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日本財団完了報告\CANPAN用\令和２年度\決算・事業報告\令和元年度分\"/>
    </mc:Choice>
  </mc:AlternateContent>
  <xr:revisionPtr revIDLastSave="0" documentId="13_ncr:1_{E1390C25-F477-4D38-90F5-F32DEE8638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令和元年度　収支計算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9" i="2" l="1"/>
  <c r="P150" i="2"/>
  <c r="P148" i="2"/>
  <c r="P139" i="2"/>
  <c r="P140" i="2"/>
  <c r="P141" i="2"/>
  <c r="P138" i="2"/>
  <c r="P135" i="2"/>
  <c r="P136" i="2"/>
  <c r="P134" i="2"/>
  <c r="J108" i="2"/>
  <c r="M108" i="2"/>
  <c r="P120" i="2"/>
  <c r="M104" i="2"/>
  <c r="J104" i="2"/>
  <c r="M96" i="2"/>
  <c r="J96" i="2"/>
  <c r="M87" i="2"/>
  <c r="J87" i="2"/>
  <c r="M79" i="2"/>
  <c r="J79" i="2"/>
  <c r="M68" i="2"/>
  <c r="J68" i="2"/>
  <c r="P129" i="2"/>
  <c r="P123" i="2"/>
  <c r="P124" i="2"/>
  <c r="P125" i="2"/>
  <c r="P126" i="2"/>
  <c r="P127" i="2"/>
  <c r="P128" i="2"/>
  <c r="P122" i="2"/>
  <c r="P121" i="2"/>
  <c r="P91" i="2"/>
  <c r="P92" i="2"/>
  <c r="P93" i="2"/>
  <c r="P94" i="2"/>
  <c r="P95" i="2"/>
  <c r="P97" i="2"/>
  <c r="P98" i="2"/>
  <c r="P99" i="2"/>
  <c r="P100" i="2"/>
  <c r="P101" i="2"/>
  <c r="P102" i="2"/>
  <c r="P103" i="2"/>
  <c r="P105" i="2"/>
  <c r="P106" i="2"/>
  <c r="P107" i="2"/>
  <c r="P109" i="2"/>
  <c r="P110" i="2"/>
  <c r="P111" i="2"/>
  <c r="P112" i="2"/>
  <c r="P113" i="2"/>
  <c r="P114" i="2"/>
  <c r="P115" i="2"/>
  <c r="P116" i="2"/>
  <c r="P117" i="2"/>
  <c r="P118" i="2"/>
  <c r="P80" i="2"/>
  <c r="P81" i="2"/>
  <c r="P82" i="2"/>
  <c r="P83" i="2"/>
  <c r="P84" i="2"/>
  <c r="P85" i="2"/>
  <c r="P86" i="2"/>
  <c r="P88" i="2"/>
  <c r="P89" i="2"/>
  <c r="P90" i="2"/>
  <c r="P63" i="2"/>
  <c r="P64" i="2"/>
  <c r="P65" i="2"/>
  <c r="P66" i="2"/>
  <c r="P67" i="2"/>
  <c r="P69" i="2"/>
  <c r="P70" i="2"/>
  <c r="P71" i="2"/>
  <c r="P72" i="2"/>
  <c r="P73" i="2"/>
  <c r="P74" i="2"/>
  <c r="P75" i="2"/>
  <c r="P76" i="2"/>
  <c r="P77" i="2"/>
  <c r="P78" i="2"/>
  <c r="P62" i="2"/>
  <c r="M61" i="2"/>
  <c r="J61" i="2"/>
  <c r="M50" i="2"/>
  <c r="J50" i="2"/>
  <c r="P51" i="2"/>
  <c r="P52" i="2"/>
  <c r="P53" i="2"/>
  <c r="P54" i="2"/>
  <c r="P55" i="2"/>
  <c r="P56" i="2"/>
  <c r="P57" i="2"/>
  <c r="P58" i="2"/>
  <c r="P42" i="2"/>
  <c r="P43" i="2"/>
  <c r="P44" i="2"/>
  <c r="P45" i="2"/>
  <c r="P46" i="2"/>
  <c r="P47" i="2"/>
  <c r="P48" i="2"/>
  <c r="P49" i="2"/>
  <c r="M41" i="2"/>
  <c r="J41" i="2"/>
  <c r="P29" i="2"/>
  <c r="P30" i="2"/>
  <c r="P31" i="2"/>
  <c r="P32" i="2"/>
  <c r="P33" i="2"/>
  <c r="P34" i="2"/>
  <c r="P35" i="2"/>
  <c r="P36" i="2"/>
  <c r="P37" i="2"/>
  <c r="P38" i="2"/>
  <c r="P39" i="2"/>
  <c r="P40" i="2"/>
  <c r="M28" i="2"/>
  <c r="J28" i="2"/>
  <c r="M8" i="2"/>
  <c r="M23" i="2"/>
  <c r="P23" i="2" s="1"/>
  <c r="M20" i="2"/>
  <c r="M15" i="2"/>
  <c r="M11" i="2"/>
  <c r="J20" i="2"/>
  <c r="J15" i="2"/>
  <c r="J11" i="2"/>
  <c r="P9" i="2"/>
  <c r="P10" i="2"/>
  <c r="P12" i="2"/>
  <c r="P13" i="2"/>
  <c r="P14" i="2"/>
  <c r="P16" i="2"/>
  <c r="P17" i="2"/>
  <c r="P18" i="2"/>
  <c r="P19" i="2"/>
  <c r="P21" i="2"/>
  <c r="P22" i="2"/>
  <c r="P24" i="2"/>
  <c r="J8" i="2"/>
  <c r="P108" i="2" l="1"/>
  <c r="P104" i="2"/>
  <c r="P68" i="2"/>
  <c r="P61" i="2"/>
  <c r="M27" i="2"/>
  <c r="M130" i="2" s="1"/>
  <c r="M131" i="2" s="1"/>
  <c r="P131" i="2" s="1"/>
  <c r="J27" i="2"/>
  <c r="J130" i="2" s="1"/>
  <c r="P96" i="2"/>
  <c r="P87" i="2"/>
  <c r="P79" i="2"/>
  <c r="P50" i="2"/>
  <c r="P41" i="2"/>
  <c r="P28" i="2"/>
  <c r="M25" i="2"/>
  <c r="J25" i="2"/>
  <c r="P25" i="2" s="1"/>
  <c r="P8" i="2"/>
  <c r="P20" i="2"/>
  <c r="P15" i="2"/>
  <c r="P11" i="2"/>
  <c r="P130" i="2" l="1"/>
  <c r="P27" i="2"/>
</calcChain>
</file>

<file path=xl/sharedStrings.xml><?xml version="1.0" encoding="utf-8"?>
<sst xmlns="http://schemas.openxmlformats.org/spreadsheetml/2006/main" count="275" uniqueCount="106">
  <si>
    <t>一般会計</t>
    <rPh sb="0" eb="2">
      <t>イッパン</t>
    </rPh>
    <rPh sb="2" eb="4">
      <t>カイケイ</t>
    </rPh>
    <phoneticPr fontId="1"/>
  </si>
  <si>
    <t>(単位：円)</t>
    <rPh sb="1" eb="3">
      <t>タンイ</t>
    </rPh>
    <rPh sb="4" eb="5">
      <t>エン</t>
    </rPh>
    <phoneticPr fontId="1"/>
  </si>
  <si>
    <t>科　　　　　　　　　目</t>
    <rPh sb="0" eb="1">
      <t>カ</t>
    </rPh>
    <rPh sb="10" eb="11">
      <t>メ</t>
    </rPh>
    <phoneticPr fontId="1"/>
  </si>
  <si>
    <t>正味財産増減計算書</t>
    <rPh sb="0" eb="2">
      <t>ショウミ</t>
    </rPh>
    <rPh sb="2" eb="4">
      <t>ザイサン</t>
    </rPh>
    <rPh sb="4" eb="6">
      <t>ゾウゲン</t>
    </rPh>
    <rPh sb="6" eb="8">
      <t>ケイサン</t>
    </rPh>
    <rPh sb="8" eb="9">
      <t>ショ</t>
    </rPh>
    <phoneticPr fontId="1"/>
  </si>
  <si>
    <t>平成31年4月1日から令和2年3月31日まで</t>
    <rPh sb="0" eb="2">
      <t>ヘイセイ</t>
    </rPh>
    <rPh sb="4" eb="5">
      <t>ネン</t>
    </rPh>
    <rPh sb="6" eb="7">
      <t>ツキ</t>
    </rPh>
    <rPh sb="8" eb="9">
      <t>ヒ</t>
    </rPh>
    <rPh sb="11" eb="13">
      <t>レイワ</t>
    </rPh>
    <rPh sb="14" eb="15">
      <t>ネン</t>
    </rPh>
    <rPh sb="16" eb="17">
      <t>ツキ</t>
    </rPh>
    <rPh sb="19" eb="20">
      <t>ヒ</t>
    </rPh>
    <phoneticPr fontId="1"/>
  </si>
  <si>
    <t>Ⅰ</t>
    <phoneticPr fontId="1"/>
  </si>
  <si>
    <t>会議費支出</t>
    <rPh sb="0" eb="3">
      <t>カイギヒ</t>
    </rPh>
    <rPh sb="3" eb="5">
      <t>シシュツ</t>
    </rPh>
    <phoneticPr fontId="1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</si>
  <si>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1"/>
  </si>
  <si>
    <t>事業活動収入</t>
    <rPh sb="0" eb="2">
      <t>ジギョウ</t>
    </rPh>
    <rPh sb="2" eb="4">
      <t>カツドウ</t>
    </rPh>
    <rPh sb="4" eb="6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</si>
  <si>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</si>
  <si>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〔</t>
    <phoneticPr fontId="1"/>
  </si>
  <si>
    <t>〕</t>
    <phoneticPr fontId="1"/>
  </si>
  <si>
    <t>正会員会費収入</t>
    <rPh sb="0" eb="3">
      <t>セイカイイン</t>
    </rPh>
    <rPh sb="3" eb="5">
      <t>カイヒ</t>
    </rPh>
    <rPh sb="5" eb="7">
      <t>シュウニュウ</t>
    </rPh>
    <phoneticPr fontId="1"/>
  </si>
  <si>
    <t>差　　異</t>
    <rPh sb="0" eb="1">
      <t>サ</t>
    </rPh>
    <rPh sb="3" eb="4">
      <t>イ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</si>
  <si>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</si>
  <si>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</si>
  <si>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賛助会員会費収入</t>
    <rPh sb="0" eb="2">
      <t>サンジョ</t>
    </rPh>
    <rPh sb="2" eb="4">
      <t>カイイン</t>
    </rPh>
    <rPh sb="4" eb="6">
      <t>カイヒ</t>
    </rPh>
    <rPh sb="6" eb="8">
      <t>シュウニュウ</t>
    </rPh>
    <phoneticPr fontId="1"/>
  </si>
  <si>
    <t>補助金等収入</t>
    <rPh sb="0" eb="3">
      <t>ホジョキン</t>
    </rPh>
    <rPh sb="3" eb="4">
      <t>トウ</t>
    </rPh>
    <rPh sb="4" eb="6">
      <t>シュウニュウ</t>
    </rPh>
    <phoneticPr fontId="1"/>
  </si>
  <si>
    <t>預保納付金事業助成金</t>
    <rPh sb="0" eb="1">
      <t>ヨ</t>
    </rPh>
    <rPh sb="1" eb="2">
      <t>ホ</t>
    </rPh>
    <rPh sb="2" eb="5">
      <t>ノウフキン</t>
    </rPh>
    <rPh sb="5" eb="7">
      <t>ジギョウ</t>
    </rPh>
    <rPh sb="7" eb="10">
      <t>ジョセイキン</t>
    </rPh>
    <phoneticPr fontId="1"/>
  </si>
  <si>
    <t>福島県委託費収入</t>
    <rPh sb="0" eb="3">
      <t>フクシマケン</t>
    </rPh>
    <rPh sb="3" eb="6">
      <t>イタクヒ</t>
    </rPh>
    <rPh sb="6" eb="8">
      <t>シュウニュウ</t>
    </rPh>
    <phoneticPr fontId="1"/>
  </si>
  <si>
    <t>地方公共団体助成金収入</t>
    <rPh sb="0" eb="2">
      <t>チホウ</t>
    </rPh>
    <rPh sb="2" eb="4">
      <t>コウキョウ</t>
    </rPh>
    <rPh sb="4" eb="6">
      <t>ダンタイ</t>
    </rPh>
    <rPh sb="6" eb="9">
      <t>ジョセイキン</t>
    </rPh>
    <rPh sb="9" eb="11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</si>
  <si>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</si>
  <si>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福島県警察互助会寄附金収入</t>
    <rPh sb="0" eb="3">
      <t>フクシマケン</t>
    </rPh>
    <rPh sb="3" eb="5">
      <t>ケイサツ</t>
    </rPh>
    <rPh sb="5" eb="8">
      <t>ゴジョカイ</t>
    </rPh>
    <rPh sb="8" eb="10">
      <t>キフ</t>
    </rPh>
    <rPh sb="10" eb="11">
      <t>キン</t>
    </rPh>
    <rPh sb="11" eb="13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</si>
  <si>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</si>
  <si>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募金収入</t>
    <rPh sb="0" eb="2">
      <t>ボキン</t>
    </rPh>
    <rPh sb="2" eb="4">
      <t>シュウニュウ</t>
    </rPh>
    <phoneticPr fontId="1"/>
  </si>
  <si>
    <t>寄付金付き自販機収入</t>
    <rPh sb="0" eb="3">
      <t>キフキン</t>
    </rPh>
    <rPh sb="3" eb="4">
      <t>ツ</t>
    </rPh>
    <rPh sb="5" eb="8">
      <t>ジハンキ</t>
    </rPh>
    <rPh sb="8" eb="10">
      <t>シュウニュウ</t>
    </rPh>
    <phoneticPr fontId="1"/>
  </si>
  <si>
    <t>雑収入</t>
    <rPh sb="0" eb="1">
      <t>ザツ</t>
    </rPh>
    <phoneticPr fontId="1"/>
  </si>
  <si>
    <t>受取利息収入</t>
    <rPh sb="0" eb="1">
      <t>ウ</t>
    </rPh>
    <rPh sb="1" eb="2">
      <t>ト</t>
    </rPh>
    <rPh sb="2" eb="4">
      <t>リソク</t>
    </rPh>
    <rPh sb="4" eb="6">
      <t>シュウニュウ</t>
    </rPh>
    <phoneticPr fontId="1"/>
  </si>
  <si>
    <t>雑収入</t>
    <rPh sb="0" eb="3">
      <t>ザツシュウニュウ</t>
    </rPh>
    <phoneticPr fontId="1"/>
  </si>
  <si>
    <t>大規模支援特定資産からの繰入収入</t>
    <rPh sb="0" eb="3">
      <t>ダイキボ</t>
    </rPh>
    <rPh sb="3" eb="5">
      <t>シエン</t>
    </rPh>
    <rPh sb="5" eb="7">
      <t>トクテイ</t>
    </rPh>
    <rPh sb="7" eb="9">
      <t>シサン</t>
    </rPh>
    <rPh sb="12" eb="13">
      <t>ク</t>
    </rPh>
    <rPh sb="13" eb="14">
      <t>イ</t>
    </rPh>
    <rPh sb="14" eb="16">
      <t>シュウニュウ</t>
    </rPh>
    <phoneticPr fontId="1"/>
  </si>
  <si>
    <t>大規模支援特定資産への繰入額</t>
    <rPh sb="0" eb="3">
      <t>ダイキボ</t>
    </rPh>
    <rPh sb="3" eb="5">
      <t>シエン</t>
    </rPh>
    <rPh sb="5" eb="7">
      <t>トクテイ</t>
    </rPh>
    <rPh sb="7" eb="9">
      <t>シサン</t>
    </rPh>
    <rPh sb="11" eb="12">
      <t>ク</t>
    </rPh>
    <rPh sb="12" eb="13">
      <t>イ</t>
    </rPh>
    <rPh sb="13" eb="14">
      <t>ガク</t>
    </rPh>
    <phoneticPr fontId="1"/>
  </si>
  <si>
    <t>事業活動収入計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</si>
  <si>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事業活動支出</t>
    <rPh sb="0" eb="2">
      <t>ジギョウ</t>
    </rPh>
    <rPh sb="2" eb="4">
      <t>カツドウ</t>
    </rPh>
    <rPh sb="4" eb="6">
      <t>シシュツ</t>
    </rPh>
    <phoneticPr fontId="1"/>
  </si>
  <si>
    <t>事業費支出</t>
    <rPh sb="0" eb="3">
      <t>ジギョウヒ</t>
    </rPh>
    <rPh sb="3" eb="5">
      <t>シシュツ</t>
    </rPh>
    <phoneticPr fontId="1"/>
  </si>
  <si>
    <t>共通事業費支出</t>
    <rPh sb="0" eb="2">
      <t>キョウツウ</t>
    </rPh>
    <rPh sb="2" eb="5">
      <t>ジギョウヒ</t>
    </rPh>
    <rPh sb="5" eb="7">
      <t>シシュツ</t>
    </rPh>
    <phoneticPr fontId="1"/>
  </si>
  <si>
    <t>給料手当支出</t>
    <rPh sb="0" eb="2">
      <t>キュウリョウ</t>
    </rPh>
    <rPh sb="2" eb="4">
      <t>テアテ</t>
    </rPh>
    <rPh sb="4" eb="6">
      <t>シシュツ</t>
    </rPh>
    <phoneticPr fontId="1"/>
  </si>
  <si>
    <t>（</t>
    <phoneticPr fontId="1"/>
  </si>
  <si>
    <t>）</t>
    <phoneticPr fontId="1"/>
  </si>
  <si>
    <t>福利厚生費支出</t>
    <rPh sb="0" eb="2">
      <t>フクリ</t>
    </rPh>
    <rPh sb="2" eb="5">
      <t>コウセイヒ</t>
    </rPh>
    <rPh sb="5" eb="7">
      <t>シシュツ</t>
    </rPh>
    <phoneticPr fontId="1"/>
  </si>
  <si>
    <t>旅費交通費支出</t>
    <rPh sb="0" eb="2">
      <t>リョヒ</t>
    </rPh>
    <rPh sb="2" eb="4">
      <t>コウツウ</t>
    </rPh>
    <rPh sb="4" eb="5">
      <t>ヒ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</si>
  <si>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</si>
  <si>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</si>
  <si>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燃料費支出</t>
    <rPh sb="0" eb="3">
      <t>ネンリョウヒ</t>
    </rPh>
    <rPh sb="3" eb="5">
      <t>シシュツ</t>
    </rPh>
    <phoneticPr fontId="1"/>
  </si>
  <si>
    <t>光熱水料費支出</t>
    <rPh sb="0" eb="2">
      <t>コウネツ</t>
    </rPh>
    <rPh sb="2" eb="4">
      <t>スイリョウ</t>
    </rPh>
    <rPh sb="4" eb="5">
      <t>ヒ</t>
    </rPh>
    <rPh sb="5" eb="7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</si>
  <si>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</si>
  <si>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保険料支出</t>
    <rPh sb="0" eb="3">
      <t>ホケンリョウ</t>
    </rPh>
    <rPh sb="3" eb="5">
      <t>シシュツ</t>
    </rPh>
    <phoneticPr fontId="1"/>
  </si>
  <si>
    <t>租税公課支出</t>
    <rPh sb="0" eb="2">
      <t>ソゼイ</t>
    </rPh>
    <rPh sb="2" eb="4">
      <t>コウカ</t>
    </rPh>
    <rPh sb="4" eb="6">
      <t>シシュツ</t>
    </rPh>
    <phoneticPr fontId="1"/>
  </si>
  <si>
    <t>委託費支出</t>
    <rPh sb="0" eb="3">
      <t>イタクヒ</t>
    </rPh>
    <rPh sb="3" eb="5">
      <t>シシュツ</t>
    </rPh>
    <phoneticPr fontId="1"/>
  </si>
  <si>
    <t>役務費支出</t>
    <rPh sb="0" eb="2">
      <t>エキム</t>
    </rPh>
    <rPh sb="2" eb="3">
      <t>ヒ</t>
    </rPh>
    <rPh sb="3" eb="5">
      <t>シシュツ</t>
    </rPh>
    <phoneticPr fontId="1"/>
  </si>
  <si>
    <t>相談業務支出</t>
    <rPh sb="0" eb="2">
      <t>ソウダン</t>
    </rPh>
    <rPh sb="2" eb="4">
      <t>ギョウム</t>
    </rPh>
    <rPh sb="4" eb="6">
      <t>シシュツ</t>
    </rPh>
    <phoneticPr fontId="1"/>
  </si>
  <si>
    <t>会議費支出</t>
    <rPh sb="0" eb="3">
      <t>カイギヒ</t>
    </rPh>
    <rPh sb="3" eb="5">
      <t>シシュツ</t>
    </rPh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</si>
  <si>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</si>
  <si>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通信運搬費支出</t>
    <rPh sb="0" eb="2">
      <t>ツウシン</t>
    </rPh>
    <rPh sb="2" eb="5">
      <t>ウンパンヒ</t>
    </rPh>
    <rPh sb="5" eb="7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</si>
  <si>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</si>
  <si>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保険料支出</t>
    <rPh sb="0" eb="2">
      <t>ホケン</t>
    </rPh>
    <rPh sb="2" eb="3">
      <t>リョウ</t>
    </rPh>
    <rPh sb="3" eb="5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</si>
  <si>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</si>
  <si>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直接支援支出</t>
    <rPh sb="0" eb="2">
      <t>チョクセツ</t>
    </rPh>
    <rPh sb="2" eb="4">
      <t>シエン</t>
    </rPh>
    <rPh sb="4" eb="6">
      <t>シシュツ</t>
    </rPh>
    <phoneticPr fontId="1"/>
  </si>
  <si>
    <t>委託費支出</t>
    <rPh sb="0" eb="2">
      <t>イタク</t>
    </rPh>
    <rPh sb="2" eb="3">
      <t>ヒ</t>
    </rPh>
    <rPh sb="3" eb="5">
      <t>シシュツ</t>
    </rPh>
    <phoneticPr fontId="1"/>
  </si>
  <si>
    <t>自助グループ支援事業支出</t>
    <rPh sb="0" eb="2">
      <t>ジジョ</t>
    </rPh>
    <rPh sb="6" eb="8">
      <t>シエン</t>
    </rPh>
    <rPh sb="8" eb="10">
      <t>ジギョウ</t>
    </rPh>
    <rPh sb="10" eb="12">
      <t>シシュツ</t>
    </rPh>
    <phoneticPr fontId="1"/>
  </si>
  <si>
    <t>旅費交通費支出</t>
    <rPh sb="0" eb="5">
      <t>リョヒコウツウヒ</t>
    </rPh>
    <rPh sb="5" eb="7">
      <t>シシュツ</t>
    </rPh>
    <phoneticPr fontId="1"/>
  </si>
  <si>
    <t>消耗品費支出</t>
    <rPh sb="0" eb="4">
      <t>ショウモウヒンヒ</t>
    </rPh>
    <rPh sb="4" eb="6">
      <t>シシュツ</t>
    </rPh>
    <phoneticPr fontId="1"/>
  </si>
  <si>
    <t>印刷製本費支出</t>
    <rPh sb="0" eb="2">
      <t>インサツ</t>
    </rPh>
    <rPh sb="2" eb="5">
      <t>セイホンヒ</t>
    </rPh>
    <rPh sb="5" eb="7">
      <t>シシュツ</t>
    </rPh>
    <phoneticPr fontId="1"/>
  </si>
  <si>
    <t>諸謝金支出</t>
    <rPh sb="0" eb="3">
      <t>ショシャキン</t>
    </rPh>
    <rPh sb="3" eb="5">
      <t>シシュツ</t>
    </rPh>
    <phoneticPr fontId="1"/>
  </si>
  <si>
    <t>広報・啓発支出</t>
    <rPh sb="0" eb="2">
      <t>コウホウ</t>
    </rPh>
    <rPh sb="3" eb="5">
      <t>ケイハツ</t>
    </rPh>
    <rPh sb="5" eb="7">
      <t>シシュツ</t>
    </rPh>
    <phoneticPr fontId="1"/>
  </si>
  <si>
    <t>旅費交通費支出</t>
    <rPh sb="0" eb="2">
      <t>リョヒ</t>
    </rPh>
    <rPh sb="2" eb="5">
      <t>コウツウヒ</t>
    </rPh>
    <rPh sb="4" eb="5">
      <t>ヒ</t>
    </rPh>
    <rPh sb="5" eb="7">
      <t>シシュツ</t>
    </rPh>
    <phoneticPr fontId="1"/>
  </si>
  <si>
    <t>通信運搬費支出</t>
    <rPh sb="0" eb="2">
      <t>ツウシン</t>
    </rPh>
    <rPh sb="2" eb="5">
      <t>ウンパンヒ</t>
    </rPh>
    <rPh sb="5" eb="7">
      <t>シシュツ</t>
    </rPh>
    <phoneticPr fontId="1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</si>
  <si>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1"/>
  </si>
  <si>
    <t>保険料支出</t>
    <rPh sb="0" eb="3">
      <t>ホケンリョウ</t>
    </rPh>
    <rPh sb="2" eb="3">
      <t>リョウ</t>
    </rPh>
    <rPh sb="3" eb="5">
      <t>シシュツ</t>
    </rPh>
    <phoneticPr fontId="1"/>
  </si>
  <si>
    <t>役務費支出</t>
    <rPh sb="0" eb="2">
      <t>エキム</t>
    </rPh>
    <rPh sb="2" eb="3">
      <t>ヒ</t>
    </rPh>
    <rPh sb="3" eb="5">
      <t>シシュツ</t>
    </rPh>
    <phoneticPr fontId="1"/>
  </si>
  <si>
    <t>講演会開催事業支出</t>
    <rPh sb="0" eb="2">
      <t>コウエン</t>
    </rPh>
    <rPh sb="2" eb="3">
      <t>カイ</t>
    </rPh>
    <rPh sb="3" eb="5">
      <t>カイサイ</t>
    </rPh>
    <rPh sb="5" eb="7">
      <t>ジギョウ</t>
    </rPh>
    <rPh sb="7" eb="9">
      <t>シシュツ</t>
    </rPh>
    <phoneticPr fontId="1"/>
  </si>
  <si>
    <t>養成・研修支出</t>
    <rPh sb="0" eb="2">
      <t>ヨウセイ</t>
    </rPh>
    <rPh sb="3" eb="5">
      <t>ケンシュウ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</si>
  <si>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</si>
  <si>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</si>
  <si>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関連機関関連支出</t>
    <rPh sb="0" eb="2">
      <t>カンレン</t>
    </rPh>
    <rPh sb="2" eb="4">
      <t>キカン</t>
    </rPh>
    <rPh sb="4" eb="6">
      <t>カンレン</t>
    </rPh>
    <rPh sb="6" eb="8">
      <t>シシュツ</t>
    </rPh>
    <phoneticPr fontId="1"/>
  </si>
  <si>
    <t>負担金支出</t>
    <rPh sb="0" eb="3">
      <t>フタンキン</t>
    </rPh>
    <rPh sb="3" eb="5">
      <t>シシュツ</t>
    </rPh>
    <phoneticPr fontId="1"/>
  </si>
  <si>
    <t>調査研究費支出</t>
    <rPh sb="0" eb="2">
      <t>チョウサ</t>
    </rPh>
    <rPh sb="2" eb="5">
      <t>ケンキュウヒ</t>
    </rPh>
    <rPh sb="5" eb="7">
      <t>シシュツ</t>
    </rPh>
    <phoneticPr fontId="1"/>
  </si>
  <si>
    <t>管理費支出</t>
    <rPh sb="0" eb="3">
      <t>カンリヒ</t>
    </rPh>
    <rPh sb="3" eb="5">
      <t>シシュツ</t>
    </rPh>
    <phoneticPr fontId="1"/>
  </si>
  <si>
    <t>臨時雇賃金支出</t>
    <rPh sb="0" eb="2">
      <t>リンジ</t>
    </rPh>
    <rPh sb="2" eb="3">
      <t>ヤト</t>
    </rPh>
    <rPh sb="3" eb="5">
      <t>チンギン</t>
    </rPh>
    <rPh sb="5" eb="7">
      <t>シシュツ</t>
    </rPh>
    <phoneticPr fontId="1"/>
  </si>
  <si>
    <t>租税公課支出</t>
    <rPh sb="0" eb="2">
      <t>ソゼイ</t>
    </rPh>
    <rPh sb="2" eb="4">
      <t>コウカ</t>
    </rPh>
    <rPh sb="4" eb="6">
      <t>シシュツ</t>
    </rPh>
    <phoneticPr fontId="1"/>
  </si>
  <si>
    <t>大規模支援特定資産への繰入金支出</t>
    <rPh sb="0" eb="3">
      <t>ダイキボ</t>
    </rPh>
    <rPh sb="3" eb="5">
      <t>シエン</t>
    </rPh>
    <rPh sb="5" eb="7">
      <t>トクテイ</t>
    </rPh>
    <rPh sb="7" eb="9">
      <t>シサン</t>
    </rPh>
    <rPh sb="11" eb="12">
      <t>ク</t>
    </rPh>
    <rPh sb="12" eb="13">
      <t>イ</t>
    </rPh>
    <rPh sb="13" eb="14">
      <t>キン</t>
    </rPh>
    <rPh sb="14" eb="16">
      <t>シシュツ</t>
    </rPh>
    <phoneticPr fontId="1"/>
  </si>
  <si>
    <t>大規模支援特定資産への繰入支出</t>
    <rPh sb="0" eb="3">
      <t>ダイキボ</t>
    </rPh>
    <rPh sb="3" eb="5">
      <t>シエン</t>
    </rPh>
    <rPh sb="5" eb="7">
      <t>トクテイ</t>
    </rPh>
    <rPh sb="7" eb="9">
      <t>シサン</t>
    </rPh>
    <rPh sb="11" eb="12">
      <t>ク</t>
    </rPh>
    <rPh sb="12" eb="13">
      <t>イ</t>
    </rPh>
    <rPh sb="13" eb="15">
      <t>シシュツ</t>
    </rPh>
    <phoneticPr fontId="1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</si>
  <si>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1"/>
  </si>
  <si>
    <t>事業活動収支差額</t>
    <rPh sb="0" eb="2">
      <t>ジギョウ</t>
    </rPh>
    <rPh sb="2" eb="4">
      <t>カツドウ</t>
    </rPh>
    <rPh sb="4" eb="6">
      <t>シュウシ</t>
    </rPh>
    <rPh sb="6" eb="8">
      <t>サガク</t>
    </rPh>
    <phoneticPr fontId="1"/>
  </si>
  <si>
    <t>Ⅱ</t>
    <phoneticPr fontId="1"/>
  </si>
  <si>
    <t>投資活動収支の部</t>
    <rPh sb="0" eb="2">
      <t>トウシ</t>
    </rPh>
    <rPh sb="2" eb="4">
      <t>カツドウ</t>
    </rPh>
    <rPh sb="4" eb="6">
      <t>シュウシ</t>
    </rPh>
    <rPh sb="7" eb="8">
      <t>ブ</t>
    </rPh>
    <phoneticPr fontId="1"/>
  </si>
  <si>
    <t>投資活動収入</t>
    <rPh sb="0" eb="2">
      <t>トウシ</t>
    </rPh>
    <rPh sb="2" eb="4">
      <t>カツドウ</t>
    </rPh>
    <rPh sb="4" eb="6">
      <t>シュウニュウ</t>
    </rPh>
    <phoneticPr fontId="1"/>
  </si>
  <si>
    <t>特定資産取崩収入</t>
    <rPh sb="0" eb="2">
      <t>トクテイ</t>
    </rPh>
    <rPh sb="2" eb="4">
      <t>シサン</t>
    </rPh>
    <rPh sb="4" eb="5">
      <t>ト</t>
    </rPh>
    <rPh sb="5" eb="6">
      <t>クズ</t>
    </rPh>
    <rPh sb="6" eb="8">
      <t>シュウニュウ</t>
    </rPh>
    <phoneticPr fontId="1"/>
  </si>
  <si>
    <t>積立預金収入</t>
    <rPh sb="0" eb="1">
      <t>ツ</t>
    </rPh>
    <rPh sb="1" eb="2">
      <t>タ</t>
    </rPh>
    <rPh sb="2" eb="4">
      <t>ヨキン</t>
    </rPh>
    <rPh sb="4" eb="6">
      <t>シュウニュウ</t>
    </rPh>
    <phoneticPr fontId="1"/>
  </si>
  <si>
    <t>投資活動収入計</t>
    <rPh sb="0" eb="2">
      <t>トウシ</t>
    </rPh>
    <rPh sb="2" eb="4">
      <t>カツドウ</t>
    </rPh>
    <rPh sb="4" eb="6">
      <t>シュウニュウ</t>
    </rPh>
    <rPh sb="6" eb="7">
      <t>ケイ</t>
    </rPh>
    <phoneticPr fontId="1"/>
  </si>
  <si>
    <t>投資活動支出</t>
    <rPh sb="0" eb="2">
      <t>トウシ</t>
    </rPh>
    <rPh sb="2" eb="4">
      <t>カツドウ</t>
    </rPh>
    <rPh sb="4" eb="6">
      <t>シシュツ</t>
    </rPh>
    <phoneticPr fontId="1"/>
  </si>
  <si>
    <t>特定資産取得支出</t>
    <rPh sb="0" eb="2">
      <t>トクテイ</t>
    </rPh>
    <rPh sb="2" eb="4">
      <t>シサン</t>
    </rPh>
    <rPh sb="4" eb="6">
      <t>シュトク</t>
    </rPh>
    <rPh sb="6" eb="8">
      <t>シシュツ</t>
    </rPh>
    <phoneticPr fontId="1"/>
  </si>
  <si>
    <t>大規模支援特定資産取得支出</t>
    <rPh sb="0" eb="3">
      <t>ダイキボ</t>
    </rPh>
    <rPh sb="3" eb="5">
      <t>シエン</t>
    </rPh>
    <rPh sb="5" eb="7">
      <t>トクテイ</t>
    </rPh>
    <rPh sb="7" eb="9">
      <t>シサン</t>
    </rPh>
    <rPh sb="9" eb="11">
      <t>シュトク</t>
    </rPh>
    <rPh sb="11" eb="13">
      <t>シシュツ</t>
    </rPh>
    <phoneticPr fontId="1"/>
  </si>
  <si>
    <t>投資活動支出計</t>
    <rPh sb="0" eb="2">
      <t>トウシ</t>
    </rPh>
    <rPh sb="2" eb="4">
      <t>カツドウ</t>
    </rPh>
    <rPh sb="4" eb="6">
      <t>シシュツ</t>
    </rPh>
    <rPh sb="6" eb="7">
      <t>ケイ</t>
    </rPh>
    <phoneticPr fontId="1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</si>
  <si>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1"/>
  </si>
  <si>
    <t>Ⅲ</t>
    <phoneticPr fontId="1"/>
  </si>
  <si>
    <t>財務活動収支の部</t>
    <rPh sb="0" eb="2">
      <t>ザイム</t>
    </rPh>
    <rPh sb="2" eb="4">
      <t>カツドウ</t>
    </rPh>
    <rPh sb="4" eb="6">
      <t>シュウシ</t>
    </rPh>
    <rPh sb="7" eb="8">
      <t>ブ</t>
    </rPh>
    <phoneticPr fontId="1"/>
  </si>
  <si>
    <t>財務活動収入</t>
    <rPh sb="0" eb="2">
      <t>ザイム</t>
    </rPh>
    <rPh sb="2" eb="4">
      <t>カツドウ</t>
    </rPh>
    <rPh sb="4" eb="6">
      <t>シュウニュウ</t>
    </rPh>
    <phoneticPr fontId="1"/>
  </si>
  <si>
    <t>財務活動収入計</t>
    <rPh sb="0" eb="2">
      <t>ザイム</t>
    </rPh>
    <rPh sb="2" eb="4">
      <t>カツドウ</t>
    </rPh>
    <rPh sb="4" eb="6">
      <t>シュウニュウ</t>
    </rPh>
    <rPh sb="6" eb="7">
      <t>ケイ</t>
    </rPh>
    <phoneticPr fontId="1"/>
  </si>
  <si>
    <t>財務活動支出</t>
    <rPh sb="0" eb="2">
      <t>ザイム</t>
    </rPh>
    <rPh sb="2" eb="4">
      <t>カツドウ</t>
    </rPh>
    <rPh sb="4" eb="6">
      <t>シシュツ</t>
    </rPh>
    <phoneticPr fontId="1"/>
  </si>
  <si>
    <t>財務活動支出計</t>
    <rPh sb="0" eb="2">
      <t>ザイム</t>
    </rPh>
    <rPh sb="2" eb="4">
      <t>カツドウ</t>
    </rPh>
    <rPh sb="4" eb="6">
      <t>シシュツ</t>
    </rPh>
    <rPh sb="6" eb="7">
      <t>ケイ</t>
    </rPh>
    <phoneticPr fontId="1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</si>
  <si>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</si>
  <si>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</si>
  <si>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1"/>
  </si>
  <si>
    <t>次期繰越収支差額</t>
    <rPh sb="0" eb="2">
      <t>ジキ</t>
    </rPh>
    <rPh sb="2" eb="3">
      <t>ク</t>
    </rPh>
    <rPh sb="3" eb="4">
      <t>コ</t>
    </rPh>
    <rPh sb="4" eb="6">
      <t>シュウシ</t>
    </rPh>
    <rPh sb="6" eb="8">
      <t>サガク</t>
    </rPh>
    <phoneticPr fontId="1"/>
  </si>
  <si>
    <t>燃料費支出</t>
    <rPh sb="0" eb="2">
      <t>ネンリョウ</t>
    </rPh>
    <rPh sb="2" eb="3">
      <t>ヒ</t>
    </rPh>
    <rPh sb="3" eb="5">
      <t>シシュツ</t>
    </rPh>
    <phoneticPr fontId="1"/>
  </si>
  <si>
    <t>光熱水料費支出</t>
    <rPh sb="0" eb="2">
      <t>コウネツ</t>
    </rPh>
    <rPh sb="2" eb="5">
      <t>スイリョウヒ</t>
    </rPh>
    <rPh sb="4" eb="5">
      <t>ヒ</t>
    </rPh>
    <rPh sb="5" eb="7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</si>
</sst>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#,##0_);[Red]\(#,##0\)"/>
    <numFmt numFmtId="181" formatCode="#,##0;&quot;△ &quot;#,##0"/>
    <numFmt numFmtId="182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176" fontId="4" fillId="0" borderId="0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7" fillId="0" borderId="0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7" fontId="7" fillId="0" borderId="4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77" fontId="8" fillId="0" borderId="9" xfId="0" applyNumberFormat="1" applyFont="1" applyBorder="1">
      <alignment vertical="center"/>
    </xf>
    <xf numFmtId="177" fontId="8" fillId="0" borderId="2" xfId="0" applyNumberFormat="1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177" fontId="8" fillId="0" borderId="4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0" fontId="0" fillId="0" borderId="8" xfId="0" applyBorder="1">
      <alignment vertical="center"/>
    </xf>
    <xf numFmtId="181" fontId="6" fillId="0" borderId="0" xfId="0" applyNumberFormat="1" applyFont="1" applyBorder="1">
      <alignment vertical="center"/>
    </xf>
    <xf numFmtId="181" fontId="6" fillId="0" borderId="10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7" fontId="8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181" fontId="6" fillId="0" borderId="2" xfId="0" applyNumberFormat="1" applyFont="1" applyBorder="1">
      <alignment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4" xfId="0" applyNumberFormat="1" applyFont="1" applyBorder="1" applyAlignment="1">
      <alignment horizontal="center" vertical="center"/>
    </xf>
    <xf numFmtId="182" fontId="5" fillId="0" borderId="5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1" fontId="6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0"/>
  <sheetViews>
    <sheetView tabSelected="1" topLeftCell="A54" workbookViewId="0">
      <selection activeCell="S137" sqref="S137"/>
    </sheetView>
  </sheetViews>
  <sheetFormatPr defaultRowHeight="13.5" x14ac:dyDescent="0.15"/>
  <cols>
    <col min="1" max="6" width="1.625" customWidth="1"/>
    <col min="7" max="7" width="30.625" customWidth="1"/>
    <col min="8" max="8" width="2.625" customWidth="1"/>
    <col min="9" max="9" width="1.625" customWidth="1"/>
    <col min="10" max="10" width="10.625" customWidth="1"/>
    <col min="11" max="12" width="1.625" customWidth="1"/>
    <col min="13" max="13" width="10.625" customWidth="1"/>
    <col min="14" max="15" width="1.625" customWidth="1"/>
    <col min="16" max="16" width="10.625" customWidth="1"/>
    <col min="17" max="17" width="1.625" customWidth="1"/>
  </cols>
  <sheetData>
    <row r="1" spans="1:17" ht="9.9499999999999993" customHeight="1" x14ac:dyDescent="0.15"/>
    <row r="2" spans="1:17" ht="17.25" x14ac:dyDescent="0.15">
      <c r="G2" s="41" t="s">
        <v>3</v>
      </c>
      <c r="H2" s="41"/>
      <c r="I2" s="41"/>
      <c r="J2" s="42"/>
      <c r="K2" s="39"/>
      <c r="L2" s="30"/>
    </row>
    <row r="3" spans="1:17" ht="13.5" customHeight="1" x14ac:dyDescent="0.15">
      <c r="G3" s="43" t="s">
        <v>4</v>
      </c>
      <c r="H3" s="43"/>
      <c r="I3" s="43"/>
      <c r="J3" s="44"/>
      <c r="K3" s="40"/>
      <c r="L3" s="31"/>
    </row>
    <row r="4" spans="1:17" ht="13.5" customHeight="1" x14ac:dyDescent="0.15">
      <c r="A4" s="45" t="s">
        <v>0</v>
      </c>
      <c r="B4" s="46"/>
      <c r="C4" s="46"/>
      <c r="D4" s="46"/>
      <c r="E4" s="46"/>
      <c r="F4" s="46"/>
      <c r="G4" s="46"/>
      <c r="H4" s="19"/>
      <c r="I4" s="19"/>
      <c r="O4" s="54" t="s">
        <v>1</v>
      </c>
      <c r="P4" s="55"/>
    </row>
    <row r="5" spans="1:17" ht="13.5" customHeight="1" x14ac:dyDescent="0.15">
      <c r="A5" s="47" t="s">
        <v>2</v>
      </c>
      <c r="B5" s="48"/>
      <c r="C5" s="48"/>
      <c r="D5" s="48"/>
      <c r="E5" s="48"/>
      <c r="F5" s="48"/>
      <c r="G5" s="48"/>
      <c r="H5" s="20"/>
      <c r="I5" s="47" t="s">
        <v>14</v>
      </c>
      <c r="J5" s="49"/>
      <c r="K5" s="50"/>
      <c r="L5" s="47" t="s">
        <v>15</v>
      </c>
      <c r="M5" s="49"/>
      <c r="N5" s="50"/>
      <c r="O5" s="47" t="s">
        <v>13</v>
      </c>
      <c r="P5" s="49"/>
      <c r="Q5" s="50"/>
    </row>
    <row r="6" spans="1:17" ht="13.5" customHeight="1" x14ac:dyDescent="0.15">
      <c r="A6" s="27" t="s">
        <v>5</v>
      </c>
      <c r="B6" s="28"/>
      <c r="C6" s="52" t="s">
        <v>7</v>
      </c>
      <c r="D6" s="52"/>
      <c r="E6" s="52"/>
      <c r="F6" s="52"/>
      <c r="G6" s="52"/>
      <c r="H6" s="29"/>
      <c r="I6" s="32"/>
      <c r="J6" s="16"/>
      <c r="K6" s="17"/>
      <c r="L6" s="18"/>
      <c r="M6" s="16"/>
      <c r="N6" s="17"/>
      <c r="O6" s="22"/>
      <c r="P6" s="16"/>
      <c r="Q6" s="57"/>
    </row>
    <row r="7" spans="1:17" ht="13.5" customHeight="1" x14ac:dyDescent="0.15">
      <c r="A7" s="1"/>
      <c r="B7" s="2">
        <v>1</v>
      </c>
      <c r="C7" s="2"/>
      <c r="D7" s="51" t="s">
        <v>8</v>
      </c>
      <c r="E7" s="51"/>
      <c r="F7" s="51"/>
      <c r="G7" s="51"/>
      <c r="H7" s="24"/>
      <c r="I7" s="32"/>
      <c r="J7" s="16"/>
      <c r="K7" s="17"/>
      <c r="L7" s="18"/>
      <c r="M7" s="16"/>
      <c r="N7" s="17"/>
      <c r="O7" s="22"/>
      <c r="P7" s="16"/>
      <c r="Q7" s="57"/>
    </row>
    <row r="8" spans="1:17" ht="13.5" customHeight="1" x14ac:dyDescent="0.15">
      <c r="A8" s="1"/>
      <c r="B8" s="2"/>
      <c r="C8" s="5"/>
      <c r="D8" s="2"/>
      <c r="E8" s="51" t="s">
        <v>9</v>
      </c>
      <c r="F8" s="51"/>
      <c r="G8" s="51"/>
      <c r="H8" s="2"/>
      <c r="I8" s="1" t="s">
        <v>10</v>
      </c>
      <c r="J8" s="6">
        <f>SUM(J9+J10)</f>
        <v>3700000</v>
      </c>
      <c r="K8" s="7" t="s">
        <v>11</v>
      </c>
      <c r="L8" s="1" t="s">
        <v>10</v>
      </c>
      <c r="M8" s="6">
        <f>SUM(M9+M10)</f>
        <v>3178000</v>
      </c>
      <c r="N8" s="7" t="s">
        <v>11</v>
      </c>
      <c r="O8" s="1" t="s">
        <v>10</v>
      </c>
      <c r="P8" s="6">
        <f>J8-M8</f>
        <v>522000</v>
      </c>
      <c r="Q8" s="7" t="s">
        <v>11</v>
      </c>
    </row>
    <row r="9" spans="1:17" ht="13.5" customHeight="1" x14ac:dyDescent="0.15">
      <c r="A9" s="1"/>
      <c r="B9" s="2"/>
      <c r="C9" s="5"/>
      <c r="D9" s="2"/>
      <c r="E9" s="2"/>
      <c r="F9" s="2"/>
      <c r="G9" s="37" t="s">
        <v>12</v>
      </c>
      <c r="H9" s="2"/>
      <c r="I9" s="1"/>
      <c r="J9" s="6">
        <v>700000</v>
      </c>
      <c r="K9" s="7"/>
      <c r="L9" s="15"/>
      <c r="M9" s="6">
        <v>758000</v>
      </c>
      <c r="N9" s="7"/>
      <c r="O9" s="15"/>
      <c r="P9" s="61">
        <f t="shared" ref="P9:P24" si="0">J9-M9</f>
        <v>-58000</v>
      </c>
      <c r="Q9" s="57"/>
    </row>
    <row r="10" spans="1:17" ht="13.5" customHeight="1" x14ac:dyDescent="0.15">
      <c r="A10" s="1"/>
      <c r="B10" s="2"/>
      <c r="C10" s="5"/>
      <c r="D10" s="2"/>
      <c r="E10" s="2"/>
      <c r="F10" s="2"/>
      <c r="G10" s="37" t="s">
        <v>16</v>
      </c>
      <c r="H10" s="2"/>
      <c r="I10" s="1"/>
      <c r="J10" s="6">
        <v>3000000</v>
      </c>
      <c r="K10" s="7"/>
      <c r="L10" s="15"/>
      <c r="M10" s="6">
        <v>2420000</v>
      </c>
      <c r="N10" s="7"/>
      <c r="O10" s="15"/>
      <c r="P10" s="6">
        <f t="shared" si="0"/>
        <v>580000</v>
      </c>
      <c r="Q10" s="57"/>
    </row>
    <row r="11" spans="1:17" ht="13.5" customHeight="1" x14ac:dyDescent="0.15">
      <c r="A11" s="1"/>
      <c r="B11" s="2"/>
      <c r="C11" s="5"/>
      <c r="D11" s="2"/>
      <c r="E11" s="51" t="s">
        <v>17</v>
      </c>
      <c r="F11" s="51"/>
      <c r="G11" s="51"/>
      <c r="H11" s="2"/>
      <c r="I11" s="1" t="s">
        <v>10</v>
      </c>
      <c r="J11" s="6">
        <f>SUM(J12:J14)</f>
        <v>11082415</v>
      </c>
      <c r="K11" s="7" t="s">
        <v>11</v>
      </c>
      <c r="L11" s="1" t="s">
        <v>10</v>
      </c>
      <c r="M11" s="6">
        <f>SUM(M12:M14)</f>
        <v>10423902</v>
      </c>
      <c r="N11" s="7" t="s">
        <v>11</v>
      </c>
      <c r="O11" s="1" t="s">
        <v>10</v>
      </c>
      <c r="P11" s="6">
        <f t="shared" si="0"/>
        <v>658513</v>
      </c>
      <c r="Q11" s="7" t="s">
        <v>11</v>
      </c>
    </row>
    <row r="12" spans="1:17" ht="13.5" customHeight="1" x14ac:dyDescent="0.15">
      <c r="A12" s="1"/>
      <c r="B12" s="2"/>
      <c r="C12" s="5"/>
      <c r="D12" s="2"/>
      <c r="E12" s="2"/>
      <c r="F12" s="2"/>
      <c r="G12" s="37" t="s">
        <v>18</v>
      </c>
      <c r="H12" s="2"/>
      <c r="I12" s="1"/>
      <c r="J12" s="6">
        <v>2980000</v>
      </c>
      <c r="K12" s="7"/>
      <c r="L12" s="15"/>
      <c r="M12" s="6">
        <v>2980000</v>
      </c>
      <c r="N12" s="7"/>
      <c r="O12" s="15"/>
      <c r="P12" s="6">
        <f t="shared" si="0"/>
        <v>0</v>
      </c>
      <c r="Q12" s="57"/>
    </row>
    <row r="13" spans="1:17" ht="13.5" customHeight="1" x14ac:dyDescent="0.15">
      <c r="A13" s="1"/>
      <c r="B13" s="2"/>
      <c r="C13" s="5"/>
      <c r="D13" s="2"/>
      <c r="E13" s="2"/>
      <c r="F13" s="2"/>
      <c r="G13" s="37" t="s">
        <v>19</v>
      </c>
      <c r="H13" s="2"/>
      <c r="I13" s="1"/>
      <c r="J13" s="6">
        <v>7302415</v>
      </c>
      <c r="K13" s="7"/>
      <c r="L13" s="15"/>
      <c r="M13" s="6">
        <v>6643902</v>
      </c>
      <c r="N13" s="7"/>
      <c r="O13" s="15"/>
      <c r="P13" s="6">
        <f t="shared" si="0"/>
        <v>658513</v>
      </c>
      <c r="Q13" s="57"/>
    </row>
    <row r="14" spans="1:17" ht="13.5" customHeight="1" x14ac:dyDescent="0.15">
      <c r="A14" s="1"/>
      <c r="B14" s="2"/>
      <c r="C14" s="5"/>
      <c r="D14" s="2"/>
      <c r="E14" s="2"/>
      <c r="F14" s="2"/>
      <c r="G14" s="37" t="s">
        <v>20</v>
      </c>
      <c r="H14" s="2"/>
      <c r="I14" s="1"/>
      <c r="J14" s="6">
        <v>800000</v>
      </c>
      <c r="K14" s="7"/>
      <c r="L14" s="15"/>
      <c r="M14" s="6">
        <v>800000</v>
      </c>
      <c r="N14" s="7"/>
      <c r="O14" s="15"/>
      <c r="P14" s="6">
        <f t="shared" si="0"/>
        <v>0</v>
      </c>
      <c r="Q14" s="57"/>
    </row>
    <row r="15" spans="1:17" ht="13.5" customHeight="1" x14ac:dyDescent="0.15">
      <c r="A15" s="1"/>
      <c r="B15" s="2"/>
      <c r="C15" s="5"/>
      <c r="D15" s="2"/>
      <c r="E15" s="51" t="s">
        <v>21</v>
      </c>
      <c r="F15" s="51"/>
      <c r="G15" s="51"/>
      <c r="H15" s="2"/>
      <c r="I15" s="1" t="s">
        <v>10</v>
      </c>
      <c r="J15" s="6">
        <f>SUM(J16:J19)</f>
        <v>6800000</v>
      </c>
      <c r="K15" s="7" t="s">
        <v>11</v>
      </c>
      <c r="L15" s="1" t="s">
        <v>10</v>
      </c>
      <c r="M15" s="6">
        <f>SUM(M16:M19)</f>
        <v>8079120</v>
      </c>
      <c r="N15" s="7" t="s">
        <v>11</v>
      </c>
      <c r="O15" s="1" t="s">
        <v>10</v>
      </c>
      <c r="P15" s="61">
        <f t="shared" si="0"/>
        <v>-1279120</v>
      </c>
      <c r="Q15" s="7" t="s">
        <v>11</v>
      </c>
    </row>
    <row r="16" spans="1:17" ht="13.5" customHeight="1" x14ac:dyDescent="0.15">
      <c r="A16" s="1"/>
      <c r="B16" s="2"/>
      <c r="C16" s="5"/>
      <c r="D16" s="2"/>
      <c r="E16" s="2"/>
      <c r="F16" s="2"/>
      <c r="G16" s="37" t="s">
        <v>22</v>
      </c>
      <c r="H16" s="2"/>
      <c r="I16" s="1"/>
      <c r="J16" s="6">
        <v>2100000</v>
      </c>
      <c r="K16" s="7"/>
      <c r="L16" s="15"/>
      <c r="M16" s="6">
        <v>2100000</v>
      </c>
      <c r="N16" s="7"/>
      <c r="O16" s="15"/>
      <c r="P16" s="6">
        <f t="shared" si="0"/>
        <v>0</v>
      </c>
      <c r="Q16" s="57"/>
    </row>
    <row r="17" spans="1:17" ht="13.5" customHeight="1" x14ac:dyDescent="0.15">
      <c r="A17" s="1"/>
      <c r="B17" s="2"/>
      <c r="C17" s="5"/>
      <c r="D17" s="2"/>
      <c r="E17" s="2"/>
      <c r="F17" s="2"/>
      <c r="G17" s="37" t="s">
        <v>23</v>
      </c>
      <c r="H17" s="2"/>
      <c r="I17" s="1"/>
      <c r="J17" s="6">
        <v>2500000</v>
      </c>
      <c r="K17" s="7"/>
      <c r="L17" s="15"/>
      <c r="M17" s="6">
        <v>3357141</v>
      </c>
      <c r="N17" s="7"/>
      <c r="O17" s="15"/>
      <c r="P17" s="61">
        <f t="shared" si="0"/>
        <v>-857141</v>
      </c>
      <c r="Q17" s="57"/>
    </row>
    <row r="18" spans="1:17" ht="13.5" customHeight="1" x14ac:dyDescent="0.15">
      <c r="A18" s="1"/>
      <c r="B18" s="2"/>
      <c r="C18" s="2"/>
      <c r="D18" s="2"/>
      <c r="E18" s="2"/>
      <c r="F18" s="2"/>
      <c r="G18" s="37" t="s">
        <v>24</v>
      </c>
      <c r="H18" s="2"/>
      <c r="I18" s="1"/>
      <c r="J18" s="6">
        <v>200000</v>
      </c>
      <c r="K18" s="7"/>
      <c r="L18" s="15"/>
      <c r="M18" s="6">
        <v>221280</v>
      </c>
      <c r="N18" s="7"/>
      <c r="O18" s="15"/>
      <c r="P18" s="61">
        <f t="shared" si="0"/>
        <v>-21280</v>
      </c>
      <c r="Q18" s="57"/>
    </row>
    <row r="19" spans="1:17" ht="13.5" customHeight="1" x14ac:dyDescent="0.15">
      <c r="A19" s="1"/>
      <c r="B19" s="2"/>
      <c r="C19" s="2"/>
      <c r="D19" s="2"/>
      <c r="E19" s="2"/>
      <c r="F19" s="2"/>
      <c r="G19" s="37" t="s">
        <v>25</v>
      </c>
      <c r="H19" s="2"/>
      <c r="I19" s="1"/>
      <c r="J19" s="6">
        <v>2000000</v>
      </c>
      <c r="K19" s="7"/>
      <c r="L19" s="15"/>
      <c r="M19" s="6">
        <v>2400699</v>
      </c>
      <c r="N19" s="7"/>
      <c r="O19" s="15"/>
      <c r="P19" s="61">
        <f t="shared" si="0"/>
        <v>-400699</v>
      </c>
      <c r="Q19" s="57"/>
    </row>
    <row r="20" spans="1:17" ht="13.5" customHeight="1" x14ac:dyDescent="0.15">
      <c r="A20" s="1"/>
      <c r="B20" s="2"/>
      <c r="C20" s="2"/>
      <c r="D20" s="2"/>
      <c r="E20" s="51" t="s">
        <v>26</v>
      </c>
      <c r="F20" s="51"/>
      <c r="G20" s="51"/>
      <c r="H20" s="2"/>
      <c r="I20" s="1" t="s">
        <v>10</v>
      </c>
      <c r="J20" s="6">
        <f>SUM(J21+J22)</f>
        <v>85000</v>
      </c>
      <c r="K20" s="7" t="s">
        <v>11</v>
      </c>
      <c r="L20" s="1" t="s">
        <v>10</v>
      </c>
      <c r="M20" s="6">
        <f>SUM(M21+M22)</f>
        <v>350553</v>
      </c>
      <c r="N20" s="7" t="s">
        <v>11</v>
      </c>
      <c r="O20" s="1" t="s">
        <v>10</v>
      </c>
      <c r="P20" s="61">
        <f t="shared" si="0"/>
        <v>-265553</v>
      </c>
      <c r="Q20" s="7" t="s">
        <v>11</v>
      </c>
    </row>
    <row r="21" spans="1:17" ht="13.5" customHeight="1" x14ac:dyDescent="0.15">
      <c r="A21" s="1"/>
      <c r="B21" s="2"/>
      <c r="C21" s="2"/>
      <c r="D21" s="2"/>
      <c r="E21" s="2"/>
      <c r="F21" s="2"/>
      <c r="G21" s="37" t="s">
        <v>27</v>
      </c>
      <c r="H21" s="2"/>
      <c r="I21" s="1"/>
      <c r="J21" s="6">
        <v>5000</v>
      </c>
      <c r="K21" s="7"/>
      <c r="L21" s="15"/>
      <c r="M21" s="6">
        <v>2417</v>
      </c>
      <c r="N21" s="7"/>
      <c r="O21" s="15"/>
      <c r="P21" s="6">
        <f t="shared" si="0"/>
        <v>2583</v>
      </c>
      <c r="Q21" s="57"/>
    </row>
    <row r="22" spans="1:17" ht="13.5" customHeight="1" x14ac:dyDescent="0.15">
      <c r="A22" s="1"/>
      <c r="B22" s="2"/>
      <c r="C22" s="2"/>
      <c r="D22" s="2"/>
      <c r="E22" s="2"/>
      <c r="F22" s="2"/>
      <c r="G22" s="37" t="s">
        <v>28</v>
      </c>
      <c r="H22" s="2"/>
      <c r="I22" s="1"/>
      <c r="J22" s="6">
        <v>80000</v>
      </c>
      <c r="K22" s="7"/>
      <c r="L22" s="15"/>
      <c r="M22" s="6">
        <v>348136</v>
      </c>
      <c r="N22" s="7"/>
      <c r="O22" s="15"/>
      <c r="P22" s="61">
        <f t="shared" si="0"/>
        <v>-268136</v>
      </c>
      <c r="Q22" s="57"/>
    </row>
    <row r="23" spans="1:17" ht="13.5" customHeight="1" x14ac:dyDescent="0.15">
      <c r="A23" s="1"/>
      <c r="B23" s="2"/>
      <c r="C23" s="2"/>
      <c r="D23" s="2"/>
      <c r="E23" s="51" t="s">
        <v>29</v>
      </c>
      <c r="F23" s="51"/>
      <c r="G23" s="51"/>
      <c r="H23" s="2"/>
      <c r="I23" s="1" t="s">
        <v>10</v>
      </c>
      <c r="J23" s="6">
        <v>0</v>
      </c>
      <c r="K23" s="7" t="s">
        <v>11</v>
      </c>
      <c r="L23" s="1" t="s">
        <v>10</v>
      </c>
      <c r="M23" s="6">
        <f>M24</f>
        <v>12000000</v>
      </c>
      <c r="N23" s="7" t="s">
        <v>11</v>
      </c>
      <c r="O23" s="1" t="s">
        <v>10</v>
      </c>
      <c r="P23" s="61">
        <f t="shared" si="0"/>
        <v>-12000000</v>
      </c>
      <c r="Q23" s="7" t="s">
        <v>11</v>
      </c>
    </row>
    <row r="24" spans="1:17" ht="13.5" customHeight="1" x14ac:dyDescent="0.15">
      <c r="A24" s="1"/>
      <c r="B24" s="2"/>
      <c r="C24" s="2"/>
      <c r="D24" s="2"/>
      <c r="E24" s="2"/>
      <c r="F24" s="2"/>
      <c r="G24" s="51" t="s">
        <v>30</v>
      </c>
      <c r="H24" s="51"/>
      <c r="I24" s="33"/>
      <c r="J24" s="6">
        <v>0</v>
      </c>
      <c r="K24" s="7"/>
      <c r="L24" s="15"/>
      <c r="M24" s="6">
        <v>12000000</v>
      </c>
      <c r="N24" s="7"/>
      <c r="O24" s="15"/>
      <c r="P24" s="61">
        <f t="shared" si="0"/>
        <v>-12000000</v>
      </c>
      <c r="Q24" s="57"/>
    </row>
    <row r="25" spans="1:17" x14ac:dyDescent="0.15">
      <c r="A25" s="1"/>
      <c r="B25" s="2"/>
      <c r="C25" s="2"/>
      <c r="D25" s="2"/>
      <c r="E25" s="51" t="s">
        <v>31</v>
      </c>
      <c r="F25" s="51"/>
      <c r="G25" s="51"/>
      <c r="H25" s="2"/>
      <c r="I25" s="26"/>
      <c r="J25" s="11">
        <f>SUM(J8+J11+J15+J20+J23)</f>
        <v>21667415</v>
      </c>
      <c r="K25" s="12"/>
      <c r="L25" s="10"/>
      <c r="M25" s="11">
        <f>SUM(M8+M11+M15+M20+M23)</f>
        <v>34031575</v>
      </c>
      <c r="N25" s="12"/>
      <c r="O25" s="10"/>
      <c r="P25" s="62">
        <f>J25-M25</f>
        <v>-12364160</v>
      </c>
      <c r="Q25" s="56"/>
    </row>
    <row r="26" spans="1:17" ht="13.5" customHeight="1" x14ac:dyDescent="0.15">
      <c r="A26" s="1"/>
      <c r="B26" s="2">
        <v>2</v>
      </c>
      <c r="C26" s="5"/>
      <c r="D26" s="51" t="s">
        <v>32</v>
      </c>
      <c r="E26" s="51"/>
      <c r="F26" s="51"/>
      <c r="G26" s="51"/>
      <c r="H26" s="2"/>
      <c r="I26" s="1"/>
      <c r="J26" s="16"/>
      <c r="K26" s="17"/>
      <c r="L26" s="18"/>
      <c r="M26" s="16"/>
      <c r="N26" s="17"/>
      <c r="O26" s="21"/>
      <c r="P26" s="63"/>
      <c r="Q26" s="64"/>
    </row>
    <row r="27" spans="1:17" ht="13.5" customHeight="1" x14ac:dyDescent="0.15">
      <c r="A27" s="1"/>
      <c r="B27" s="2"/>
      <c r="C27" s="5"/>
      <c r="D27" s="2"/>
      <c r="E27" s="51" t="s">
        <v>33</v>
      </c>
      <c r="F27" s="51"/>
      <c r="G27" s="51"/>
      <c r="H27" s="2"/>
      <c r="I27" s="1" t="s">
        <v>10</v>
      </c>
      <c r="J27" s="6">
        <f>SUM(J28+J41+J50+J61+J68+J79+J87+J96+J104)</f>
        <v>17164558</v>
      </c>
      <c r="K27" s="7" t="s">
        <v>11</v>
      </c>
      <c r="L27" s="1" t="s">
        <v>10</v>
      </c>
      <c r="M27" s="6">
        <f>SUM(M28+M41+M50+M61+M68+M79+M87+M96+M104)</f>
        <v>15333221</v>
      </c>
      <c r="N27" s="7" t="s">
        <v>11</v>
      </c>
      <c r="O27" s="1" t="s">
        <v>10</v>
      </c>
      <c r="P27" s="61">
        <f>J27-M27</f>
        <v>1831337</v>
      </c>
      <c r="Q27" s="7" t="s">
        <v>11</v>
      </c>
    </row>
    <row r="28" spans="1:17" ht="13.5" customHeight="1" x14ac:dyDescent="0.15">
      <c r="A28" s="1"/>
      <c r="B28" s="2"/>
      <c r="C28" s="2"/>
      <c r="D28" s="2"/>
      <c r="E28" s="2"/>
      <c r="F28" s="51" t="s">
        <v>34</v>
      </c>
      <c r="G28" s="51"/>
      <c r="H28" s="2"/>
      <c r="I28" s="1" t="s">
        <v>36</v>
      </c>
      <c r="J28" s="6">
        <f>SUM(J29:J40)</f>
        <v>7180000</v>
      </c>
      <c r="K28" s="7" t="s">
        <v>37</v>
      </c>
      <c r="L28" s="1" t="s">
        <v>36</v>
      </c>
      <c r="M28" s="6">
        <f>SUM(M29:M40)</f>
        <v>7620136</v>
      </c>
      <c r="N28" s="7" t="s">
        <v>37</v>
      </c>
      <c r="O28" s="1" t="s">
        <v>36</v>
      </c>
      <c r="P28" s="61">
        <f t="shared" ref="P28:P58" si="1">J28-M28</f>
        <v>-440136</v>
      </c>
      <c r="Q28" s="7" t="s">
        <v>37</v>
      </c>
    </row>
    <row r="29" spans="1:17" ht="13.5" customHeight="1" x14ac:dyDescent="0.15">
      <c r="A29" s="1"/>
      <c r="B29" s="2"/>
      <c r="C29" s="2"/>
      <c r="D29" s="2"/>
      <c r="E29" s="2"/>
      <c r="F29" s="2"/>
      <c r="G29" s="25" t="s">
        <v>35</v>
      </c>
      <c r="H29" s="2"/>
      <c r="I29" s="1"/>
      <c r="J29" s="6">
        <v>5500000</v>
      </c>
      <c r="K29" s="7"/>
      <c r="L29" s="18"/>
      <c r="M29" s="6">
        <v>5666106</v>
      </c>
      <c r="N29" s="7"/>
      <c r="O29" s="58"/>
      <c r="P29" s="61">
        <f t="shared" si="1"/>
        <v>-166106</v>
      </c>
      <c r="Q29" s="57"/>
    </row>
    <row r="30" spans="1:17" ht="13.5" customHeight="1" x14ac:dyDescent="0.15">
      <c r="A30" s="1"/>
      <c r="B30" s="2"/>
      <c r="C30" s="2"/>
      <c r="D30" s="2"/>
      <c r="E30" s="2"/>
      <c r="F30" s="2"/>
      <c r="G30" s="25" t="s">
        <v>38</v>
      </c>
      <c r="H30" s="2"/>
      <c r="I30" s="1"/>
      <c r="J30" s="6">
        <v>200000</v>
      </c>
      <c r="K30" s="7"/>
      <c r="L30" s="18"/>
      <c r="M30" s="6">
        <v>271095</v>
      </c>
      <c r="N30" s="7"/>
      <c r="O30" s="58"/>
      <c r="P30" s="61">
        <f t="shared" si="1"/>
        <v>-71095</v>
      </c>
      <c r="Q30" s="57"/>
    </row>
    <row r="31" spans="1:17" ht="13.5" customHeight="1" x14ac:dyDescent="0.15">
      <c r="A31" s="1"/>
      <c r="B31" s="2"/>
      <c r="C31" s="2"/>
      <c r="D31" s="2"/>
      <c r="E31" s="2"/>
      <c r="F31" s="2"/>
      <c r="G31" s="25" t="s">
        <v>39</v>
      </c>
      <c r="H31" s="2"/>
      <c r="I31" s="1"/>
      <c r="J31" s="6">
        <v>100000</v>
      </c>
      <c r="K31" s="7"/>
      <c r="L31" s="18"/>
      <c r="M31" s="6">
        <v>0</v>
      </c>
      <c r="N31" s="7"/>
      <c r="O31" s="58"/>
      <c r="P31" s="61">
        <f t="shared" si="1"/>
        <v>100000</v>
      </c>
      <c r="Q31" s="57"/>
    </row>
    <row r="32" spans="1:17" ht="13.5" customHeight="1" x14ac:dyDescent="0.15">
      <c r="A32" s="1"/>
      <c r="B32" s="2"/>
      <c r="C32" s="2"/>
      <c r="D32" s="2"/>
      <c r="E32" s="2"/>
      <c r="F32" s="2"/>
      <c r="G32" s="25" t="s">
        <v>40</v>
      </c>
      <c r="H32" s="2"/>
      <c r="I32" s="1"/>
      <c r="J32" s="6">
        <v>300000</v>
      </c>
      <c r="K32" s="7"/>
      <c r="L32" s="18"/>
      <c r="M32" s="6">
        <v>149406</v>
      </c>
      <c r="N32" s="7"/>
      <c r="O32" s="58"/>
      <c r="P32" s="61">
        <f t="shared" si="1"/>
        <v>150594</v>
      </c>
      <c r="Q32" s="57"/>
    </row>
    <row r="33" spans="1:17" ht="13.5" customHeight="1" x14ac:dyDescent="0.15">
      <c r="A33" s="1"/>
      <c r="B33" s="2"/>
      <c r="C33" s="2"/>
      <c r="D33" s="2"/>
      <c r="E33" s="2"/>
      <c r="F33" s="2"/>
      <c r="G33" s="25" t="s">
        <v>41</v>
      </c>
      <c r="H33" s="2"/>
      <c r="I33" s="1"/>
      <c r="J33" s="6">
        <v>30000</v>
      </c>
      <c r="K33" s="7"/>
      <c r="L33" s="18"/>
      <c r="M33" s="6">
        <v>59802</v>
      </c>
      <c r="N33" s="7"/>
      <c r="O33" s="58"/>
      <c r="P33" s="61">
        <f t="shared" si="1"/>
        <v>-29802</v>
      </c>
      <c r="Q33" s="57"/>
    </row>
    <row r="34" spans="1:17" ht="13.5" customHeight="1" x14ac:dyDescent="0.15">
      <c r="A34" s="1"/>
      <c r="B34" s="2"/>
      <c r="C34" s="2"/>
      <c r="D34" s="2"/>
      <c r="E34" s="2"/>
      <c r="F34" s="2"/>
      <c r="G34" s="25" t="s">
        <v>42</v>
      </c>
      <c r="H34" s="2"/>
      <c r="I34" s="1"/>
      <c r="J34" s="6">
        <v>80000</v>
      </c>
      <c r="K34" s="7"/>
      <c r="L34" s="18"/>
      <c r="M34" s="6">
        <v>58750</v>
      </c>
      <c r="N34" s="7"/>
      <c r="O34" s="58"/>
      <c r="P34" s="61">
        <f t="shared" si="1"/>
        <v>21250</v>
      </c>
      <c r="Q34" s="57"/>
    </row>
    <row r="35" spans="1:17" ht="13.5" customHeight="1" x14ac:dyDescent="0.15">
      <c r="A35" s="1"/>
      <c r="B35" s="2"/>
      <c r="C35" s="2"/>
      <c r="D35" s="2"/>
      <c r="E35" s="2"/>
      <c r="F35" s="2"/>
      <c r="G35" s="25" t="s">
        <v>43</v>
      </c>
      <c r="H35" s="2"/>
      <c r="I35" s="1"/>
      <c r="J35" s="6">
        <v>300000</v>
      </c>
      <c r="K35" s="7"/>
      <c r="L35" s="18"/>
      <c r="M35" s="6">
        <v>158423</v>
      </c>
      <c r="N35" s="7"/>
      <c r="O35" s="58"/>
      <c r="P35" s="61">
        <f t="shared" si="1"/>
        <v>141577</v>
      </c>
      <c r="Q35" s="57"/>
    </row>
    <row r="36" spans="1:17" ht="13.5" customHeight="1" x14ac:dyDescent="0.15">
      <c r="A36" s="1"/>
      <c r="B36" s="2"/>
      <c r="C36" s="2"/>
      <c r="D36" s="2"/>
      <c r="E36" s="2"/>
      <c r="F36" s="2"/>
      <c r="G36" s="25" t="s">
        <v>44</v>
      </c>
      <c r="H36" s="2"/>
      <c r="I36" s="1"/>
      <c r="J36" s="6">
        <v>500000</v>
      </c>
      <c r="K36" s="7"/>
      <c r="L36" s="18"/>
      <c r="M36" s="6">
        <v>920250</v>
      </c>
      <c r="N36" s="7"/>
      <c r="O36" s="58"/>
      <c r="P36" s="61">
        <f t="shared" si="1"/>
        <v>-420250</v>
      </c>
      <c r="Q36" s="57"/>
    </row>
    <row r="37" spans="1:17" ht="13.5" customHeight="1" x14ac:dyDescent="0.15">
      <c r="A37" s="1"/>
      <c r="B37" s="2"/>
      <c r="C37" s="2"/>
      <c r="D37" s="2"/>
      <c r="E37" s="2"/>
      <c r="F37" s="2"/>
      <c r="G37" s="25" t="s">
        <v>45</v>
      </c>
      <c r="H37" s="2"/>
      <c r="I37" s="1"/>
      <c r="J37" s="6">
        <v>60000</v>
      </c>
      <c r="K37" s="7"/>
      <c r="L37" s="18"/>
      <c r="M37" s="6">
        <v>207204</v>
      </c>
      <c r="N37" s="7"/>
      <c r="O37" s="58"/>
      <c r="P37" s="61">
        <f t="shared" si="1"/>
        <v>-147204</v>
      </c>
      <c r="Q37" s="57"/>
    </row>
    <row r="38" spans="1:17" ht="13.5" customHeight="1" x14ac:dyDescent="0.15">
      <c r="A38" s="1"/>
      <c r="B38" s="2"/>
      <c r="C38" s="2"/>
      <c r="D38" s="2"/>
      <c r="E38" s="2"/>
      <c r="F38" s="2"/>
      <c r="G38" s="25" t="s">
        <v>46</v>
      </c>
      <c r="H38" s="2"/>
      <c r="I38" s="1"/>
      <c r="J38" s="6">
        <v>50000</v>
      </c>
      <c r="K38" s="7"/>
      <c r="L38" s="18"/>
      <c r="M38" s="6">
        <v>123600</v>
      </c>
      <c r="N38" s="7"/>
      <c r="O38" s="58"/>
      <c r="P38" s="61">
        <f t="shared" si="1"/>
        <v>-73600</v>
      </c>
      <c r="Q38" s="57"/>
    </row>
    <row r="39" spans="1:17" ht="13.5" customHeight="1" x14ac:dyDescent="0.15">
      <c r="A39" s="1"/>
      <c r="B39" s="2"/>
      <c r="C39" s="2"/>
      <c r="D39" s="2"/>
      <c r="E39" s="2"/>
      <c r="F39" s="2"/>
      <c r="G39" s="25" t="s">
        <v>47</v>
      </c>
      <c r="H39" s="2"/>
      <c r="I39" s="1"/>
      <c r="J39" s="6">
        <v>50000</v>
      </c>
      <c r="K39" s="7"/>
      <c r="L39" s="18"/>
      <c r="M39" s="6">
        <v>0</v>
      </c>
      <c r="N39" s="7"/>
      <c r="O39" s="58"/>
      <c r="P39" s="61">
        <f t="shared" si="1"/>
        <v>50000</v>
      </c>
      <c r="Q39" s="57"/>
    </row>
    <row r="40" spans="1:17" ht="13.5" customHeight="1" x14ac:dyDescent="0.15">
      <c r="A40" s="1"/>
      <c r="B40" s="2"/>
      <c r="C40" s="2"/>
      <c r="D40" s="2"/>
      <c r="E40" s="2"/>
      <c r="F40" s="2"/>
      <c r="G40" s="25" t="s">
        <v>48</v>
      </c>
      <c r="H40" s="2"/>
      <c r="I40" s="1"/>
      <c r="J40" s="6">
        <v>10000</v>
      </c>
      <c r="K40" s="7"/>
      <c r="L40" s="18"/>
      <c r="M40" s="6">
        <v>5500</v>
      </c>
      <c r="N40" s="7"/>
      <c r="O40" s="58"/>
      <c r="P40" s="61">
        <f t="shared" si="1"/>
        <v>4500</v>
      </c>
      <c r="Q40" s="57"/>
    </row>
    <row r="41" spans="1:17" ht="13.5" customHeight="1" x14ac:dyDescent="0.15">
      <c r="A41" s="1"/>
      <c r="B41" s="2"/>
      <c r="C41" s="2"/>
      <c r="D41" s="2"/>
      <c r="E41" s="2"/>
      <c r="F41" s="2" t="s">
        <v>49</v>
      </c>
      <c r="G41" s="37"/>
      <c r="H41" s="2"/>
      <c r="I41" s="1" t="s">
        <v>36</v>
      </c>
      <c r="J41" s="6">
        <f>SUM(J42:J49)</f>
        <v>2896200</v>
      </c>
      <c r="K41" s="7" t="s">
        <v>37</v>
      </c>
      <c r="L41" s="1" t="s">
        <v>36</v>
      </c>
      <c r="M41" s="6">
        <f>SUM(M42:M49)</f>
        <v>2005331</v>
      </c>
      <c r="N41" s="7" t="s">
        <v>37</v>
      </c>
      <c r="O41" s="1" t="s">
        <v>36</v>
      </c>
      <c r="P41" s="61">
        <f t="shared" si="1"/>
        <v>890869</v>
      </c>
      <c r="Q41" s="7" t="s">
        <v>37</v>
      </c>
    </row>
    <row r="42" spans="1:17" ht="13.5" customHeight="1" x14ac:dyDescent="0.15">
      <c r="A42" s="1"/>
      <c r="B42" s="2"/>
      <c r="C42" s="2"/>
      <c r="D42" s="2"/>
      <c r="E42" s="2"/>
      <c r="F42" s="2"/>
      <c r="G42" s="37" t="s">
        <v>50</v>
      </c>
      <c r="H42" s="2"/>
      <c r="I42" s="1"/>
      <c r="J42" s="6">
        <v>10000</v>
      </c>
      <c r="K42" s="7"/>
      <c r="L42" s="18"/>
      <c r="M42" s="6">
        <v>0</v>
      </c>
      <c r="N42" s="7"/>
      <c r="O42" s="58"/>
      <c r="P42" s="61">
        <f t="shared" si="1"/>
        <v>10000</v>
      </c>
      <c r="Q42" s="57"/>
    </row>
    <row r="43" spans="1:17" ht="13.5" customHeight="1" x14ac:dyDescent="0.15">
      <c r="A43" s="1"/>
      <c r="B43" s="2"/>
      <c r="C43" s="2"/>
      <c r="D43" s="2"/>
      <c r="E43" s="2"/>
      <c r="F43" s="2"/>
      <c r="G43" s="37" t="s">
        <v>51</v>
      </c>
      <c r="H43" s="2"/>
      <c r="I43" s="1"/>
      <c r="J43" s="6">
        <v>1300000</v>
      </c>
      <c r="K43" s="7"/>
      <c r="L43" s="18"/>
      <c r="M43" s="6">
        <v>804635</v>
      </c>
      <c r="N43" s="7"/>
      <c r="O43" s="58"/>
      <c r="P43" s="61">
        <f t="shared" si="1"/>
        <v>495365</v>
      </c>
      <c r="Q43" s="57"/>
    </row>
    <row r="44" spans="1:17" ht="13.5" customHeight="1" x14ac:dyDescent="0.15">
      <c r="A44" s="1"/>
      <c r="B44" s="2"/>
      <c r="C44" s="2"/>
      <c r="D44" s="2"/>
      <c r="E44" s="2"/>
      <c r="F44" s="2"/>
      <c r="G44" s="37" t="s">
        <v>52</v>
      </c>
      <c r="H44" s="2"/>
      <c r="I44" s="1"/>
      <c r="J44" s="6">
        <v>100000</v>
      </c>
      <c r="K44" s="7"/>
      <c r="L44" s="18"/>
      <c r="M44" s="6">
        <v>140477</v>
      </c>
      <c r="N44" s="7"/>
      <c r="O44" s="58"/>
      <c r="P44" s="61">
        <f t="shared" si="1"/>
        <v>-40477</v>
      </c>
      <c r="Q44" s="57"/>
    </row>
    <row r="45" spans="1:17" ht="13.5" customHeight="1" x14ac:dyDescent="0.15">
      <c r="A45" s="1"/>
      <c r="B45" s="2"/>
      <c r="C45" s="2"/>
      <c r="D45" s="2"/>
      <c r="E45" s="2"/>
      <c r="F45" s="2"/>
      <c r="G45" s="37" t="s">
        <v>40</v>
      </c>
      <c r="H45" s="2"/>
      <c r="I45" s="1"/>
      <c r="J45" s="6">
        <v>20000</v>
      </c>
      <c r="K45" s="7"/>
      <c r="L45" s="18"/>
      <c r="M45" s="6">
        <v>6635</v>
      </c>
      <c r="N45" s="7"/>
      <c r="O45" s="58"/>
      <c r="P45" s="61">
        <f t="shared" si="1"/>
        <v>13365</v>
      </c>
      <c r="Q45" s="57"/>
    </row>
    <row r="46" spans="1:17" ht="13.5" customHeight="1" x14ac:dyDescent="0.15">
      <c r="A46" s="1"/>
      <c r="B46" s="2"/>
      <c r="C46" s="2"/>
      <c r="D46" s="2"/>
      <c r="E46" s="2"/>
      <c r="F46" s="2"/>
      <c r="G46" s="37" t="s">
        <v>53</v>
      </c>
      <c r="H46" s="2"/>
      <c r="I46" s="1"/>
      <c r="J46" s="6">
        <v>20000</v>
      </c>
      <c r="K46" s="7"/>
      <c r="L46" s="18"/>
      <c r="M46" s="6">
        <v>0</v>
      </c>
      <c r="N46" s="7"/>
      <c r="O46" s="58"/>
      <c r="P46" s="61">
        <f t="shared" si="1"/>
        <v>20000</v>
      </c>
      <c r="Q46" s="57"/>
    </row>
    <row r="47" spans="1:17" ht="13.5" customHeight="1" x14ac:dyDescent="0.15">
      <c r="A47" s="1"/>
      <c r="B47" s="2"/>
      <c r="C47" s="2"/>
      <c r="D47" s="2"/>
      <c r="E47" s="2"/>
      <c r="F47" s="2"/>
      <c r="G47" s="37" t="s">
        <v>54</v>
      </c>
      <c r="H47" s="2"/>
      <c r="I47" s="1"/>
      <c r="J47" s="6">
        <v>30000</v>
      </c>
      <c r="K47" s="7"/>
      <c r="L47" s="18"/>
      <c r="M47" s="6">
        <v>128120</v>
      </c>
      <c r="N47" s="7"/>
      <c r="O47" s="58"/>
      <c r="P47" s="61">
        <f t="shared" si="1"/>
        <v>-98120</v>
      </c>
      <c r="Q47" s="57"/>
    </row>
    <row r="48" spans="1:17" ht="13.5" customHeight="1" x14ac:dyDescent="0.15">
      <c r="A48" s="1"/>
      <c r="B48" s="2"/>
      <c r="C48" s="2"/>
      <c r="D48" s="2"/>
      <c r="E48" s="2"/>
      <c r="F48" s="2"/>
      <c r="G48" s="37" t="s">
        <v>55</v>
      </c>
      <c r="H48" s="2"/>
      <c r="I48" s="1"/>
      <c r="J48" s="6">
        <v>1413200</v>
      </c>
      <c r="K48" s="7"/>
      <c r="L48" s="18"/>
      <c r="M48" s="6">
        <v>915000</v>
      </c>
      <c r="N48" s="7"/>
      <c r="O48" s="58"/>
      <c r="P48" s="61">
        <f t="shared" si="1"/>
        <v>498200</v>
      </c>
      <c r="Q48" s="57"/>
    </row>
    <row r="49" spans="1:17" ht="13.5" customHeight="1" x14ac:dyDescent="0.15">
      <c r="A49" s="1"/>
      <c r="B49" s="2"/>
      <c r="C49" s="2"/>
      <c r="D49" s="2"/>
      <c r="E49" s="2"/>
      <c r="F49" s="2"/>
      <c r="G49" s="37" t="s">
        <v>48</v>
      </c>
      <c r="H49" s="2"/>
      <c r="I49" s="1"/>
      <c r="J49" s="6">
        <v>3000</v>
      </c>
      <c r="K49" s="7"/>
      <c r="L49" s="18"/>
      <c r="M49" s="6">
        <v>10464</v>
      </c>
      <c r="N49" s="7"/>
      <c r="O49" s="58"/>
      <c r="P49" s="61">
        <f t="shared" si="1"/>
        <v>-7464</v>
      </c>
      <c r="Q49" s="57"/>
    </row>
    <row r="50" spans="1:17" ht="13.5" customHeight="1" x14ac:dyDescent="0.15">
      <c r="A50" s="1"/>
      <c r="B50" s="2"/>
      <c r="C50" s="2"/>
      <c r="D50" s="2"/>
      <c r="E50" s="2"/>
      <c r="F50" s="51" t="s">
        <v>56</v>
      </c>
      <c r="G50" s="51"/>
      <c r="H50" s="2"/>
      <c r="I50" s="1" t="s">
        <v>36</v>
      </c>
      <c r="J50" s="6">
        <f>SUM(J51:J58)</f>
        <v>2102468</v>
      </c>
      <c r="K50" s="7" t="s">
        <v>37</v>
      </c>
      <c r="L50" s="1" t="s">
        <v>36</v>
      </c>
      <c r="M50" s="6">
        <f>SUM(M51:M58)</f>
        <v>984352</v>
      </c>
      <c r="N50" s="7" t="s">
        <v>37</v>
      </c>
      <c r="O50" s="1" t="s">
        <v>36</v>
      </c>
      <c r="P50" s="61">
        <f t="shared" si="1"/>
        <v>1118116</v>
      </c>
      <c r="Q50" s="7" t="s">
        <v>37</v>
      </c>
    </row>
    <row r="51" spans="1:17" ht="13.5" customHeight="1" x14ac:dyDescent="0.15">
      <c r="A51" s="1"/>
      <c r="B51" s="2"/>
      <c r="C51" s="2"/>
      <c r="D51" s="2"/>
      <c r="E51" s="2"/>
      <c r="F51" s="2"/>
      <c r="G51" s="37" t="s">
        <v>6</v>
      </c>
      <c r="H51" s="2"/>
      <c r="I51" s="1"/>
      <c r="J51" s="6">
        <v>3000</v>
      </c>
      <c r="K51" s="7"/>
      <c r="L51" s="18"/>
      <c r="M51" s="6">
        <v>3477</v>
      </c>
      <c r="N51" s="7"/>
      <c r="O51" s="58"/>
      <c r="P51" s="61">
        <f t="shared" si="1"/>
        <v>-477</v>
      </c>
      <c r="Q51" s="57"/>
    </row>
    <row r="52" spans="1:17" ht="13.5" customHeight="1" x14ac:dyDescent="0.15">
      <c r="A52" s="1"/>
      <c r="B52" s="2"/>
      <c r="C52" s="2"/>
      <c r="D52" s="2"/>
      <c r="E52" s="2"/>
      <c r="F52" s="2"/>
      <c r="G52" s="37" t="s">
        <v>51</v>
      </c>
      <c r="H52" s="2"/>
      <c r="I52" s="1"/>
      <c r="J52" s="6">
        <v>450000</v>
      </c>
      <c r="K52" s="7"/>
      <c r="L52" s="18"/>
      <c r="M52" s="6">
        <v>61830</v>
      </c>
      <c r="N52" s="7"/>
      <c r="O52" s="58"/>
      <c r="P52" s="61">
        <f t="shared" si="1"/>
        <v>388170</v>
      </c>
      <c r="Q52" s="57"/>
    </row>
    <row r="53" spans="1:17" ht="13.5" customHeight="1" x14ac:dyDescent="0.15">
      <c r="A53" s="1"/>
      <c r="B53" s="2"/>
      <c r="C53" s="2"/>
      <c r="D53" s="2"/>
      <c r="E53" s="2"/>
      <c r="F53" s="2"/>
      <c r="G53" s="37" t="s">
        <v>52</v>
      </c>
      <c r="H53" s="2"/>
      <c r="I53" s="1"/>
      <c r="J53" s="6">
        <v>100000</v>
      </c>
      <c r="K53" s="7"/>
      <c r="L53" s="18"/>
      <c r="M53" s="6">
        <v>209826</v>
      </c>
      <c r="N53" s="7"/>
      <c r="O53" s="58"/>
      <c r="P53" s="61">
        <f t="shared" si="1"/>
        <v>-109826</v>
      </c>
      <c r="Q53" s="57"/>
    </row>
    <row r="54" spans="1:17" ht="13.5" customHeight="1" x14ac:dyDescent="0.15">
      <c r="A54" s="1"/>
      <c r="B54" s="2"/>
      <c r="C54" s="2"/>
      <c r="D54" s="2"/>
      <c r="E54" s="2"/>
      <c r="F54" s="2"/>
      <c r="G54" s="37" t="s">
        <v>40</v>
      </c>
      <c r="H54" s="2"/>
      <c r="I54" s="1"/>
      <c r="J54" s="6">
        <v>30000</v>
      </c>
      <c r="K54" s="7"/>
      <c r="L54" s="18"/>
      <c r="M54" s="6">
        <v>19521</v>
      </c>
      <c r="N54" s="7"/>
      <c r="O54" s="58"/>
      <c r="P54" s="61">
        <f t="shared" si="1"/>
        <v>10479</v>
      </c>
      <c r="Q54" s="57"/>
    </row>
    <row r="55" spans="1:17" ht="13.5" customHeight="1" x14ac:dyDescent="0.15">
      <c r="A55" s="1"/>
      <c r="B55" s="2"/>
      <c r="C55" s="2"/>
      <c r="D55" s="2"/>
      <c r="E55" s="2"/>
      <c r="F55" s="2"/>
      <c r="G55" s="37" t="s">
        <v>44</v>
      </c>
      <c r="H55" s="2"/>
      <c r="I55" s="1"/>
      <c r="J55" s="6">
        <v>20000</v>
      </c>
      <c r="K55" s="7"/>
      <c r="L55" s="18"/>
      <c r="M55" s="6">
        <v>51430</v>
      </c>
      <c r="N55" s="7"/>
      <c r="O55" s="58"/>
      <c r="P55" s="61">
        <f t="shared" si="1"/>
        <v>-31430</v>
      </c>
      <c r="Q55" s="57"/>
    </row>
    <row r="56" spans="1:17" ht="13.5" customHeight="1" x14ac:dyDescent="0.15">
      <c r="A56" s="1"/>
      <c r="B56" s="2"/>
      <c r="C56" s="2"/>
      <c r="D56" s="2"/>
      <c r="E56" s="2"/>
      <c r="F56" s="2"/>
      <c r="G56" s="37" t="s">
        <v>55</v>
      </c>
      <c r="H56" s="2"/>
      <c r="I56" s="1"/>
      <c r="J56" s="6">
        <v>400000</v>
      </c>
      <c r="K56" s="7"/>
      <c r="L56" s="18"/>
      <c r="M56" s="6">
        <v>126000</v>
      </c>
      <c r="N56" s="7"/>
      <c r="O56" s="58"/>
      <c r="P56" s="61">
        <f t="shared" si="1"/>
        <v>274000</v>
      </c>
      <c r="Q56" s="57"/>
    </row>
    <row r="57" spans="1:17" ht="13.5" customHeight="1" x14ac:dyDescent="0.15">
      <c r="A57" s="1"/>
      <c r="B57" s="2"/>
      <c r="C57" s="2"/>
      <c r="D57" s="2"/>
      <c r="E57" s="2"/>
      <c r="F57" s="2"/>
      <c r="G57" s="37" t="s">
        <v>57</v>
      </c>
      <c r="H57" s="2"/>
      <c r="I57" s="1"/>
      <c r="J57" s="6">
        <v>1089468</v>
      </c>
      <c r="K57" s="7"/>
      <c r="L57" s="18"/>
      <c r="M57" s="6">
        <v>490820</v>
      </c>
      <c r="N57" s="7"/>
      <c r="O57" s="58"/>
      <c r="P57" s="61">
        <f t="shared" si="1"/>
        <v>598648</v>
      </c>
      <c r="Q57" s="57"/>
    </row>
    <row r="58" spans="1:17" ht="13.5" customHeight="1" x14ac:dyDescent="0.15">
      <c r="A58" s="1"/>
      <c r="B58" s="2"/>
      <c r="C58" s="2"/>
      <c r="D58" s="2"/>
      <c r="E58" s="2"/>
      <c r="F58" s="2"/>
      <c r="G58" s="37" t="s">
        <v>48</v>
      </c>
      <c r="H58" s="2"/>
      <c r="I58" s="1"/>
      <c r="J58" s="6">
        <v>10000</v>
      </c>
      <c r="K58" s="7"/>
      <c r="L58" s="18"/>
      <c r="M58" s="6">
        <v>21448</v>
      </c>
      <c r="N58" s="7"/>
      <c r="O58" s="59"/>
      <c r="P58" s="81">
        <f t="shared" si="1"/>
        <v>-11448</v>
      </c>
      <c r="Q58" s="60"/>
    </row>
    <row r="59" spans="1:17" ht="13.5" customHeight="1" x14ac:dyDescent="0.15">
      <c r="A59" s="28"/>
      <c r="B59" s="28"/>
      <c r="C59" s="28"/>
      <c r="D59" s="28"/>
      <c r="E59" s="28"/>
      <c r="F59" s="28"/>
      <c r="G59" s="36"/>
      <c r="H59" s="28"/>
      <c r="I59" s="28"/>
      <c r="J59" s="13"/>
      <c r="K59" s="13"/>
      <c r="L59" s="63"/>
      <c r="M59" s="13"/>
      <c r="N59" s="13"/>
      <c r="O59" s="35"/>
      <c r="P59" s="13"/>
      <c r="Q59" s="65"/>
    </row>
    <row r="60" spans="1:17" ht="13.5" customHeight="1" x14ac:dyDescent="0.15">
      <c r="A60" s="47" t="s">
        <v>2</v>
      </c>
      <c r="B60" s="48"/>
      <c r="C60" s="48"/>
      <c r="D60" s="48"/>
      <c r="E60" s="48"/>
      <c r="F60" s="48"/>
      <c r="G60" s="48"/>
      <c r="H60" s="38"/>
      <c r="I60" s="47" t="s">
        <v>14</v>
      </c>
      <c r="J60" s="49"/>
      <c r="K60" s="50"/>
      <c r="L60" s="47" t="s">
        <v>15</v>
      </c>
      <c r="M60" s="49"/>
      <c r="N60" s="50"/>
      <c r="O60" s="47" t="s">
        <v>13</v>
      </c>
      <c r="P60" s="49"/>
      <c r="Q60" s="50"/>
    </row>
    <row r="61" spans="1:17" ht="13.5" customHeight="1" x14ac:dyDescent="0.15">
      <c r="A61" s="27"/>
      <c r="B61" s="28"/>
      <c r="C61" s="28"/>
      <c r="D61" s="28"/>
      <c r="E61" s="28"/>
      <c r="F61" s="52" t="s">
        <v>58</v>
      </c>
      <c r="G61" s="52"/>
      <c r="H61" s="68"/>
      <c r="I61" s="27" t="s">
        <v>36</v>
      </c>
      <c r="J61" s="13">
        <f>SUM(J62:J67)</f>
        <v>100000</v>
      </c>
      <c r="K61" s="13" t="s">
        <v>37</v>
      </c>
      <c r="L61" s="27" t="s">
        <v>36</v>
      </c>
      <c r="M61" s="13">
        <f>SUM(M62:M67)</f>
        <v>6756</v>
      </c>
      <c r="N61" s="14" t="s">
        <v>37</v>
      </c>
      <c r="O61" s="27" t="s">
        <v>36</v>
      </c>
      <c r="P61" s="75">
        <f>J61-M61</f>
        <v>93244</v>
      </c>
      <c r="Q61" s="14" t="s">
        <v>37</v>
      </c>
    </row>
    <row r="62" spans="1:17" ht="13.5" customHeight="1" x14ac:dyDescent="0.15">
      <c r="A62" s="1"/>
      <c r="B62" s="2"/>
      <c r="C62" s="2"/>
      <c r="D62" s="2"/>
      <c r="E62" s="2"/>
      <c r="F62" s="2"/>
      <c r="G62" s="37" t="s">
        <v>6</v>
      </c>
      <c r="H62" s="69"/>
      <c r="I62" s="1"/>
      <c r="J62" s="6">
        <v>20000</v>
      </c>
      <c r="K62" s="6"/>
      <c r="L62" s="18"/>
      <c r="M62" s="6">
        <v>6510</v>
      </c>
      <c r="N62" s="7"/>
      <c r="O62" s="58"/>
      <c r="P62" s="61">
        <f>J62-M62</f>
        <v>13490</v>
      </c>
      <c r="Q62" s="57"/>
    </row>
    <row r="63" spans="1:17" ht="13.5" customHeight="1" x14ac:dyDescent="0.15">
      <c r="A63" s="1"/>
      <c r="B63" s="2"/>
      <c r="C63" s="2"/>
      <c r="D63" s="2"/>
      <c r="E63" s="2"/>
      <c r="F63" s="2"/>
      <c r="G63" s="37" t="s">
        <v>59</v>
      </c>
      <c r="H63" s="69"/>
      <c r="I63" s="1"/>
      <c r="J63" s="6">
        <v>30000</v>
      </c>
      <c r="K63" s="6"/>
      <c r="L63" s="22"/>
      <c r="M63" s="6">
        <v>0</v>
      </c>
      <c r="N63" s="7"/>
      <c r="O63" s="58"/>
      <c r="P63" s="61">
        <f t="shared" ref="P63:P118" si="2">J63-M63</f>
        <v>30000</v>
      </c>
      <c r="Q63" s="57"/>
    </row>
    <row r="64" spans="1:17" ht="13.5" customHeight="1" x14ac:dyDescent="0.15">
      <c r="A64" s="1"/>
      <c r="B64" s="2"/>
      <c r="C64" s="2"/>
      <c r="D64" s="2"/>
      <c r="E64" s="2"/>
      <c r="F64" s="2"/>
      <c r="G64" s="37" t="s">
        <v>52</v>
      </c>
      <c r="H64" s="69"/>
      <c r="I64" s="1"/>
      <c r="J64" s="6">
        <v>10000</v>
      </c>
      <c r="K64" s="6"/>
      <c r="L64" s="22"/>
      <c r="M64" s="6">
        <v>246</v>
      </c>
      <c r="N64" s="7"/>
      <c r="O64" s="58"/>
      <c r="P64" s="61">
        <f t="shared" si="2"/>
        <v>9754</v>
      </c>
      <c r="Q64" s="57"/>
    </row>
    <row r="65" spans="1:17" ht="13.5" customHeight="1" x14ac:dyDescent="0.15">
      <c r="A65" s="1"/>
      <c r="B65" s="2"/>
      <c r="C65" s="2"/>
      <c r="D65" s="2"/>
      <c r="E65" s="2"/>
      <c r="F65" s="2"/>
      <c r="G65" s="37" t="s">
        <v>60</v>
      </c>
      <c r="H65" s="69"/>
      <c r="I65" s="1"/>
      <c r="J65" s="6">
        <v>10000</v>
      </c>
      <c r="K65" s="6"/>
      <c r="L65" s="22"/>
      <c r="M65" s="6">
        <v>0</v>
      </c>
      <c r="N65" s="7"/>
      <c r="O65" s="58"/>
      <c r="P65" s="61">
        <f t="shared" si="2"/>
        <v>10000</v>
      </c>
      <c r="Q65" s="57"/>
    </row>
    <row r="66" spans="1:17" ht="13.5" customHeight="1" x14ac:dyDescent="0.15">
      <c r="A66" s="1"/>
      <c r="B66" s="2"/>
      <c r="C66" s="2"/>
      <c r="D66" s="2"/>
      <c r="E66" s="2"/>
      <c r="F66" s="2"/>
      <c r="G66" s="37" t="s">
        <v>61</v>
      </c>
      <c r="H66" s="69"/>
      <c r="I66" s="1"/>
      <c r="J66" s="6">
        <v>10000</v>
      </c>
      <c r="K66" s="6"/>
      <c r="L66" s="22"/>
      <c r="M66" s="6">
        <v>0</v>
      </c>
      <c r="N66" s="7"/>
      <c r="O66" s="58"/>
      <c r="P66" s="61">
        <f t="shared" si="2"/>
        <v>10000</v>
      </c>
      <c r="Q66" s="57"/>
    </row>
    <row r="67" spans="1:17" ht="13.5" customHeight="1" x14ac:dyDescent="0.15">
      <c r="A67" s="1"/>
      <c r="B67" s="2"/>
      <c r="C67" s="2"/>
      <c r="D67" s="2"/>
      <c r="E67" s="2"/>
      <c r="F67" s="2"/>
      <c r="G67" s="37" t="s">
        <v>62</v>
      </c>
      <c r="H67" s="69"/>
      <c r="I67" s="1"/>
      <c r="J67" s="6">
        <v>20000</v>
      </c>
      <c r="K67" s="6"/>
      <c r="L67" s="22"/>
      <c r="M67" s="6">
        <v>0</v>
      </c>
      <c r="N67" s="7"/>
      <c r="O67" s="58"/>
      <c r="P67" s="61">
        <f t="shared" si="2"/>
        <v>20000</v>
      </c>
      <c r="Q67" s="57"/>
    </row>
    <row r="68" spans="1:17" ht="13.5" customHeight="1" x14ac:dyDescent="0.15">
      <c r="A68" s="1"/>
      <c r="B68" s="2"/>
      <c r="C68" s="2"/>
      <c r="D68" s="2"/>
      <c r="E68" s="2"/>
      <c r="F68" s="51" t="s">
        <v>63</v>
      </c>
      <c r="G68" s="51"/>
      <c r="H68" s="69"/>
      <c r="I68" s="1" t="s">
        <v>36</v>
      </c>
      <c r="J68" s="6">
        <f>SUM(J69:J78)</f>
        <v>1897890</v>
      </c>
      <c r="K68" s="7" t="s">
        <v>37</v>
      </c>
      <c r="L68" s="1" t="s">
        <v>36</v>
      </c>
      <c r="M68" s="6">
        <f>SUM(M69:M78)</f>
        <v>1366489</v>
      </c>
      <c r="N68" s="7" t="s">
        <v>37</v>
      </c>
      <c r="O68" s="1" t="s">
        <v>36</v>
      </c>
      <c r="P68" s="61">
        <f t="shared" si="2"/>
        <v>531401</v>
      </c>
      <c r="Q68" s="7" t="s">
        <v>37</v>
      </c>
    </row>
    <row r="69" spans="1:17" ht="13.5" customHeight="1" x14ac:dyDescent="0.15">
      <c r="A69" s="1"/>
      <c r="B69" s="2"/>
      <c r="C69" s="2"/>
      <c r="D69" s="2"/>
      <c r="E69" s="2"/>
      <c r="F69" s="2"/>
      <c r="G69" s="37" t="s">
        <v>6</v>
      </c>
      <c r="H69" s="69"/>
      <c r="I69" s="1"/>
      <c r="J69" s="6">
        <v>30000</v>
      </c>
      <c r="K69" s="6"/>
      <c r="L69" s="22"/>
      <c r="M69" s="6">
        <v>18480</v>
      </c>
      <c r="N69" s="7"/>
      <c r="O69" s="58"/>
      <c r="P69" s="61">
        <f t="shared" si="2"/>
        <v>11520</v>
      </c>
      <c r="Q69" s="57"/>
    </row>
    <row r="70" spans="1:17" ht="13.5" customHeight="1" x14ac:dyDescent="0.15">
      <c r="A70" s="1"/>
      <c r="B70" s="2"/>
      <c r="C70" s="2"/>
      <c r="D70" s="2"/>
      <c r="E70" s="2"/>
      <c r="F70" s="2"/>
      <c r="G70" s="37" t="s">
        <v>64</v>
      </c>
      <c r="H70" s="69"/>
      <c r="I70" s="1"/>
      <c r="J70" s="6">
        <v>400000</v>
      </c>
      <c r="K70" s="6"/>
      <c r="L70" s="22"/>
      <c r="M70" s="6">
        <v>145500</v>
      </c>
      <c r="N70" s="7"/>
      <c r="O70" s="58"/>
      <c r="P70" s="61">
        <f t="shared" si="2"/>
        <v>254500</v>
      </c>
      <c r="Q70" s="57"/>
    </row>
    <row r="71" spans="1:17" ht="13.5" customHeight="1" x14ac:dyDescent="0.15">
      <c r="A71" s="1"/>
      <c r="B71" s="2"/>
      <c r="C71" s="2"/>
      <c r="D71" s="2"/>
      <c r="E71" s="2"/>
      <c r="F71" s="2"/>
      <c r="G71" s="37" t="s">
        <v>65</v>
      </c>
      <c r="H71" s="69"/>
      <c r="I71" s="1"/>
      <c r="J71" s="6">
        <v>290000</v>
      </c>
      <c r="K71" s="6"/>
      <c r="L71" s="22"/>
      <c r="M71" s="6">
        <v>359592</v>
      </c>
      <c r="N71" s="7"/>
      <c r="O71" s="58"/>
      <c r="P71" s="61">
        <f t="shared" si="2"/>
        <v>-69592</v>
      </c>
      <c r="Q71" s="57"/>
    </row>
    <row r="72" spans="1:17" ht="13.5" customHeight="1" x14ac:dyDescent="0.15">
      <c r="A72" s="1"/>
      <c r="B72" s="2"/>
      <c r="C72" s="2"/>
      <c r="D72" s="2"/>
      <c r="E72" s="2"/>
      <c r="F72" s="2"/>
      <c r="G72" s="37" t="s">
        <v>60</v>
      </c>
      <c r="H72" s="69"/>
      <c r="I72" s="1"/>
      <c r="J72" s="6">
        <v>70000</v>
      </c>
      <c r="K72" s="6"/>
      <c r="L72" s="22"/>
      <c r="M72" s="6">
        <v>6553</v>
      </c>
      <c r="N72" s="7"/>
      <c r="O72" s="58"/>
      <c r="P72" s="61">
        <f t="shared" si="2"/>
        <v>63447</v>
      </c>
      <c r="Q72" s="57"/>
    </row>
    <row r="73" spans="1:17" ht="13.5" customHeight="1" x14ac:dyDescent="0.15">
      <c r="A73" s="1"/>
      <c r="B73" s="2"/>
      <c r="C73" s="2"/>
      <c r="D73" s="2"/>
      <c r="E73" s="2"/>
      <c r="F73" s="2"/>
      <c r="G73" s="37" t="s">
        <v>66</v>
      </c>
      <c r="H73" s="69"/>
      <c r="I73" s="1"/>
      <c r="J73" s="6">
        <v>947890</v>
      </c>
      <c r="K73" s="6"/>
      <c r="L73" s="22"/>
      <c r="M73" s="6">
        <v>712018</v>
      </c>
      <c r="N73" s="7"/>
      <c r="O73" s="58"/>
      <c r="P73" s="61">
        <f t="shared" si="2"/>
        <v>235872</v>
      </c>
      <c r="Q73" s="57"/>
    </row>
    <row r="74" spans="1:17" ht="13.5" customHeight="1" x14ac:dyDescent="0.15">
      <c r="A74" s="1"/>
      <c r="B74" s="2"/>
      <c r="C74" s="2"/>
      <c r="D74" s="2"/>
      <c r="E74" s="2"/>
      <c r="F74" s="2"/>
      <c r="G74" s="37" t="s">
        <v>44</v>
      </c>
      <c r="H74" s="69"/>
      <c r="I74" s="1"/>
      <c r="J74" s="6">
        <v>30000</v>
      </c>
      <c r="K74" s="6"/>
      <c r="L74" s="22"/>
      <c r="M74" s="6">
        <v>44160</v>
      </c>
      <c r="N74" s="7"/>
      <c r="O74" s="58"/>
      <c r="P74" s="61">
        <f t="shared" si="2"/>
        <v>-14160</v>
      </c>
      <c r="Q74" s="57"/>
    </row>
    <row r="75" spans="1:17" ht="13.5" customHeight="1" x14ac:dyDescent="0.15">
      <c r="A75" s="1"/>
      <c r="B75" s="2"/>
      <c r="C75" s="2"/>
      <c r="D75" s="2"/>
      <c r="E75" s="2"/>
      <c r="F75" s="2"/>
      <c r="G75" s="37" t="s">
        <v>67</v>
      </c>
      <c r="H75" s="69"/>
      <c r="I75" s="1"/>
      <c r="J75" s="6">
        <v>10000</v>
      </c>
      <c r="K75" s="6"/>
      <c r="L75" s="22"/>
      <c r="M75" s="6">
        <v>3136</v>
      </c>
      <c r="N75" s="7"/>
      <c r="O75" s="58"/>
      <c r="P75" s="61">
        <f t="shared" si="2"/>
        <v>6864</v>
      </c>
      <c r="Q75" s="57"/>
    </row>
    <row r="76" spans="1:17" ht="13.5" customHeight="1" x14ac:dyDescent="0.15">
      <c r="A76" s="1"/>
      <c r="B76" s="2"/>
      <c r="C76" s="2"/>
      <c r="D76" s="2"/>
      <c r="E76" s="2"/>
      <c r="F76" s="2"/>
      <c r="G76" s="37" t="s">
        <v>62</v>
      </c>
      <c r="H76" s="69"/>
      <c r="I76" s="1"/>
      <c r="J76" s="6">
        <v>0</v>
      </c>
      <c r="K76" s="6"/>
      <c r="L76" s="22"/>
      <c r="M76" s="6">
        <v>10000</v>
      </c>
      <c r="N76" s="7"/>
      <c r="O76" s="58"/>
      <c r="P76" s="61">
        <f t="shared" si="2"/>
        <v>-10000</v>
      </c>
      <c r="Q76" s="57"/>
    </row>
    <row r="77" spans="1:17" ht="13.5" customHeight="1" x14ac:dyDescent="0.15">
      <c r="A77" s="1"/>
      <c r="B77" s="2"/>
      <c r="C77" s="2"/>
      <c r="D77" s="2"/>
      <c r="E77" s="2"/>
      <c r="F77" s="2"/>
      <c r="G77" s="37" t="s">
        <v>62</v>
      </c>
      <c r="H77" s="69"/>
      <c r="I77" s="1"/>
      <c r="J77" s="6">
        <v>20000</v>
      </c>
      <c r="K77" s="6"/>
      <c r="L77" s="22"/>
      <c r="M77" s="6">
        <v>0</v>
      </c>
      <c r="N77" s="7"/>
      <c r="O77" s="58"/>
      <c r="P77" s="61">
        <f t="shared" si="2"/>
        <v>20000</v>
      </c>
      <c r="Q77" s="57"/>
    </row>
    <row r="78" spans="1:17" ht="13.5" customHeight="1" x14ac:dyDescent="0.15">
      <c r="A78" s="1"/>
      <c r="B78" s="2"/>
      <c r="C78" s="2"/>
      <c r="D78" s="2"/>
      <c r="E78" s="2"/>
      <c r="F78" s="2"/>
      <c r="G78" s="37" t="s">
        <v>68</v>
      </c>
      <c r="H78" s="69"/>
      <c r="I78" s="1"/>
      <c r="J78" s="6">
        <v>100000</v>
      </c>
      <c r="K78" s="6"/>
      <c r="L78" s="22"/>
      <c r="M78" s="6">
        <v>67050</v>
      </c>
      <c r="N78" s="7"/>
      <c r="O78" s="58"/>
      <c r="P78" s="61">
        <f t="shared" si="2"/>
        <v>32950</v>
      </c>
      <c r="Q78" s="57"/>
    </row>
    <row r="79" spans="1:17" ht="13.5" customHeight="1" x14ac:dyDescent="0.15">
      <c r="A79" s="1"/>
      <c r="B79" s="2"/>
      <c r="C79" s="2"/>
      <c r="D79" s="2"/>
      <c r="E79" s="2"/>
      <c r="F79" s="51" t="s">
        <v>69</v>
      </c>
      <c r="G79" s="51"/>
      <c r="H79" s="69"/>
      <c r="I79" s="1" t="s">
        <v>36</v>
      </c>
      <c r="J79" s="6">
        <f>SUM(J80:J86)</f>
        <v>720000</v>
      </c>
      <c r="K79" s="7" t="s">
        <v>37</v>
      </c>
      <c r="L79" s="1" t="s">
        <v>36</v>
      </c>
      <c r="M79" s="6">
        <f>SUM(M80:M86)</f>
        <v>388645</v>
      </c>
      <c r="N79" s="7" t="s">
        <v>37</v>
      </c>
      <c r="O79" s="1" t="s">
        <v>36</v>
      </c>
      <c r="P79" s="61">
        <f t="shared" si="2"/>
        <v>331355</v>
      </c>
      <c r="Q79" s="7" t="s">
        <v>37</v>
      </c>
    </row>
    <row r="80" spans="1:17" ht="13.5" customHeight="1" x14ac:dyDescent="0.15">
      <c r="A80" s="1"/>
      <c r="B80" s="2"/>
      <c r="C80" s="2"/>
      <c r="D80" s="2"/>
      <c r="E80" s="2"/>
      <c r="F80" s="2"/>
      <c r="G80" s="37" t="s">
        <v>6</v>
      </c>
      <c r="H80" s="69"/>
      <c r="I80" s="1"/>
      <c r="J80" s="6">
        <v>50000</v>
      </c>
      <c r="K80" s="6"/>
      <c r="L80" s="22"/>
      <c r="M80" s="6">
        <v>25200</v>
      </c>
      <c r="N80" s="7"/>
      <c r="O80" s="58"/>
      <c r="P80" s="61">
        <f t="shared" si="2"/>
        <v>24800</v>
      </c>
      <c r="Q80" s="57"/>
    </row>
    <row r="81" spans="1:17" ht="13.5" customHeight="1" x14ac:dyDescent="0.15">
      <c r="A81" s="1"/>
      <c r="B81" s="2"/>
      <c r="C81" s="2"/>
      <c r="D81" s="2"/>
      <c r="E81" s="2"/>
      <c r="F81" s="2"/>
      <c r="G81" s="37" t="s">
        <v>59</v>
      </c>
      <c r="H81" s="69"/>
      <c r="I81" s="1"/>
      <c r="J81" s="6">
        <v>190000</v>
      </c>
      <c r="K81" s="6"/>
      <c r="L81" s="22"/>
      <c r="M81" s="6">
        <v>157855</v>
      </c>
      <c r="N81" s="7"/>
      <c r="O81" s="58"/>
      <c r="P81" s="61">
        <f t="shared" si="2"/>
        <v>32145</v>
      </c>
      <c r="Q81" s="57"/>
    </row>
    <row r="82" spans="1:17" ht="13.5" customHeight="1" x14ac:dyDescent="0.15">
      <c r="A82" s="1"/>
      <c r="B82" s="2"/>
      <c r="C82" s="2"/>
      <c r="D82" s="2"/>
      <c r="E82" s="2"/>
      <c r="F82" s="2"/>
      <c r="G82" s="25" t="s">
        <v>60</v>
      </c>
      <c r="H82" s="69"/>
      <c r="I82" s="1"/>
      <c r="J82" s="6">
        <v>50000</v>
      </c>
      <c r="K82" s="6"/>
      <c r="L82" s="22"/>
      <c r="M82" s="6">
        <v>60256</v>
      </c>
      <c r="N82" s="7"/>
      <c r="O82" s="58"/>
      <c r="P82" s="61">
        <f t="shared" si="2"/>
        <v>-10256</v>
      </c>
      <c r="Q82" s="57"/>
    </row>
    <row r="83" spans="1:17" ht="13.5" customHeight="1" x14ac:dyDescent="0.15">
      <c r="A83" s="1"/>
      <c r="B83" s="2"/>
      <c r="C83" s="2"/>
      <c r="D83" s="2"/>
      <c r="E83" s="2"/>
      <c r="F83" s="2"/>
      <c r="G83" s="25" t="s">
        <v>61</v>
      </c>
      <c r="H83" s="69"/>
      <c r="I83" s="1"/>
      <c r="J83" s="6">
        <v>100000</v>
      </c>
      <c r="K83" s="6"/>
      <c r="L83" s="22"/>
      <c r="M83" s="6">
        <v>0</v>
      </c>
      <c r="N83" s="7"/>
      <c r="O83" s="58"/>
      <c r="P83" s="61">
        <f t="shared" si="2"/>
        <v>100000</v>
      </c>
      <c r="Q83" s="57"/>
    </row>
    <row r="84" spans="1:17" ht="13.5" customHeight="1" x14ac:dyDescent="0.15">
      <c r="A84" s="1"/>
      <c r="B84" s="2"/>
      <c r="C84" s="2"/>
      <c r="D84" s="2"/>
      <c r="E84" s="2"/>
      <c r="F84" s="2"/>
      <c r="G84" s="25" t="s">
        <v>44</v>
      </c>
      <c r="H84" s="69"/>
      <c r="I84" s="1"/>
      <c r="J84" s="6">
        <v>100000</v>
      </c>
      <c r="K84" s="6"/>
      <c r="L84" s="22"/>
      <c r="M84" s="6">
        <v>0</v>
      </c>
      <c r="N84" s="7"/>
      <c r="O84" s="58"/>
      <c r="P84" s="61">
        <f t="shared" si="2"/>
        <v>100000</v>
      </c>
      <c r="Q84" s="57"/>
    </row>
    <row r="85" spans="1:17" ht="13.5" customHeight="1" x14ac:dyDescent="0.15">
      <c r="A85" s="1"/>
      <c r="B85" s="2"/>
      <c r="C85" s="2"/>
      <c r="D85" s="2"/>
      <c r="E85" s="2"/>
      <c r="F85" s="2"/>
      <c r="G85" s="25" t="s">
        <v>62</v>
      </c>
      <c r="H85" s="69"/>
      <c r="I85" s="1"/>
      <c r="J85" s="6">
        <v>220000</v>
      </c>
      <c r="K85" s="6"/>
      <c r="L85" s="22"/>
      <c r="M85" s="6">
        <v>143800</v>
      </c>
      <c r="N85" s="7"/>
      <c r="O85" s="58"/>
      <c r="P85" s="61">
        <f t="shared" si="2"/>
        <v>76200</v>
      </c>
      <c r="Q85" s="57"/>
    </row>
    <row r="86" spans="1:17" ht="13.5" customHeight="1" x14ac:dyDescent="0.15">
      <c r="A86" s="1"/>
      <c r="B86" s="2"/>
      <c r="C86" s="2"/>
      <c r="D86" s="2"/>
      <c r="E86" s="2"/>
      <c r="F86" s="2"/>
      <c r="G86" s="25" t="s">
        <v>68</v>
      </c>
      <c r="H86" s="69"/>
      <c r="I86" s="1"/>
      <c r="J86" s="6">
        <v>10000</v>
      </c>
      <c r="K86" s="6"/>
      <c r="L86" s="22"/>
      <c r="M86" s="6">
        <v>1534</v>
      </c>
      <c r="N86" s="7"/>
      <c r="O86" s="58"/>
      <c r="P86" s="61">
        <f t="shared" si="2"/>
        <v>8466</v>
      </c>
      <c r="Q86" s="57"/>
    </row>
    <row r="87" spans="1:17" ht="13.5" customHeight="1" x14ac:dyDescent="0.15">
      <c r="A87" s="1"/>
      <c r="B87" s="2"/>
      <c r="C87" s="2"/>
      <c r="D87" s="2"/>
      <c r="E87" s="2"/>
      <c r="F87" s="51" t="s">
        <v>70</v>
      </c>
      <c r="G87" s="51"/>
      <c r="H87" s="69"/>
      <c r="I87" s="1" t="s">
        <v>36</v>
      </c>
      <c r="J87" s="6">
        <f>SUM(J88:J95)</f>
        <v>1925000</v>
      </c>
      <c r="K87" s="7" t="s">
        <v>37</v>
      </c>
      <c r="L87" s="1" t="s">
        <v>36</v>
      </c>
      <c r="M87" s="6">
        <f>SUM(M88:M95)</f>
        <v>2571440</v>
      </c>
      <c r="N87" s="7" t="s">
        <v>37</v>
      </c>
      <c r="O87" s="1" t="s">
        <v>36</v>
      </c>
      <c r="P87" s="61">
        <f t="shared" si="2"/>
        <v>-646440</v>
      </c>
      <c r="Q87" s="7" t="s">
        <v>37</v>
      </c>
    </row>
    <row r="88" spans="1:17" ht="13.5" customHeight="1" x14ac:dyDescent="0.15">
      <c r="A88" s="1"/>
      <c r="B88" s="2"/>
      <c r="C88" s="2"/>
      <c r="D88" s="2"/>
      <c r="E88" s="2"/>
      <c r="F88" s="2"/>
      <c r="G88" s="37" t="s">
        <v>6</v>
      </c>
      <c r="H88" s="69"/>
      <c r="I88" s="1"/>
      <c r="J88" s="6">
        <v>230000</v>
      </c>
      <c r="K88" s="6"/>
      <c r="L88" s="22"/>
      <c r="M88" s="6">
        <v>121525</v>
      </c>
      <c r="N88" s="7"/>
      <c r="O88" s="58"/>
      <c r="P88" s="61">
        <f t="shared" si="2"/>
        <v>108475</v>
      </c>
      <c r="Q88" s="57"/>
    </row>
    <row r="89" spans="1:17" ht="13.5" customHeight="1" x14ac:dyDescent="0.15">
      <c r="A89" s="1"/>
      <c r="B89" s="2"/>
      <c r="C89" s="2"/>
      <c r="D89" s="2"/>
      <c r="E89" s="2"/>
      <c r="F89" s="2"/>
      <c r="G89" s="37" t="s">
        <v>59</v>
      </c>
      <c r="H89" s="69"/>
      <c r="I89" s="1"/>
      <c r="J89" s="6">
        <v>850000</v>
      </c>
      <c r="K89" s="6"/>
      <c r="L89" s="22"/>
      <c r="M89" s="6">
        <v>878235</v>
      </c>
      <c r="N89" s="7"/>
      <c r="O89" s="58"/>
      <c r="P89" s="61">
        <f t="shared" si="2"/>
        <v>-28235</v>
      </c>
      <c r="Q89" s="57"/>
    </row>
    <row r="90" spans="1:17" ht="13.5" customHeight="1" x14ac:dyDescent="0.15">
      <c r="A90" s="1"/>
      <c r="B90" s="2"/>
      <c r="C90" s="2"/>
      <c r="D90" s="2"/>
      <c r="E90" s="2"/>
      <c r="F90" s="2"/>
      <c r="G90" s="37" t="s">
        <v>52</v>
      </c>
      <c r="H90" s="69"/>
      <c r="I90" s="1"/>
      <c r="J90" s="6">
        <v>35000</v>
      </c>
      <c r="K90" s="6"/>
      <c r="L90" s="22"/>
      <c r="M90" s="6">
        <v>33023</v>
      </c>
      <c r="N90" s="7"/>
      <c r="O90" s="58"/>
      <c r="P90" s="61">
        <f t="shared" si="2"/>
        <v>1977</v>
      </c>
      <c r="Q90" s="57"/>
    </row>
    <row r="91" spans="1:17" ht="13.5" customHeight="1" x14ac:dyDescent="0.15">
      <c r="A91" s="1"/>
      <c r="B91" s="2"/>
      <c r="C91" s="2"/>
      <c r="D91" s="2"/>
      <c r="E91" s="2"/>
      <c r="F91" s="2"/>
      <c r="G91" s="37" t="s">
        <v>71</v>
      </c>
      <c r="H91" s="69"/>
      <c r="I91" s="1"/>
      <c r="J91" s="6">
        <v>100000</v>
      </c>
      <c r="K91" s="6"/>
      <c r="L91" s="22"/>
      <c r="M91" s="6">
        <v>166564</v>
      </c>
      <c r="N91" s="7"/>
      <c r="O91" s="58"/>
      <c r="P91" s="61">
        <f t="shared" si="2"/>
        <v>-66564</v>
      </c>
      <c r="Q91" s="57"/>
    </row>
    <row r="92" spans="1:17" ht="13.5" customHeight="1" x14ac:dyDescent="0.15">
      <c r="A92" s="1"/>
      <c r="B92" s="2"/>
      <c r="C92" s="2"/>
      <c r="D92" s="2"/>
      <c r="E92" s="2"/>
      <c r="F92" s="2"/>
      <c r="G92" s="37" t="s">
        <v>61</v>
      </c>
      <c r="H92" s="69"/>
      <c r="I92" s="1"/>
      <c r="J92" s="6">
        <v>0</v>
      </c>
      <c r="K92" s="6"/>
      <c r="L92" s="22"/>
      <c r="M92" s="6">
        <v>129600</v>
      </c>
      <c r="N92" s="7"/>
      <c r="O92" s="58"/>
      <c r="P92" s="61">
        <f t="shared" si="2"/>
        <v>-129600</v>
      </c>
      <c r="Q92" s="57"/>
    </row>
    <row r="93" spans="1:17" ht="13.5" customHeight="1" x14ac:dyDescent="0.15">
      <c r="A93" s="1"/>
      <c r="B93" s="2"/>
      <c r="C93" s="2"/>
      <c r="D93" s="2"/>
      <c r="E93" s="2"/>
      <c r="F93" s="2"/>
      <c r="G93" s="37" t="s">
        <v>44</v>
      </c>
      <c r="H93" s="69"/>
      <c r="I93" s="1"/>
      <c r="J93" s="6">
        <v>60000</v>
      </c>
      <c r="K93" s="6"/>
      <c r="L93" s="22"/>
      <c r="M93" s="6">
        <v>381327</v>
      </c>
      <c r="N93" s="7"/>
      <c r="O93" s="58"/>
      <c r="P93" s="61">
        <f t="shared" si="2"/>
        <v>-321327</v>
      </c>
      <c r="Q93" s="57"/>
    </row>
    <row r="94" spans="1:17" ht="13.5" customHeight="1" x14ac:dyDescent="0.15">
      <c r="A94" s="1"/>
      <c r="B94" s="2"/>
      <c r="C94" s="2"/>
      <c r="D94" s="2"/>
      <c r="E94" s="2"/>
      <c r="F94" s="2"/>
      <c r="G94" s="37" t="s">
        <v>72</v>
      </c>
      <c r="H94" s="69"/>
      <c r="I94" s="1"/>
      <c r="J94" s="6">
        <v>250000</v>
      </c>
      <c r="K94" s="6"/>
      <c r="L94" s="22"/>
      <c r="M94" s="6">
        <v>422000</v>
      </c>
      <c r="N94" s="7"/>
      <c r="O94" s="58"/>
      <c r="P94" s="61">
        <f t="shared" si="2"/>
        <v>-172000</v>
      </c>
      <c r="Q94" s="57"/>
    </row>
    <row r="95" spans="1:17" ht="13.5" customHeight="1" x14ac:dyDescent="0.15">
      <c r="A95" s="1"/>
      <c r="B95" s="2"/>
      <c r="C95" s="2"/>
      <c r="D95" s="2"/>
      <c r="E95" s="2"/>
      <c r="F95" s="2"/>
      <c r="G95" s="37" t="s">
        <v>48</v>
      </c>
      <c r="H95" s="69"/>
      <c r="I95" s="1"/>
      <c r="J95" s="6">
        <v>400000</v>
      </c>
      <c r="K95" s="6"/>
      <c r="L95" s="22"/>
      <c r="M95" s="6">
        <v>439166</v>
      </c>
      <c r="N95" s="7"/>
      <c r="O95" s="58"/>
      <c r="P95" s="61">
        <f t="shared" si="2"/>
        <v>-39166</v>
      </c>
      <c r="Q95" s="57"/>
    </row>
    <row r="96" spans="1:17" ht="13.5" customHeight="1" x14ac:dyDescent="0.15">
      <c r="A96" s="1"/>
      <c r="B96" s="2"/>
      <c r="C96" s="2"/>
      <c r="D96" s="2"/>
      <c r="E96" s="2"/>
      <c r="F96" s="51" t="s">
        <v>73</v>
      </c>
      <c r="G96" s="51"/>
      <c r="H96" s="69"/>
      <c r="I96" s="1" t="s">
        <v>36</v>
      </c>
      <c r="J96" s="6">
        <f>SUM(J97:J103)</f>
        <v>303000</v>
      </c>
      <c r="K96" s="7" t="s">
        <v>37</v>
      </c>
      <c r="L96" s="1" t="s">
        <v>36</v>
      </c>
      <c r="M96" s="6">
        <f>SUM(M97:M103)</f>
        <v>390072</v>
      </c>
      <c r="N96" s="7" t="s">
        <v>37</v>
      </c>
      <c r="O96" s="1" t="s">
        <v>36</v>
      </c>
      <c r="P96" s="61">
        <f t="shared" si="2"/>
        <v>-87072</v>
      </c>
      <c r="Q96" s="7" t="s">
        <v>37</v>
      </c>
    </row>
    <row r="97" spans="1:17" ht="13.5" customHeight="1" x14ac:dyDescent="0.15">
      <c r="A97" s="1"/>
      <c r="B97" s="2"/>
      <c r="C97" s="2"/>
      <c r="D97" s="2"/>
      <c r="E97" s="2"/>
      <c r="F97" s="2"/>
      <c r="G97" s="37" t="s">
        <v>6</v>
      </c>
      <c r="H97" s="69"/>
      <c r="I97" s="1"/>
      <c r="J97" s="6">
        <v>30000</v>
      </c>
      <c r="K97" s="6"/>
      <c r="L97" s="22"/>
      <c r="M97" s="6">
        <v>11700</v>
      </c>
      <c r="N97" s="7"/>
      <c r="O97" s="58"/>
      <c r="P97" s="61">
        <f t="shared" si="2"/>
        <v>18300</v>
      </c>
      <c r="Q97" s="57"/>
    </row>
    <row r="98" spans="1:17" ht="13.5" customHeight="1" x14ac:dyDescent="0.15">
      <c r="A98" s="1"/>
      <c r="B98" s="2"/>
      <c r="C98" s="2"/>
      <c r="D98" s="2"/>
      <c r="E98" s="2"/>
      <c r="F98" s="2"/>
      <c r="G98" s="37" t="s">
        <v>59</v>
      </c>
      <c r="H98" s="69"/>
      <c r="I98" s="1"/>
      <c r="J98" s="6">
        <v>100000</v>
      </c>
      <c r="K98" s="6"/>
      <c r="L98" s="22"/>
      <c r="M98" s="6">
        <v>206360</v>
      </c>
      <c r="N98" s="7"/>
      <c r="O98" s="58"/>
      <c r="P98" s="61">
        <f t="shared" si="2"/>
        <v>-106360</v>
      </c>
      <c r="Q98" s="57"/>
    </row>
    <row r="99" spans="1:17" ht="13.5" customHeight="1" x14ac:dyDescent="0.15">
      <c r="A99" s="1"/>
      <c r="B99" s="2"/>
      <c r="C99" s="2"/>
      <c r="D99" s="2"/>
      <c r="E99" s="2"/>
      <c r="F99" s="2"/>
      <c r="G99" s="37" t="s">
        <v>52</v>
      </c>
      <c r="H99" s="69"/>
      <c r="I99" s="1"/>
      <c r="J99" s="6">
        <v>20000</v>
      </c>
      <c r="K99" s="6"/>
      <c r="L99" s="22"/>
      <c r="M99" s="6">
        <v>584</v>
      </c>
      <c r="N99" s="7"/>
      <c r="O99" s="58"/>
      <c r="P99" s="61">
        <f t="shared" si="2"/>
        <v>19416</v>
      </c>
      <c r="Q99" s="57"/>
    </row>
    <row r="100" spans="1:17" ht="13.5" customHeight="1" x14ac:dyDescent="0.15">
      <c r="A100" s="1"/>
      <c r="B100" s="2"/>
      <c r="C100" s="2"/>
      <c r="D100" s="2"/>
      <c r="E100" s="2"/>
      <c r="F100" s="2"/>
      <c r="G100" s="37" t="s">
        <v>71</v>
      </c>
      <c r="H100" s="69"/>
      <c r="I100" s="1"/>
      <c r="J100" s="6">
        <v>20000</v>
      </c>
      <c r="K100" s="6"/>
      <c r="L100" s="22"/>
      <c r="M100" s="6">
        <v>0</v>
      </c>
      <c r="N100" s="7"/>
      <c r="O100" s="58"/>
      <c r="P100" s="61">
        <f t="shared" si="2"/>
        <v>20000</v>
      </c>
      <c r="Q100" s="57"/>
    </row>
    <row r="101" spans="1:17" ht="13.5" customHeight="1" x14ac:dyDescent="0.15">
      <c r="A101" s="1"/>
      <c r="B101" s="2"/>
      <c r="C101" s="2"/>
      <c r="D101" s="2"/>
      <c r="E101" s="2"/>
      <c r="F101" s="2"/>
      <c r="G101" s="37" t="s">
        <v>44</v>
      </c>
      <c r="H101" s="69"/>
      <c r="I101" s="1"/>
      <c r="J101" s="6">
        <v>1000</v>
      </c>
      <c r="K101" s="6"/>
      <c r="L101" s="22"/>
      <c r="M101" s="6">
        <v>10450</v>
      </c>
      <c r="N101" s="7"/>
      <c r="O101" s="58"/>
      <c r="P101" s="61">
        <f t="shared" si="2"/>
        <v>-9450</v>
      </c>
      <c r="Q101" s="57"/>
    </row>
    <row r="102" spans="1:17" ht="13.5" customHeight="1" x14ac:dyDescent="0.15">
      <c r="A102" s="1"/>
      <c r="B102" s="2"/>
      <c r="C102" s="2"/>
      <c r="D102" s="2"/>
      <c r="E102" s="2"/>
      <c r="F102" s="2"/>
      <c r="G102" s="37" t="s">
        <v>74</v>
      </c>
      <c r="H102" s="69"/>
      <c r="I102" s="1"/>
      <c r="J102" s="6">
        <v>130000</v>
      </c>
      <c r="K102" s="6"/>
      <c r="L102" s="22"/>
      <c r="M102" s="6">
        <v>160000</v>
      </c>
      <c r="N102" s="7"/>
      <c r="O102" s="58"/>
      <c r="P102" s="61">
        <f t="shared" si="2"/>
        <v>-30000</v>
      </c>
      <c r="Q102" s="57"/>
    </row>
    <row r="103" spans="1:17" ht="13.5" customHeight="1" x14ac:dyDescent="0.15">
      <c r="A103" s="1"/>
      <c r="B103" s="2"/>
      <c r="C103" s="2"/>
      <c r="D103" s="2"/>
      <c r="E103" s="2"/>
      <c r="F103" s="2"/>
      <c r="G103" s="37" t="s">
        <v>68</v>
      </c>
      <c r="H103" s="69"/>
      <c r="I103" s="1"/>
      <c r="J103" s="6">
        <v>2000</v>
      </c>
      <c r="K103" s="6"/>
      <c r="L103" s="22"/>
      <c r="M103" s="6">
        <v>978</v>
      </c>
      <c r="N103" s="7"/>
      <c r="O103" s="58"/>
      <c r="P103" s="61">
        <f t="shared" si="2"/>
        <v>1022</v>
      </c>
      <c r="Q103" s="57"/>
    </row>
    <row r="104" spans="1:17" ht="13.5" customHeight="1" x14ac:dyDescent="0.15">
      <c r="A104" s="1"/>
      <c r="B104" s="2"/>
      <c r="C104" s="2"/>
      <c r="D104" s="2"/>
      <c r="E104" s="2"/>
      <c r="F104" s="51" t="s">
        <v>75</v>
      </c>
      <c r="G104" s="51"/>
      <c r="H104" s="69"/>
      <c r="I104" s="1" t="s">
        <v>36</v>
      </c>
      <c r="J104" s="6">
        <f>SUM(J105:J107)</f>
        <v>40000</v>
      </c>
      <c r="K104" s="7" t="s">
        <v>37</v>
      </c>
      <c r="L104" s="1" t="s">
        <v>36</v>
      </c>
      <c r="M104" s="6">
        <f>SUM(M105:M107)</f>
        <v>0</v>
      </c>
      <c r="N104" s="7" t="s">
        <v>37</v>
      </c>
      <c r="O104" s="1" t="s">
        <v>36</v>
      </c>
      <c r="P104" s="61">
        <f t="shared" si="2"/>
        <v>40000</v>
      </c>
      <c r="Q104" s="7" t="s">
        <v>37</v>
      </c>
    </row>
    <row r="105" spans="1:17" ht="13.5" customHeight="1" x14ac:dyDescent="0.15">
      <c r="A105" s="1"/>
      <c r="B105" s="2"/>
      <c r="C105" s="2"/>
      <c r="D105" s="2"/>
      <c r="E105" s="2"/>
      <c r="F105" s="2"/>
      <c r="G105" s="37" t="s">
        <v>59</v>
      </c>
      <c r="H105" s="69"/>
      <c r="I105" s="1"/>
      <c r="J105" s="6">
        <v>10000</v>
      </c>
      <c r="K105" s="6"/>
      <c r="L105" s="22"/>
      <c r="M105" s="6">
        <v>0</v>
      </c>
      <c r="N105" s="7"/>
      <c r="O105" s="58"/>
      <c r="P105" s="61">
        <f t="shared" si="2"/>
        <v>10000</v>
      </c>
      <c r="Q105" s="57"/>
    </row>
    <row r="106" spans="1:17" ht="13.5" customHeight="1" x14ac:dyDescent="0.15">
      <c r="A106" s="1"/>
      <c r="B106" s="2"/>
      <c r="C106" s="2"/>
      <c r="D106" s="2"/>
      <c r="E106" s="2"/>
      <c r="F106" s="2"/>
      <c r="G106" s="37" t="s">
        <v>52</v>
      </c>
      <c r="H106" s="69"/>
      <c r="I106" s="1"/>
      <c r="J106" s="6">
        <v>10000</v>
      </c>
      <c r="K106" s="6"/>
      <c r="L106" s="22"/>
      <c r="M106" s="6">
        <v>0</v>
      </c>
      <c r="N106" s="7"/>
      <c r="O106" s="58"/>
      <c r="P106" s="61">
        <f t="shared" si="2"/>
        <v>10000</v>
      </c>
      <c r="Q106" s="57"/>
    </row>
    <row r="107" spans="1:17" ht="13.5" customHeight="1" x14ac:dyDescent="0.15">
      <c r="A107" s="1"/>
      <c r="B107" s="2"/>
      <c r="C107" s="2"/>
      <c r="D107" s="2"/>
      <c r="E107" s="2"/>
      <c r="F107" s="2"/>
      <c r="G107" s="37" t="s">
        <v>71</v>
      </c>
      <c r="H107" s="69"/>
      <c r="I107" s="1"/>
      <c r="J107" s="6">
        <v>20000</v>
      </c>
      <c r="K107" s="6"/>
      <c r="L107" s="22"/>
      <c r="M107" s="6">
        <v>0</v>
      </c>
      <c r="N107" s="7"/>
      <c r="O107" s="58"/>
      <c r="P107" s="61">
        <f t="shared" si="2"/>
        <v>20000</v>
      </c>
      <c r="Q107" s="57"/>
    </row>
    <row r="108" spans="1:17" ht="13.5" customHeight="1" x14ac:dyDescent="0.15">
      <c r="A108" s="1"/>
      <c r="B108" s="2"/>
      <c r="C108" s="2"/>
      <c r="D108" s="2"/>
      <c r="E108" s="51" t="s">
        <v>76</v>
      </c>
      <c r="F108" s="51"/>
      <c r="G108" s="51"/>
      <c r="H108" s="69"/>
      <c r="I108" s="1" t="s">
        <v>10</v>
      </c>
      <c r="J108" s="6">
        <f>SUM(J109+J110+J111+J112+J113+J114+J115+J116+J117+J118+J120+J121+J122+J123+J124+J125+J126+J127)</f>
        <v>4475857</v>
      </c>
      <c r="K108" s="7" t="s">
        <v>11</v>
      </c>
      <c r="L108" s="1" t="s">
        <v>10</v>
      </c>
      <c r="M108" s="6">
        <f>SUM(M109+M110+M111+M112+M113+M114+M115+M116+M117+M118+M120+M121+M122+M123+M124+M125+M126+M127)</f>
        <v>5344148</v>
      </c>
      <c r="N108" s="7" t="s">
        <v>11</v>
      </c>
      <c r="O108" s="1" t="s">
        <v>10</v>
      </c>
      <c r="P108" s="61">
        <f t="shared" si="2"/>
        <v>-868291</v>
      </c>
      <c r="Q108" s="7" t="s">
        <v>11</v>
      </c>
    </row>
    <row r="109" spans="1:17" ht="13.5" customHeight="1" x14ac:dyDescent="0.15">
      <c r="A109" s="1"/>
      <c r="B109" s="2"/>
      <c r="C109" s="2"/>
      <c r="D109" s="2"/>
      <c r="E109" s="2"/>
      <c r="F109" s="51" t="s">
        <v>35</v>
      </c>
      <c r="G109" s="51"/>
      <c r="H109" s="69"/>
      <c r="I109" s="1"/>
      <c r="J109" s="6">
        <v>2200000</v>
      </c>
      <c r="K109" s="6"/>
      <c r="L109" s="22"/>
      <c r="M109" s="6">
        <v>2654062</v>
      </c>
      <c r="N109" s="7"/>
      <c r="O109" s="58"/>
      <c r="P109" s="61">
        <f t="shared" si="2"/>
        <v>-454062</v>
      </c>
      <c r="Q109" s="57"/>
    </row>
    <row r="110" spans="1:17" ht="13.5" customHeight="1" x14ac:dyDescent="0.15">
      <c r="A110" s="1"/>
      <c r="B110" s="2"/>
      <c r="C110" s="2"/>
      <c r="D110" s="2"/>
      <c r="E110" s="2"/>
      <c r="F110" s="51" t="s">
        <v>77</v>
      </c>
      <c r="G110" s="51"/>
      <c r="H110" s="69"/>
      <c r="I110" s="1"/>
      <c r="J110" s="6">
        <v>44000</v>
      </c>
      <c r="K110" s="6"/>
      <c r="L110" s="22"/>
      <c r="M110" s="6">
        <v>0</v>
      </c>
      <c r="N110" s="7"/>
      <c r="O110" s="58"/>
      <c r="P110" s="61">
        <f t="shared" si="2"/>
        <v>44000</v>
      </c>
      <c r="Q110" s="57"/>
    </row>
    <row r="111" spans="1:17" ht="13.5" customHeight="1" x14ac:dyDescent="0.15">
      <c r="A111" s="1"/>
      <c r="B111" s="2"/>
      <c r="C111" s="2"/>
      <c r="D111" s="2"/>
      <c r="E111" s="2"/>
      <c r="F111" s="51" t="s">
        <v>38</v>
      </c>
      <c r="G111" s="51"/>
      <c r="H111" s="69"/>
      <c r="I111" s="1"/>
      <c r="J111" s="6">
        <v>100000</v>
      </c>
      <c r="K111" s="6"/>
      <c r="L111" s="22"/>
      <c r="M111" s="6">
        <v>271086</v>
      </c>
      <c r="N111" s="7"/>
      <c r="O111" s="58"/>
      <c r="P111" s="61">
        <f t="shared" si="2"/>
        <v>-171086</v>
      </c>
      <c r="Q111" s="57"/>
    </row>
    <row r="112" spans="1:17" ht="13.5" customHeight="1" x14ac:dyDescent="0.15">
      <c r="A112" s="1"/>
      <c r="B112" s="2"/>
      <c r="C112" s="2"/>
      <c r="D112" s="2"/>
      <c r="E112" s="2"/>
      <c r="F112" s="51" t="s">
        <v>50</v>
      </c>
      <c r="G112" s="51"/>
      <c r="H112" s="69"/>
      <c r="I112" s="1"/>
      <c r="J112" s="6">
        <v>250000</v>
      </c>
      <c r="K112" s="6"/>
      <c r="L112" s="22"/>
      <c r="M112" s="6">
        <v>119444</v>
      </c>
      <c r="N112" s="7"/>
      <c r="O112" s="58"/>
      <c r="P112" s="61">
        <f t="shared" si="2"/>
        <v>130556</v>
      </c>
      <c r="Q112" s="57"/>
    </row>
    <row r="113" spans="1:17" ht="13.5" customHeight="1" x14ac:dyDescent="0.15">
      <c r="A113" s="1"/>
      <c r="B113" s="2"/>
      <c r="C113" s="2"/>
      <c r="D113" s="2"/>
      <c r="E113" s="2"/>
      <c r="F113" s="51" t="s">
        <v>39</v>
      </c>
      <c r="G113" s="51"/>
      <c r="H113" s="69"/>
      <c r="I113" s="1"/>
      <c r="J113" s="6">
        <v>100000</v>
      </c>
      <c r="K113" s="6"/>
      <c r="L113" s="22"/>
      <c r="M113" s="6">
        <v>20165</v>
      </c>
      <c r="N113" s="7"/>
      <c r="O113" s="58"/>
      <c r="P113" s="61">
        <f t="shared" si="2"/>
        <v>79835</v>
      </c>
      <c r="Q113" s="57"/>
    </row>
    <row r="114" spans="1:17" ht="13.5" customHeight="1" x14ac:dyDescent="0.15">
      <c r="A114" s="1"/>
      <c r="B114" s="2"/>
      <c r="C114" s="2"/>
      <c r="D114" s="2"/>
      <c r="E114" s="2"/>
      <c r="F114" s="51" t="s">
        <v>52</v>
      </c>
      <c r="G114" s="51"/>
      <c r="H114" s="69"/>
      <c r="I114" s="1"/>
      <c r="J114" s="6">
        <v>83857</v>
      </c>
      <c r="K114" s="6"/>
      <c r="L114" s="22"/>
      <c r="M114" s="6">
        <v>173878</v>
      </c>
      <c r="N114" s="7"/>
      <c r="O114" s="58"/>
      <c r="P114" s="61">
        <f t="shared" si="2"/>
        <v>-90021</v>
      </c>
      <c r="Q114" s="57"/>
    </row>
    <row r="115" spans="1:17" ht="13.5" customHeight="1" x14ac:dyDescent="0.15">
      <c r="A115" s="1"/>
      <c r="B115" s="2"/>
      <c r="C115" s="2"/>
      <c r="D115" s="2"/>
      <c r="E115" s="2"/>
      <c r="F115" s="51" t="s">
        <v>71</v>
      </c>
      <c r="G115" s="51"/>
      <c r="H115" s="69"/>
      <c r="I115" s="1"/>
      <c r="J115" s="6">
        <v>150000</v>
      </c>
      <c r="K115" s="6"/>
      <c r="L115" s="22"/>
      <c r="M115" s="6">
        <v>378906</v>
      </c>
      <c r="N115" s="7"/>
      <c r="O115" s="58"/>
      <c r="P115" s="61">
        <f t="shared" si="2"/>
        <v>-228906</v>
      </c>
      <c r="Q115" s="57"/>
    </row>
    <row r="116" spans="1:17" ht="13.5" customHeight="1" x14ac:dyDescent="0.15">
      <c r="A116" s="1"/>
      <c r="B116" s="2"/>
      <c r="C116" s="2"/>
      <c r="D116" s="2"/>
      <c r="E116" s="2"/>
      <c r="F116" s="51" t="s">
        <v>41</v>
      </c>
      <c r="G116" s="51"/>
      <c r="H116" s="69"/>
      <c r="I116" s="1"/>
      <c r="J116" s="6">
        <v>20000</v>
      </c>
      <c r="K116" s="6"/>
      <c r="L116" s="22"/>
      <c r="M116" s="6">
        <v>0</v>
      </c>
      <c r="N116" s="7"/>
      <c r="O116" s="58"/>
      <c r="P116" s="61">
        <f t="shared" si="2"/>
        <v>20000</v>
      </c>
      <c r="Q116" s="57"/>
    </row>
    <row r="117" spans="1:17" ht="13.5" customHeight="1" x14ac:dyDescent="0.15">
      <c r="A117" s="1"/>
      <c r="B117" s="2"/>
      <c r="C117" s="2"/>
      <c r="D117" s="2"/>
      <c r="E117" s="2"/>
      <c r="F117" s="51" t="s">
        <v>66</v>
      </c>
      <c r="G117" s="51"/>
      <c r="H117" s="69"/>
      <c r="I117" s="1"/>
      <c r="J117" s="6">
        <v>150000</v>
      </c>
      <c r="K117" s="6"/>
      <c r="L117" s="22"/>
      <c r="M117" s="6">
        <v>0</v>
      </c>
      <c r="N117" s="7"/>
      <c r="O117" s="58"/>
      <c r="P117" s="61">
        <f t="shared" si="2"/>
        <v>150000</v>
      </c>
      <c r="Q117" s="57"/>
    </row>
    <row r="118" spans="1:17" ht="13.5" customHeight="1" x14ac:dyDescent="0.15">
      <c r="A118" s="3"/>
      <c r="B118" s="4"/>
      <c r="C118" s="4"/>
      <c r="D118" s="4"/>
      <c r="E118" s="4"/>
      <c r="F118" s="53" t="s">
        <v>104</v>
      </c>
      <c r="G118" s="53"/>
      <c r="H118" s="70"/>
      <c r="I118" s="3"/>
      <c r="J118" s="8">
        <v>100000</v>
      </c>
      <c r="K118" s="8"/>
      <c r="L118" s="23"/>
      <c r="M118" s="8">
        <v>14684</v>
      </c>
      <c r="N118" s="9"/>
      <c r="O118" s="59"/>
      <c r="P118" s="81">
        <f t="shared" si="2"/>
        <v>85316</v>
      </c>
      <c r="Q118" s="60"/>
    </row>
    <row r="119" spans="1:17" ht="13.5" customHeight="1" x14ac:dyDescent="0.15">
      <c r="A119" s="47" t="s">
        <v>2</v>
      </c>
      <c r="B119" s="48"/>
      <c r="C119" s="48"/>
      <c r="D119" s="48"/>
      <c r="E119" s="48"/>
      <c r="F119" s="48"/>
      <c r="G119" s="48"/>
      <c r="H119" s="38"/>
      <c r="I119" s="47" t="s">
        <v>14</v>
      </c>
      <c r="J119" s="49"/>
      <c r="K119" s="50"/>
      <c r="L119" s="47" t="s">
        <v>15</v>
      </c>
      <c r="M119" s="49"/>
      <c r="N119" s="50"/>
      <c r="O119" s="47" t="s">
        <v>13</v>
      </c>
      <c r="P119" s="49"/>
      <c r="Q119" s="50"/>
    </row>
    <row r="120" spans="1:17" ht="13.5" customHeight="1" x14ac:dyDescent="0.15">
      <c r="A120" s="72"/>
      <c r="B120" s="67"/>
      <c r="C120" s="67"/>
      <c r="D120" s="67"/>
      <c r="E120" s="67"/>
      <c r="F120" s="46" t="s">
        <v>105</v>
      </c>
      <c r="G120" s="46"/>
      <c r="H120" s="67"/>
      <c r="I120" s="72"/>
      <c r="J120" s="80">
        <v>150000</v>
      </c>
      <c r="K120" s="76"/>
      <c r="L120" s="77"/>
      <c r="M120" s="80">
        <v>105602</v>
      </c>
      <c r="N120" s="78"/>
      <c r="O120" s="77"/>
      <c r="P120" s="79">
        <f>J120-M120</f>
        <v>44398</v>
      </c>
      <c r="Q120" s="71"/>
    </row>
    <row r="121" spans="1:17" ht="13.5" customHeight="1" x14ac:dyDescent="0.15">
      <c r="A121" s="1"/>
      <c r="B121" s="2"/>
      <c r="C121" s="2"/>
      <c r="D121" s="2"/>
      <c r="E121" s="2"/>
      <c r="F121" s="51" t="s">
        <v>44</v>
      </c>
      <c r="G121" s="51"/>
      <c r="H121" s="69"/>
      <c r="I121" s="1"/>
      <c r="J121" s="6">
        <v>800000</v>
      </c>
      <c r="K121" s="6"/>
      <c r="L121" s="22"/>
      <c r="M121" s="6">
        <v>1212849</v>
      </c>
      <c r="N121" s="7"/>
      <c r="O121" s="58"/>
      <c r="P121" s="61">
        <f>J121-M121</f>
        <v>-412849</v>
      </c>
      <c r="Q121" s="57"/>
    </row>
    <row r="122" spans="1:17" ht="13.5" customHeight="1" x14ac:dyDescent="0.15">
      <c r="A122" s="1"/>
      <c r="B122" s="2"/>
      <c r="C122" s="2"/>
      <c r="D122" s="2"/>
      <c r="E122" s="2"/>
      <c r="F122" s="51" t="s">
        <v>67</v>
      </c>
      <c r="G122" s="51"/>
      <c r="H122" s="69"/>
      <c r="I122" s="1"/>
      <c r="J122" s="6">
        <v>10000</v>
      </c>
      <c r="K122" s="6"/>
      <c r="L122" s="22"/>
      <c r="M122" s="6">
        <v>23016</v>
      </c>
      <c r="N122" s="7"/>
      <c r="O122" s="58"/>
      <c r="P122" s="61">
        <f>J122-M122</f>
        <v>-13016</v>
      </c>
      <c r="Q122" s="57"/>
    </row>
    <row r="123" spans="1:17" ht="13.5" customHeight="1" x14ac:dyDescent="0.15">
      <c r="A123" s="1"/>
      <c r="B123" s="2"/>
      <c r="C123" s="2"/>
      <c r="D123" s="2"/>
      <c r="E123" s="2"/>
      <c r="F123" s="51" t="s">
        <v>62</v>
      </c>
      <c r="G123" s="51"/>
      <c r="H123" s="69"/>
      <c r="I123" s="1"/>
      <c r="J123" s="6">
        <v>0</v>
      </c>
      <c r="K123" s="6"/>
      <c r="L123" s="22"/>
      <c r="M123" s="6">
        <v>36000</v>
      </c>
      <c r="N123" s="7"/>
      <c r="O123" s="58"/>
      <c r="P123" s="61">
        <f t="shared" ref="P123:P128" si="3">J123-M123</f>
        <v>-36000</v>
      </c>
      <c r="Q123" s="57"/>
    </row>
    <row r="124" spans="1:17" ht="13.5" customHeight="1" x14ac:dyDescent="0.15">
      <c r="A124" s="1"/>
      <c r="B124" s="2"/>
      <c r="C124" s="2"/>
      <c r="D124" s="2"/>
      <c r="E124" s="2"/>
      <c r="F124" s="51" t="s">
        <v>78</v>
      </c>
      <c r="G124" s="51"/>
      <c r="H124" s="69"/>
      <c r="I124" s="1"/>
      <c r="J124" s="6">
        <v>18000</v>
      </c>
      <c r="K124" s="6"/>
      <c r="L124" s="22"/>
      <c r="M124" s="6">
        <v>7900</v>
      </c>
      <c r="N124" s="7"/>
      <c r="O124" s="58"/>
      <c r="P124" s="61">
        <f t="shared" si="3"/>
        <v>10100</v>
      </c>
      <c r="Q124" s="57"/>
    </row>
    <row r="125" spans="1:17" ht="13.5" customHeight="1" x14ac:dyDescent="0.15">
      <c r="A125" s="1"/>
      <c r="B125" s="2"/>
      <c r="C125" s="2"/>
      <c r="D125" s="2"/>
      <c r="E125" s="2"/>
      <c r="F125" s="51" t="s">
        <v>74</v>
      </c>
      <c r="G125" s="51"/>
      <c r="H125" s="69"/>
      <c r="I125" s="1"/>
      <c r="J125" s="6">
        <v>150000</v>
      </c>
      <c r="K125" s="6"/>
      <c r="L125" s="22"/>
      <c r="M125" s="6">
        <v>100000</v>
      </c>
      <c r="N125" s="7"/>
      <c r="O125" s="58"/>
      <c r="P125" s="61">
        <f t="shared" si="3"/>
        <v>50000</v>
      </c>
      <c r="Q125" s="57"/>
    </row>
    <row r="126" spans="1:17" ht="13.5" customHeight="1" x14ac:dyDescent="0.15">
      <c r="A126" s="1"/>
      <c r="B126" s="2"/>
      <c r="C126" s="2"/>
      <c r="D126" s="2"/>
      <c r="E126" s="2"/>
      <c r="F126" s="51" t="s">
        <v>47</v>
      </c>
      <c r="G126" s="51"/>
      <c r="H126" s="69"/>
      <c r="I126" s="1"/>
      <c r="J126" s="6">
        <v>100000</v>
      </c>
      <c r="K126" s="6"/>
      <c r="L126" s="22"/>
      <c r="M126" s="6">
        <v>100000</v>
      </c>
      <c r="N126" s="7"/>
      <c r="O126" s="58"/>
      <c r="P126" s="61">
        <f t="shared" si="3"/>
        <v>0</v>
      </c>
      <c r="Q126" s="57"/>
    </row>
    <row r="127" spans="1:17" ht="13.5" customHeight="1" x14ac:dyDescent="0.15">
      <c r="A127" s="1"/>
      <c r="B127" s="2"/>
      <c r="C127" s="2"/>
      <c r="D127" s="2"/>
      <c r="E127" s="2"/>
      <c r="F127" s="51" t="s">
        <v>68</v>
      </c>
      <c r="G127" s="51"/>
      <c r="H127" s="69"/>
      <c r="I127" s="1"/>
      <c r="J127" s="6">
        <v>50000</v>
      </c>
      <c r="K127" s="6"/>
      <c r="L127" s="22"/>
      <c r="M127" s="6">
        <v>126556</v>
      </c>
      <c r="N127" s="7"/>
      <c r="O127" s="58"/>
      <c r="P127" s="61">
        <f t="shared" si="3"/>
        <v>-76556</v>
      </c>
      <c r="Q127" s="57"/>
    </row>
    <row r="128" spans="1:17" ht="13.5" customHeight="1" x14ac:dyDescent="0.15">
      <c r="A128" s="1"/>
      <c r="B128" s="2"/>
      <c r="C128" s="2"/>
      <c r="D128" s="2"/>
      <c r="E128" s="51" t="s">
        <v>79</v>
      </c>
      <c r="F128" s="51"/>
      <c r="G128" s="51"/>
      <c r="H128" s="69"/>
      <c r="I128" s="1" t="s">
        <v>10</v>
      </c>
      <c r="J128" s="6">
        <v>0</v>
      </c>
      <c r="K128" s="7" t="s">
        <v>11</v>
      </c>
      <c r="L128" s="1" t="s">
        <v>10</v>
      </c>
      <c r="M128" s="6">
        <v>12000000</v>
      </c>
      <c r="N128" s="7" t="s">
        <v>11</v>
      </c>
      <c r="O128" s="1" t="s">
        <v>10</v>
      </c>
      <c r="P128" s="61">
        <f t="shared" si="3"/>
        <v>-12000000</v>
      </c>
      <c r="Q128" s="7" t="s">
        <v>11</v>
      </c>
    </row>
    <row r="129" spans="1:17" ht="13.5" customHeight="1" x14ac:dyDescent="0.15">
      <c r="A129" s="1"/>
      <c r="B129" s="2"/>
      <c r="C129" s="2"/>
      <c r="D129" s="2"/>
      <c r="E129" s="37"/>
      <c r="F129" s="51" t="s">
        <v>80</v>
      </c>
      <c r="G129" s="51"/>
      <c r="H129" s="69"/>
      <c r="I129" s="1"/>
      <c r="J129" s="6">
        <v>0</v>
      </c>
      <c r="K129" s="6"/>
      <c r="L129" s="22"/>
      <c r="M129" s="6">
        <v>12000000</v>
      </c>
      <c r="N129" s="7"/>
      <c r="O129" s="58"/>
      <c r="P129" s="61">
        <f>J129-M129</f>
        <v>-12000000</v>
      </c>
      <c r="Q129" s="57"/>
    </row>
    <row r="130" spans="1:17" ht="13.5" customHeight="1" x14ac:dyDescent="0.15">
      <c r="A130" s="1"/>
      <c r="B130" s="2"/>
      <c r="C130" s="2"/>
      <c r="D130" s="2"/>
      <c r="E130" s="51" t="s">
        <v>81</v>
      </c>
      <c r="F130" s="51"/>
      <c r="G130" s="51"/>
      <c r="H130" s="69"/>
      <c r="I130" s="26"/>
      <c r="J130" s="11">
        <f>SUM(J27+J108+J128)</f>
        <v>21640415</v>
      </c>
      <c r="K130" s="11"/>
      <c r="L130" s="73"/>
      <c r="M130" s="11">
        <f>SUM(M27+M108+M128)</f>
        <v>32677369</v>
      </c>
      <c r="N130" s="12"/>
      <c r="O130" s="34"/>
      <c r="P130" s="62">
        <f>J130-M130</f>
        <v>-11036954</v>
      </c>
      <c r="Q130" s="56"/>
    </row>
    <row r="131" spans="1:17" ht="13.5" customHeight="1" x14ac:dyDescent="0.15">
      <c r="A131" s="1"/>
      <c r="B131" s="2"/>
      <c r="C131" s="2"/>
      <c r="D131" s="2"/>
      <c r="E131" s="37"/>
      <c r="F131" s="51" t="s">
        <v>82</v>
      </c>
      <c r="G131" s="51"/>
      <c r="H131" s="69"/>
      <c r="I131" s="26"/>
      <c r="J131" s="11"/>
      <c r="K131" s="11"/>
      <c r="L131" s="73"/>
      <c r="M131" s="11">
        <f>M25-M130</f>
        <v>1354206</v>
      </c>
      <c r="N131" s="12"/>
      <c r="O131" s="34"/>
      <c r="P131" s="62">
        <f>J13-M131</f>
        <v>5948209</v>
      </c>
      <c r="Q131" s="56"/>
    </row>
    <row r="132" spans="1:17" ht="13.5" customHeight="1" x14ac:dyDescent="0.15">
      <c r="A132" s="1" t="s">
        <v>83</v>
      </c>
      <c r="B132" s="2"/>
      <c r="C132" s="51" t="s">
        <v>84</v>
      </c>
      <c r="D132" s="51"/>
      <c r="E132" s="51"/>
      <c r="F132" s="51"/>
      <c r="G132" s="51"/>
      <c r="H132" s="69"/>
      <c r="I132" s="1"/>
      <c r="J132" s="6"/>
      <c r="K132" s="6"/>
      <c r="L132" s="22"/>
      <c r="M132" s="6"/>
      <c r="N132" s="7"/>
      <c r="O132" s="58"/>
      <c r="P132" s="6"/>
      <c r="Q132" s="57"/>
    </row>
    <row r="133" spans="1:17" ht="13.5" customHeight="1" x14ac:dyDescent="0.15">
      <c r="A133" s="1"/>
      <c r="B133" s="2">
        <v>1</v>
      </c>
      <c r="C133" s="2"/>
      <c r="D133" s="51" t="s">
        <v>85</v>
      </c>
      <c r="E133" s="51"/>
      <c r="F133" s="51"/>
      <c r="G133" s="51"/>
      <c r="H133" s="69"/>
      <c r="I133" s="1"/>
      <c r="J133" s="6"/>
      <c r="K133" s="6"/>
      <c r="L133" s="22"/>
      <c r="M133" s="6"/>
      <c r="N133" s="7"/>
      <c r="O133" s="58"/>
      <c r="P133" s="6"/>
      <c r="Q133" s="57"/>
    </row>
    <row r="134" spans="1:17" ht="13.5" customHeight="1" x14ac:dyDescent="0.15">
      <c r="A134" s="1"/>
      <c r="B134" s="2"/>
      <c r="C134" s="2"/>
      <c r="D134" s="2"/>
      <c r="E134" s="51" t="s">
        <v>86</v>
      </c>
      <c r="F134" s="51"/>
      <c r="G134" s="51"/>
      <c r="H134" s="69"/>
      <c r="I134" s="1" t="s">
        <v>10</v>
      </c>
      <c r="J134" s="6">
        <v>15000000</v>
      </c>
      <c r="K134" s="7" t="s">
        <v>11</v>
      </c>
      <c r="L134" s="1" t="s">
        <v>10</v>
      </c>
      <c r="M134" s="6">
        <v>15000000</v>
      </c>
      <c r="N134" s="7" t="s">
        <v>11</v>
      </c>
      <c r="O134" s="1" t="s">
        <v>10</v>
      </c>
      <c r="P134" s="6">
        <f>J134-M134</f>
        <v>0</v>
      </c>
      <c r="Q134" s="7" t="s">
        <v>11</v>
      </c>
    </row>
    <row r="135" spans="1:17" ht="13.5" customHeight="1" x14ac:dyDescent="0.15">
      <c r="A135" s="1"/>
      <c r="B135" s="2"/>
      <c r="C135" s="2"/>
      <c r="D135" s="2"/>
      <c r="E135" s="37"/>
      <c r="F135" s="51" t="s">
        <v>87</v>
      </c>
      <c r="G135" s="51"/>
      <c r="H135" s="69"/>
      <c r="I135" s="1"/>
      <c r="J135" s="6">
        <v>15000000</v>
      </c>
      <c r="K135" s="6"/>
      <c r="L135" s="22"/>
      <c r="M135" s="6">
        <v>15000000</v>
      </c>
      <c r="N135" s="7"/>
      <c r="O135" s="58"/>
      <c r="P135" s="6">
        <f t="shared" ref="P135:P136" si="4">J135-M135</f>
        <v>0</v>
      </c>
      <c r="Q135" s="57"/>
    </row>
    <row r="136" spans="1:17" ht="13.5" customHeight="1" x14ac:dyDescent="0.15">
      <c r="A136" s="1"/>
      <c r="B136" s="2"/>
      <c r="C136" s="2"/>
      <c r="D136" s="2"/>
      <c r="E136" s="51" t="s">
        <v>88</v>
      </c>
      <c r="F136" s="51"/>
      <c r="G136" s="51"/>
      <c r="H136" s="69"/>
      <c r="I136" s="26"/>
      <c r="J136" s="11">
        <v>15000000</v>
      </c>
      <c r="K136" s="11"/>
      <c r="L136" s="73"/>
      <c r="M136" s="11">
        <v>15000000</v>
      </c>
      <c r="N136" s="12"/>
      <c r="O136" s="34"/>
      <c r="P136" s="11">
        <f t="shared" si="4"/>
        <v>0</v>
      </c>
      <c r="Q136" s="56"/>
    </row>
    <row r="137" spans="1:17" ht="13.5" customHeight="1" x14ac:dyDescent="0.15">
      <c r="A137" s="1"/>
      <c r="B137" s="2">
        <v>2</v>
      </c>
      <c r="C137" s="2"/>
      <c r="D137" s="51" t="s">
        <v>89</v>
      </c>
      <c r="E137" s="51"/>
      <c r="F137" s="51"/>
      <c r="G137" s="51"/>
      <c r="H137" s="69"/>
      <c r="I137" s="1"/>
      <c r="J137" s="6"/>
      <c r="K137" s="6"/>
      <c r="L137" s="22"/>
      <c r="M137" s="6"/>
      <c r="N137" s="7"/>
      <c r="O137" s="58"/>
      <c r="P137" s="6"/>
      <c r="Q137" s="57"/>
    </row>
    <row r="138" spans="1:17" ht="13.5" customHeight="1" x14ac:dyDescent="0.15">
      <c r="A138" s="1"/>
      <c r="B138" s="2"/>
      <c r="C138" s="2"/>
      <c r="D138" s="2"/>
      <c r="E138" s="51" t="s">
        <v>90</v>
      </c>
      <c r="F138" s="51"/>
      <c r="G138" s="51"/>
      <c r="H138" s="69"/>
      <c r="I138" s="1" t="s">
        <v>10</v>
      </c>
      <c r="J138" s="6">
        <v>12000000</v>
      </c>
      <c r="K138" s="7" t="s">
        <v>11</v>
      </c>
      <c r="L138" s="1" t="s">
        <v>10</v>
      </c>
      <c r="M138" s="6">
        <v>12000000</v>
      </c>
      <c r="N138" s="7" t="s">
        <v>11</v>
      </c>
      <c r="O138" s="1" t="s">
        <v>10</v>
      </c>
      <c r="P138" s="6">
        <f>J138-M138</f>
        <v>0</v>
      </c>
      <c r="Q138" s="7" t="s">
        <v>11</v>
      </c>
    </row>
    <row r="139" spans="1:17" ht="13.5" customHeight="1" x14ac:dyDescent="0.15">
      <c r="A139" s="1"/>
      <c r="B139" s="2"/>
      <c r="C139" s="2"/>
      <c r="D139" s="2"/>
      <c r="E139" s="37"/>
      <c r="F139" s="51" t="s">
        <v>91</v>
      </c>
      <c r="G139" s="51"/>
      <c r="H139" s="69"/>
      <c r="I139" s="1"/>
      <c r="J139" s="6">
        <v>12000000</v>
      </c>
      <c r="K139" s="6"/>
      <c r="L139" s="22"/>
      <c r="M139" s="6">
        <v>12000000</v>
      </c>
      <c r="N139" s="7"/>
      <c r="O139" s="58"/>
      <c r="P139" s="6">
        <f t="shared" ref="P139:P141" si="5">J139-M139</f>
        <v>0</v>
      </c>
      <c r="Q139" s="57"/>
    </row>
    <row r="140" spans="1:17" ht="13.5" customHeight="1" x14ac:dyDescent="0.15">
      <c r="A140" s="1"/>
      <c r="B140" s="2"/>
      <c r="C140" s="2"/>
      <c r="D140" s="2"/>
      <c r="E140" s="51" t="s">
        <v>92</v>
      </c>
      <c r="F140" s="51"/>
      <c r="G140" s="51"/>
      <c r="H140" s="69"/>
      <c r="I140" s="26"/>
      <c r="J140" s="11">
        <v>12000000</v>
      </c>
      <c r="K140" s="11"/>
      <c r="L140" s="73"/>
      <c r="M140" s="11">
        <v>12000000</v>
      </c>
      <c r="N140" s="12"/>
      <c r="O140" s="34"/>
      <c r="P140" s="11">
        <f t="shared" si="5"/>
        <v>0</v>
      </c>
      <c r="Q140" s="56"/>
    </row>
    <row r="141" spans="1:17" ht="13.5" customHeight="1" x14ac:dyDescent="0.15">
      <c r="A141" s="1"/>
      <c r="B141" s="2"/>
      <c r="C141" s="2"/>
      <c r="D141" s="2"/>
      <c r="E141" s="37"/>
      <c r="F141" s="51" t="s">
        <v>93</v>
      </c>
      <c r="G141" s="51"/>
      <c r="H141" s="69"/>
      <c r="I141" s="26"/>
      <c r="J141" s="11">
        <v>3000000</v>
      </c>
      <c r="K141" s="11"/>
      <c r="L141" s="73"/>
      <c r="M141" s="11">
        <v>3000000</v>
      </c>
      <c r="N141" s="12"/>
      <c r="O141" s="34"/>
      <c r="P141" s="11">
        <f t="shared" si="5"/>
        <v>0</v>
      </c>
      <c r="Q141" s="56"/>
    </row>
    <row r="142" spans="1:17" ht="13.5" customHeight="1" x14ac:dyDescent="0.15">
      <c r="A142" s="1" t="s">
        <v>94</v>
      </c>
      <c r="B142" s="2"/>
      <c r="C142" s="51" t="s">
        <v>95</v>
      </c>
      <c r="D142" s="51"/>
      <c r="E142" s="51"/>
      <c r="F142" s="51"/>
      <c r="G142" s="51"/>
      <c r="H142" s="69"/>
      <c r="I142" s="1"/>
      <c r="J142" s="6"/>
      <c r="K142" s="6"/>
      <c r="L142" s="22"/>
      <c r="M142" s="6"/>
      <c r="N142" s="7"/>
      <c r="O142" s="58"/>
      <c r="P142" s="6"/>
      <c r="Q142" s="57"/>
    </row>
    <row r="143" spans="1:17" ht="13.5" customHeight="1" x14ac:dyDescent="0.15">
      <c r="A143" s="1"/>
      <c r="B143" s="2">
        <v>1</v>
      </c>
      <c r="C143" s="2"/>
      <c r="D143" s="51" t="s">
        <v>96</v>
      </c>
      <c r="E143" s="51"/>
      <c r="F143" s="51"/>
      <c r="G143" s="51"/>
      <c r="H143" s="69"/>
      <c r="I143" s="1"/>
      <c r="J143" s="6"/>
      <c r="K143" s="6"/>
      <c r="L143" s="22"/>
      <c r="M143" s="6"/>
      <c r="N143" s="7"/>
      <c r="O143" s="58"/>
      <c r="P143" s="6"/>
      <c r="Q143" s="57"/>
    </row>
    <row r="144" spans="1:17" ht="13.5" customHeight="1" x14ac:dyDescent="0.15">
      <c r="A144" s="1"/>
      <c r="B144" s="2"/>
      <c r="C144" s="2"/>
      <c r="D144" s="2"/>
      <c r="E144" s="51" t="s">
        <v>97</v>
      </c>
      <c r="F144" s="51"/>
      <c r="G144" s="51"/>
      <c r="H144" s="69"/>
      <c r="I144" s="27"/>
      <c r="J144" s="13">
        <v>0</v>
      </c>
      <c r="K144" s="13"/>
      <c r="L144" s="21"/>
      <c r="M144" s="13">
        <v>0</v>
      </c>
      <c r="N144" s="14"/>
      <c r="O144" s="66"/>
      <c r="P144" s="13">
        <v>0</v>
      </c>
      <c r="Q144" s="64"/>
    </row>
    <row r="145" spans="1:17" ht="13.5" customHeight="1" x14ac:dyDescent="0.15">
      <c r="A145" s="1"/>
      <c r="B145" s="2">
        <v>2</v>
      </c>
      <c r="C145" s="2"/>
      <c r="D145" s="51" t="s">
        <v>98</v>
      </c>
      <c r="E145" s="51"/>
      <c r="F145" s="51"/>
      <c r="G145" s="51"/>
      <c r="H145" s="69"/>
      <c r="I145" s="27"/>
      <c r="J145" s="13"/>
      <c r="K145" s="13"/>
      <c r="L145" s="21"/>
      <c r="M145" s="13"/>
      <c r="N145" s="14"/>
      <c r="O145" s="66"/>
      <c r="P145" s="13"/>
      <c r="Q145" s="64"/>
    </row>
    <row r="146" spans="1:17" ht="13.5" customHeight="1" x14ac:dyDescent="0.15">
      <c r="A146" s="1"/>
      <c r="B146" s="2"/>
      <c r="C146" s="2"/>
      <c r="D146" s="2"/>
      <c r="E146" s="51" t="s">
        <v>99</v>
      </c>
      <c r="F146" s="51"/>
      <c r="G146" s="51"/>
      <c r="H146" s="69"/>
      <c r="I146" s="26"/>
      <c r="J146" s="11">
        <v>0</v>
      </c>
      <c r="K146" s="11"/>
      <c r="L146" s="73"/>
      <c r="M146" s="11">
        <v>0</v>
      </c>
      <c r="N146" s="12"/>
      <c r="O146" s="34"/>
      <c r="P146" s="11">
        <v>0</v>
      </c>
      <c r="Q146" s="56"/>
    </row>
    <row r="147" spans="1:17" ht="13.5" customHeight="1" x14ac:dyDescent="0.15">
      <c r="A147" s="1"/>
      <c r="B147" s="2"/>
      <c r="C147" s="2"/>
      <c r="D147" s="2"/>
      <c r="E147" s="37"/>
      <c r="F147" s="51" t="s">
        <v>100</v>
      </c>
      <c r="G147" s="51"/>
      <c r="H147" s="69"/>
      <c r="I147" s="3"/>
      <c r="J147" s="8">
        <v>0</v>
      </c>
      <c r="K147" s="8"/>
      <c r="L147" s="23"/>
      <c r="M147" s="8">
        <v>0</v>
      </c>
      <c r="N147" s="9"/>
      <c r="O147" s="59"/>
      <c r="P147" s="8">
        <v>0</v>
      </c>
      <c r="Q147" s="60"/>
    </row>
    <row r="148" spans="1:17" ht="13.5" customHeight="1" x14ac:dyDescent="0.15">
      <c r="A148" s="1"/>
      <c r="B148" s="2"/>
      <c r="C148" s="2"/>
      <c r="D148" s="2"/>
      <c r="E148" s="51" t="s">
        <v>101</v>
      </c>
      <c r="F148" s="51"/>
      <c r="G148" s="51"/>
      <c r="H148" s="69"/>
      <c r="I148" s="3"/>
      <c r="J148" s="8">
        <v>3000000</v>
      </c>
      <c r="K148" s="8"/>
      <c r="L148" s="23"/>
      <c r="M148" s="8">
        <v>4354206</v>
      </c>
      <c r="N148" s="9"/>
      <c r="O148" s="59"/>
      <c r="P148" s="81">
        <f>J148-M148</f>
        <v>-1354206</v>
      </c>
      <c r="Q148" s="60"/>
    </row>
    <row r="149" spans="1:17" ht="13.5" customHeight="1" x14ac:dyDescent="0.15">
      <c r="A149" s="1"/>
      <c r="B149" s="2"/>
      <c r="C149" s="2"/>
      <c r="D149" s="2"/>
      <c r="E149" s="51" t="s">
        <v>102</v>
      </c>
      <c r="F149" s="51"/>
      <c r="G149" s="51"/>
      <c r="H149" s="69"/>
      <c r="I149" s="3"/>
      <c r="J149" s="8">
        <v>2200652</v>
      </c>
      <c r="K149" s="8"/>
      <c r="L149" s="23"/>
      <c r="M149" s="8">
        <v>2200652</v>
      </c>
      <c r="N149" s="9"/>
      <c r="O149" s="59"/>
      <c r="P149" s="81">
        <f t="shared" ref="P149:P150" si="6">J149-M149</f>
        <v>0</v>
      </c>
      <c r="Q149" s="60"/>
    </row>
    <row r="150" spans="1:17" ht="13.5" customHeight="1" x14ac:dyDescent="0.15">
      <c r="A150" s="3"/>
      <c r="B150" s="4"/>
      <c r="C150" s="4"/>
      <c r="D150" s="4"/>
      <c r="E150" s="53" t="s">
        <v>103</v>
      </c>
      <c r="F150" s="53"/>
      <c r="G150" s="53"/>
      <c r="H150" s="74"/>
      <c r="I150" s="3"/>
      <c r="J150" s="8">
        <v>5200652</v>
      </c>
      <c r="K150" s="8"/>
      <c r="L150" s="23"/>
      <c r="M150" s="8">
        <v>6554858</v>
      </c>
      <c r="N150" s="9"/>
      <c r="O150" s="59"/>
      <c r="P150" s="81">
        <f t="shared" si="6"/>
        <v>-1354206</v>
      </c>
      <c r="Q150" s="60"/>
    </row>
  </sheetData>
  <mergeCells count="77">
    <mergeCell ref="E149:G149"/>
    <mergeCell ref="E150:H150"/>
    <mergeCell ref="F120:G120"/>
    <mergeCell ref="D143:G143"/>
    <mergeCell ref="D145:G145"/>
    <mergeCell ref="E146:G146"/>
    <mergeCell ref="F147:G147"/>
    <mergeCell ref="E148:G148"/>
    <mergeCell ref="E138:G138"/>
    <mergeCell ref="F139:G139"/>
    <mergeCell ref="E140:G140"/>
    <mergeCell ref="F141:G141"/>
    <mergeCell ref="C142:G142"/>
    <mergeCell ref="F126:G126"/>
    <mergeCell ref="F127:G127"/>
    <mergeCell ref="F129:G129"/>
    <mergeCell ref="E130:G130"/>
    <mergeCell ref="F131:G131"/>
    <mergeCell ref="F121:G121"/>
    <mergeCell ref="F122:G122"/>
    <mergeCell ref="F123:G123"/>
    <mergeCell ref="F124:G124"/>
    <mergeCell ref="F125:G125"/>
    <mergeCell ref="L119:N119"/>
    <mergeCell ref="O119:Q119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79:G79"/>
    <mergeCell ref="F87:G87"/>
    <mergeCell ref="F96:G96"/>
    <mergeCell ref="A119:G119"/>
    <mergeCell ref="I119:K119"/>
    <mergeCell ref="I60:K60"/>
    <mergeCell ref="L60:N60"/>
    <mergeCell ref="O60:Q60"/>
    <mergeCell ref="A60:G60"/>
    <mergeCell ref="F68:G68"/>
    <mergeCell ref="E128:G128"/>
    <mergeCell ref="E144:G144"/>
    <mergeCell ref="C132:G132"/>
    <mergeCell ref="D133:G133"/>
    <mergeCell ref="E134:G134"/>
    <mergeCell ref="F135:G135"/>
    <mergeCell ref="E136:G136"/>
    <mergeCell ref="D137:G137"/>
    <mergeCell ref="F110:G110"/>
    <mergeCell ref="F104:G104"/>
    <mergeCell ref="F109:G109"/>
    <mergeCell ref="E108:G108"/>
    <mergeCell ref="F50:G50"/>
    <mergeCell ref="F61:G61"/>
    <mergeCell ref="G24:H24"/>
    <mergeCell ref="E25:G25"/>
    <mergeCell ref="E27:G27"/>
    <mergeCell ref="F28:G28"/>
    <mergeCell ref="D26:G26"/>
    <mergeCell ref="C6:G6"/>
    <mergeCell ref="D7:G7"/>
    <mergeCell ref="E11:G11"/>
    <mergeCell ref="E20:G20"/>
    <mergeCell ref="E8:G8"/>
    <mergeCell ref="E15:G15"/>
    <mergeCell ref="E23:G23"/>
    <mergeCell ref="G2:J2"/>
    <mergeCell ref="G3:J3"/>
    <mergeCell ref="A4:G4"/>
    <mergeCell ref="O4:P4"/>
    <mergeCell ref="A5:G5"/>
    <mergeCell ref="L5:N5"/>
    <mergeCell ref="I5:K5"/>
    <mergeCell ref="O5:Q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令和元年度　収支計算書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2020-05-22T05:19:51Z</cp:lastPrinted>
  <dcterms:created xsi:type="dcterms:W3CDTF">2020-04-23T00:24:57Z</dcterms:created>
  <dcterms:modified xsi:type="dcterms:W3CDTF">2020-05-22T05:20:45Z</dcterms:modified>
</cp:coreProperties>
</file>