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D3C\share\A　いしのまきNPOセンター\R2年度決算\令和２年度決算書（確定）\"/>
    </mc:Choice>
  </mc:AlternateContent>
  <xr:revisionPtr revIDLastSave="0" documentId="13_ncr:1_{EAA654FC-7FA8-4AD6-83BA-3E240D548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活動計算書" sheetId="18" r:id="rId1"/>
  </sheets>
  <calcPr calcId="181029"/>
</workbook>
</file>

<file path=xl/calcChain.xml><?xml version="1.0" encoding="utf-8"?>
<calcChain xmlns="http://schemas.openxmlformats.org/spreadsheetml/2006/main">
  <c r="E7" i="18" l="1"/>
  <c r="D31" i="18"/>
  <c r="F42" i="18"/>
  <c r="B42" i="18"/>
  <c r="C42" i="18"/>
  <c r="D42" i="18"/>
  <c r="E42" i="18"/>
  <c r="D43" i="18"/>
  <c r="F43" i="18"/>
  <c r="B60" i="18" l="1"/>
  <c r="C60" i="18"/>
  <c r="D60" i="18"/>
  <c r="E60" i="18"/>
  <c r="D37" i="18" l="1"/>
  <c r="D45" i="18" l="1"/>
  <c r="F45" i="18" s="1"/>
  <c r="D44" i="18"/>
  <c r="D55" i="18"/>
  <c r="F55" i="18" s="1"/>
  <c r="D49" i="18"/>
  <c r="F49" i="18" s="1"/>
  <c r="D50" i="18"/>
  <c r="D51" i="18"/>
  <c r="D52" i="18"/>
  <c r="F52" i="18" s="1"/>
  <c r="D53" i="18"/>
  <c r="F53" i="18" s="1"/>
  <c r="D54" i="18"/>
  <c r="F54" i="18" s="1"/>
  <c r="D48" i="18"/>
  <c r="F48" i="18"/>
  <c r="D47" i="18"/>
  <c r="F47" i="18" s="1"/>
  <c r="F50" i="18"/>
  <c r="F51" i="18"/>
  <c r="E46" i="18"/>
  <c r="D36" i="18"/>
  <c r="F36" i="18" s="1"/>
  <c r="D38" i="18"/>
  <c r="F38" i="18"/>
  <c r="D39" i="18"/>
  <c r="F39" i="18" s="1"/>
  <c r="C10" i="18"/>
  <c r="D5" i="18"/>
  <c r="F5" i="18"/>
  <c r="D6" i="18"/>
  <c r="F6" i="18"/>
  <c r="C7" i="18"/>
  <c r="D7" i="18" s="1"/>
  <c r="D8" i="18"/>
  <c r="F8" i="18" s="1"/>
  <c r="D9" i="18"/>
  <c r="F9" i="18"/>
  <c r="D11" i="18"/>
  <c r="F11" i="18" s="1"/>
  <c r="D12" i="18"/>
  <c r="F12" i="18" s="1"/>
  <c r="D13" i="18"/>
  <c r="F13" i="18" s="1"/>
  <c r="C14" i="18"/>
  <c r="D15" i="18"/>
  <c r="F15" i="18" s="1"/>
  <c r="D16" i="18"/>
  <c r="F16" i="18" s="1"/>
  <c r="C21" i="18"/>
  <c r="D22" i="18"/>
  <c r="F22" i="18" s="1"/>
  <c r="D23" i="18"/>
  <c r="F23" i="18" s="1"/>
  <c r="C24" i="18"/>
  <c r="D25" i="18"/>
  <c r="F25" i="18" s="1"/>
  <c r="D26" i="18"/>
  <c r="F26" i="18" s="1"/>
  <c r="D27" i="18"/>
  <c r="F27" i="18" s="1"/>
  <c r="D28" i="18"/>
  <c r="F28" i="18" s="1"/>
  <c r="D29" i="18"/>
  <c r="F29" i="18" s="1"/>
  <c r="D30" i="18"/>
  <c r="F30" i="18" s="1"/>
  <c r="F31" i="18"/>
  <c r="D32" i="18"/>
  <c r="F32" i="18" s="1"/>
  <c r="D33" i="18"/>
  <c r="F33" i="18"/>
  <c r="D34" i="18"/>
  <c r="F34" i="18" s="1"/>
  <c r="D35" i="18"/>
  <c r="F35" i="18"/>
  <c r="F37" i="18"/>
  <c r="D40" i="18"/>
  <c r="F40" i="18" s="1"/>
  <c r="C46" i="18"/>
  <c r="F59" i="18"/>
  <c r="F60" i="18" s="1"/>
  <c r="B10" i="18"/>
  <c r="B17" i="18" s="1"/>
  <c r="B14" i="18"/>
  <c r="E14" i="18"/>
  <c r="B21" i="18"/>
  <c r="E21" i="18"/>
  <c r="B24" i="18"/>
  <c r="E24" i="18"/>
  <c r="B46" i="18"/>
  <c r="B41" i="18" s="1"/>
  <c r="F44" i="18"/>
  <c r="C17" i="18" l="1"/>
  <c r="D14" i="18"/>
  <c r="F14" i="18" s="1"/>
  <c r="C41" i="18"/>
  <c r="E17" i="18"/>
  <c r="E20" i="18"/>
  <c r="C20" i="18"/>
  <c r="F7" i="18"/>
  <c r="D10" i="18"/>
  <c r="F10" i="18" s="1"/>
  <c r="E41" i="18"/>
  <c r="D46" i="18"/>
  <c r="B20" i="18"/>
  <c r="B56" i="18" s="1"/>
  <c r="B61" i="18" s="1"/>
  <c r="F21" i="18"/>
  <c r="D21" i="18"/>
  <c r="F24" i="18"/>
  <c r="D24" i="18"/>
  <c r="C56" i="18" l="1"/>
  <c r="C61" i="18" s="1"/>
  <c r="F17" i="18"/>
  <c r="E56" i="18"/>
  <c r="E61" i="18" s="1"/>
  <c r="D17" i="18"/>
  <c r="D41" i="18"/>
  <c r="F46" i="18"/>
  <c r="F41" i="18" s="1"/>
  <c r="D20" i="18"/>
  <c r="F20" i="18"/>
  <c r="F56" i="18" l="1"/>
  <c r="F61" i="18" s="1"/>
  <c r="F63" i="18" s="1"/>
  <c r="D56" i="18"/>
  <c r="D61" i="18" s="1"/>
</calcChain>
</file>

<file path=xl/sharedStrings.xml><?xml version="1.0" encoding="utf-8"?>
<sst xmlns="http://schemas.openxmlformats.org/spreadsheetml/2006/main" count="87" uniqueCount="68">
  <si>
    <t>　</t>
    <phoneticPr fontId="2"/>
  </si>
  <si>
    <t>（単位：円）</t>
    <rPh sb="1" eb="3">
      <t>タンイ</t>
    </rPh>
    <rPh sb="4" eb="5">
      <t>エン</t>
    </rPh>
    <phoneticPr fontId="2"/>
  </si>
  <si>
    <t xml:space="preserve"> </t>
    <phoneticPr fontId="2"/>
  </si>
  <si>
    <t>科　目</t>
    <rPh sb="0" eb="1">
      <t>カ</t>
    </rPh>
    <rPh sb="2" eb="3">
      <t>メ</t>
    </rPh>
    <phoneticPr fontId="2"/>
  </si>
  <si>
    <t>自主事業</t>
    <rPh sb="0" eb="2">
      <t>ジシュ</t>
    </rPh>
    <rPh sb="2" eb="4">
      <t>ジギョウ</t>
    </rPh>
    <phoneticPr fontId="2"/>
  </si>
  <si>
    <t>１．受取会費</t>
    <rPh sb="2" eb="4">
      <t>ウケトリ</t>
    </rPh>
    <rPh sb="4" eb="6">
      <t>カイヒ</t>
    </rPh>
    <phoneticPr fontId="3"/>
  </si>
  <si>
    <t>４．事業収益</t>
    <rPh sb="2" eb="4">
      <t>ジギョウ</t>
    </rPh>
    <rPh sb="4" eb="6">
      <t>シュウエキ</t>
    </rPh>
    <phoneticPr fontId="3"/>
  </si>
  <si>
    <t>５．その他収益</t>
    <rPh sb="4" eb="5">
      <t>タ</t>
    </rPh>
    <rPh sb="5" eb="7">
      <t>シュウエキ</t>
    </rPh>
    <phoneticPr fontId="2"/>
  </si>
  <si>
    <t>１）経常収益</t>
    <rPh sb="2" eb="4">
      <t>ケイジョウ</t>
    </rPh>
    <rPh sb="4" eb="6">
      <t>シュウエキ</t>
    </rPh>
    <phoneticPr fontId="3"/>
  </si>
  <si>
    <t>　　会議費</t>
    <rPh sb="2" eb="4">
      <t>カイギ</t>
    </rPh>
    <rPh sb="4" eb="5">
      <t>ヒ</t>
    </rPh>
    <phoneticPr fontId="2"/>
  </si>
  <si>
    <t>　　雑費</t>
    <rPh sb="2" eb="4">
      <t>ザッピ</t>
    </rPh>
    <phoneticPr fontId="2"/>
  </si>
  <si>
    <t>１　事業費</t>
    <rPh sb="2" eb="4">
      <t>ジギョウ</t>
    </rPh>
    <rPh sb="4" eb="5">
      <t>ヒ</t>
    </rPh>
    <phoneticPr fontId="2"/>
  </si>
  <si>
    <t>２　管理費</t>
    <rPh sb="2" eb="4">
      <t>カンリ</t>
    </rPh>
    <rPh sb="4" eb="5">
      <t>ヒ</t>
    </rPh>
    <phoneticPr fontId="2"/>
  </si>
  <si>
    <t>２．受取寄附金</t>
    <rPh sb="2" eb="4">
      <t>ウケトリ</t>
    </rPh>
    <rPh sb="4" eb="6">
      <t>キフ</t>
    </rPh>
    <rPh sb="6" eb="7">
      <t>キン</t>
    </rPh>
    <phoneticPr fontId="3"/>
  </si>
  <si>
    <t>３．受取助成金等</t>
    <rPh sb="2" eb="4">
      <t>ウケトリ</t>
    </rPh>
    <rPh sb="4" eb="7">
      <t>ジョセイキン</t>
    </rPh>
    <rPh sb="7" eb="8">
      <t>トウ</t>
    </rPh>
    <phoneticPr fontId="3"/>
  </si>
  <si>
    <t>指定管理事業</t>
    <rPh sb="0" eb="2">
      <t>シテイ</t>
    </rPh>
    <rPh sb="2" eb="4">
      <t>カンリ</t>
    </rPh>
    <rPh sb="4" eb="6">
      <t>ジギョウ</t>
    </rPh>
    <phoneticPr fontId="2"/>
  </si>
  <si>
    <t>委託業務事業</t>
    <rPh sb="0" eb="2">
      <t>イタク</t>
    </rPh>
    <rPh sb="2" eb="4">
      <t>ギョウム</t>
    </rPh>
    <rPh sb="4" eb="6">
      <t>ジギョウ</t>
    </rPh>
    <phoneticPr fontId="2"/>
  </si>
  <si>
    <t>受取利息</t>
    <rPh sb="0" eb="2">
      <t>ウケトリ</t>
    </rPh>
    <rPh sb="2" eb="4">
      <t>リソク</t>
    </rPh>
    <phoneticPr fontId="2"/>
  </si>
  <si>
    <t>雑収益</t>
    <rPh sb="0" eb="1">
      <t>ザツ</t>
    </rPh>
    <rPh sb="1" eb="3">
      <t>シュウエキ</t>
    </rPh>
    <phoneticPr fontId="2"/>
  </si>
  <si>
    <t>　（１）人件費</t>
    <rPh sb="4" eb="6">
      <t>ジンケン</t>
    </rPh>
    <rPh sb="6" eb="7">
      <t>ヒ</t>
    </rPh>
    <phoneticPr fontId="2"/>
  </si>
  <si>
    <t>　（２）その他の経費</t>
    <rPh sb="6" eb="7">
      <t>タ</t>
    </rPh>
    <rPh sb="8" eb="10">
      <t>ケイヒ</t>
    </rPh>
    <phoneticPr fontId="2"/>
  </si>
  <si>
    <t>　　給与手当</t>
    <rPh sb="2" eb="4">
      <t>キュウヨ</t>
    </rPh>
    <rPh sb="4" eb="6">
      <t>テアテ</t>
    </rPh>
    <phoneticPr fontId="2"/>
  </si>
  <si>
    <t>経営収益合計</t>
    <rPh sb="0" eb="2">
      <t>ケイエイ</t>
    </rPh>
    <rPh sb="2" eb="4">
      <t>シュウエキ</t>
    </rPh>
    <rPh sb="4" eb="6">
      <t>ゴウケイ</t>
    </rPh>
    <phoneticPr fontId="2"/>
  </si>
  <si>
    <t>経営費用合計</t>
    <rPh sb="0" eb="2">
      <t>ケイエイ</t>
    </rPh>
    <rPh sb="2" eb="4">
      <t>ヒヨウ</t>
    </rPh>
    <rPh sb="4" eb="6">
      <t>ゴウケイ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</si>
  <si>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</si>
  <si>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</t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</si>
  <si>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</si>
  <si>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</si>
  <si>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</si>
  <si>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</si>
  <si>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</si>
  <si>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　福利厚生費</t>
    <rPh sb="2" eb="4">
      <t>フクリ</t>
    </rPh>
    <rPh sb="4" eb="6">
      <t>コウセイ</t>
    </rPh>
    <rPh sb="6" eb="7">
      <t>ヒ</t>
    </rPh>
    <phoneticPr fontId="2"/>
  </si>
  <si>
    <t>法人本部</t>
    <rPh sb="0" eb="2">
      <t>ホウジン</t>
    </rPh>
    <rPh sb="2" eb="4">
      <t>ホンブ</t>
    </rPh>
    <phoneticPr fontId="3"/>
  </si>
  <si>
    <t>受取補助金</t>
    <rPh sb="0" eb="2">
      <t>ウケトリ</t>
    </rPh>
    <rPh sb="2" eb="5">
      <t>ホジョキン</t>
    </rPh>
    <phoneticPr fontId="2"/>
  </si>
  <si>
    <t>受取助成金</t>
    <rPh sb="0" eb="2">
      <t>ウケトリ</t>
    </rPh>
    <rPh sb="2" eb="5">
      <t>ジョセイキン</t>
    </rPh>
    <phoneticPr fontId="2"/>
  </si>
  <si>
    <t xml:space="preserve">    業務委託費</t>
    <rPh sb="4" eb="6">
      <t>ギョウム</t>
    </rPh>
    <rPh sb="6" eb="8">
      <t>イタク</t>
    </rPh>
    <rPh sb="8" eb="9">
      <t>ヒ</t>
    </rPh>
    <phoneticPr fontId="2"/>
  </si>
  <si>
    <t xml:space="preserve">    事務用品費</t>
    <rPh sb="4" eb="6">
      <t>ジム</t>
    </rPh>
    <rPh sb="6" eb="8">
      <t>ヨウヒン</t>
    </rPh>
    <rPh sb="8" eb="9">
      <t>ヒ</t>
    </rPh>
    <phoneticPr fontId="2"/>
  </si>
  <si>
    <t xml:space="preserve">    印刷製本費</t>
    <rPh sb="4" eb="6">
      <t>インサツ</t>
    </rPh>
    <rPh sb="6" eb="8">
      <t>セイホン</t>
    </rPh>
    <rPh sb="8" eb="9">
      <t>ヒ</t>
    </rPh>
    <phoneticPr fontId="2"/>
  </si>
  <si>
    <t xml:space="preserve">    旅費交通費</t>
    <rPh sb="4" eb="6">
      <t>リョヒ</t>
    </rPh>
    <rPh sb="6" eb="9">
      <t>コウツウヒ</t>
    </rPh>
    <phoneticPr fontId="2"/>
  </si>
  <si>
    <t xml:space="preserve">    修繕費</t>
    <rPh sb="4" eb="7">
      <t>シュウゼンヒ</t>
    </rPh>
    <phoneticPr fontId="2"/>
  </si>
  <si>
    <t xml:space="preserve">    水道光熱費</t>
    <rPh sb="4" eb="6">
      <t>スイドウ</t>
    </rPh>
    <rPh sb="6" eb="9">
      <t>コウネツヒ</t>
    </rPh>
    <phoneticPr fontId="2"/>
  </si>
  <si>
    <t xml:space="preserve">     リース料</t>
    <rPh sb="8" eb="9">
      <t>リョウ</t>
    </rPh>
    <phoneticPr fontId="2"/>
  </si>
  <si>
    <t xml:space="preserve">    新聞図書費</t>
    <rPh sb="4" eb="6">
      <t>シンブン</t>
    </rPh>
    <rPh sb="6" eb="9">
      <t>トショヒ</t>
    </rPh>
    <phoneticPr fontId="2"/>
  </si>
  <si>
    <t xml:space="preserve">    保険料</t>
    <rPh sb="4" eb="7">
      <t>ホケンリョウ</t>
    </rPh>
    <phoneticPr fontId="2"/>
  </si>
  <si>
    <t xml:space="preserve">    研修費</t>
    <rPh sb="4" eb="6">
      <t>ケンシュウ</t>
    </rPh>
    <rPh sb="6" eb="7">
      <t>ヒ</t>
    </rPh>
    <phoneticPr fontId="2"/>
  </si>
  <si>
    <t xml:space="preserve">    雑費</t>
    <rPh sb="4" eb="6">
      <t>ザッピ</t>
    </rPh>
    <phoneticPr fontId="2"/>
  </si>
  <si>
    <t xml:space="preserve">    消耗品費</t>
    <rPh sb="4" eb="6">
      <t>ショウモウ</t>
    </rPh>
    <rPh sb="6" eb="7">
      <t>ヒン</t>
    </rPh>
    <rPh sb="7" eb="8">
      <t>ヒ</t>
    </rPh>
    <phoneticPr fontId="2"/>
  </si>
  <si>
    <t xml:space="preserve">    法定福利費</t>
    <rPh sb="4" eb="6">
      <t>ホウテイ</t>
    </rPh>
    <rPh sb="6" eb="8">
      <t>フクリ</t>
    </rPh>
    <rPh sb="8" eb="9">
      <t>ヒ</t>
    </rPh>
    <phoneticPr fontId="2"/>
  </si>
  <si>
    <t xml:space="preserve">    車両費</t>
    <rPh sb="4" eb="6">
      <t>シャリョウ</t>
    </rPh>
    <rPh sb="6" eb="7">
      <t>ヒ</t>
    </rPh>
    <phoneticPr fontId="2"/>
  </si>
  <si>
    <t xml:space="preserve">    通信運搬費</t>
    <rPh sb="4" eb="6">
      <t>ツウシン</t>
    </rPh>
    <rPh sb="6" eb="8">
      <t>ウンパン</t>
    </rPh>
    <rPh sb="8" eb="9">
      <t>ヒ</t>
    </rPh>
    <phoneticPr fontId="2"/>
  </si>
  <si>
    <t xml:space="preserve">    諸会費</t>
    <rPh sb="4" eb="7">
      <t>ショカイヒ</t>
    </rPh>
    <phoneticPr fontId="2"/>
  </si>
  <si>
    <t>　  租税公課</t>
    <rPh sb="3" eb="5">
      <t>ソゼイ</t>
    </rPh>
    <rPh sb="5" eb="7">
      <t>コウカ</t>
    </rPh>
    <phoneticPr fontId="2"/>
  </si>
  <si>
    <t xml:space="preserve">    売上原価</t>
    <rPh sb="4" eb="6">
      <t>ウリアゲ</t>
    </rPh>
    <rPh sb="6" eb="8">
      <t>ゲンカ</t>
    </rPh>
    <phoneticPr fontId="2"/>
  </si>
  <si>
    <t xml:space="preserve">    交際費</t>
    <rPh sb="4" eb="7">
      <t>コウサイヒ</t>
    </rPh>
    <phoneticPr fontId="2"/>
  </si>
  <si>
    <t xml:space="preserve">    退職給付費用</t>
    <rPh sb="4" eb="6">
      <t>タイショク</t>
    </rPh>
    <rPh sb="6" eb="8">
      <t>キュウフ</t>
    </rPh>
    <rPh sb="8" eb="10">
      <t>ヒヨウ</t>
    </rPh>
    <phoneticPr fontId="2"/>
  </si>
  <si>
    <t xml:space="preserve">    予備費 （未払法人税等）</t>
    <rPh sb="4" eb="7">
      <t>ヨビヒ</t>
    </rPh>
    <rPh sb="9" eb="11">
      <t>ミバラ</t>
    </rPh>
    <rPh sb="11" eb="14">
      <t>ホウジンゼイ</t>
    </rPh>
    <rPh sb="14" eb="15">
      <t>トウ</t>
    </rPh>
    <phoneticPr fontId="2"/>
  </si>
  <si>
    <t>経常外費用合計</t>
    <rPh sb="0" eb="2">
      <t>ケイジョウ</t>
    </rPh>
    <rPh sb="2" eb="3">
      <t>ガイ</t>
    </rPh>
    <rPh sb="3" eb="5">
      <t>ヒヨウ</t>
    </rPh>
    <rPh sb="5" eb="7">
      <t>ゴウケイ</t>
    </rPh>
    <phoneticPr fontId="2"/>
  </si>
  <si>
    <t>２）経常費用</t>
    <rPh sb="2" eb="4">
      <t>ケイジョウ</t>
    </rPh>
    <rPh sb="4" eb="6">
      <t>ヒヨウ</t>
    </rPh>
    <phoneticPr fontId="2"/>
  </si>
  <si>
    <t>３）経常外費用</t>
    <rPh sb="4" eb="5">
      <t>ガイ</t>
    </rPh>
    <phoneticPr fontId="2"/>
  </si>
  <si>
    <t xml:space="preserve">    指定管理事業費</t>
    <rPh sb="4" eb="6">
      <t>シテイ</t>
    </rPh>
    <rPh sb="6" eb="8">
      <t>カンリ</t>
    </rPh>
    <rPh sb="8" eb="11">
      <t>ジギョウヒ</t>
    </rPh>
    <phoneticPr fontId="2"/>
  </si>
  <si>
    <t xml:space="preserve">    自主事業費</t>
    <rPh sb="4" eb="6">
      <t>ジシュ</t>
    </rPh>
    <rPh sb="6" eb="9">
      <t>ジギョウヒ</t>
    </rPh>
    <phoneticPr fontId="2"/>
  </si>
  <si>
    <t>その他事業</t>
    <rPh sb="2" eb="3">
      <t>タ</t>
    </rPh>
    <rPh sb="3" eb="5">
      <t>ジギョウ</t>
    </rPh>
    <phoneticPr fontId="2"/>
  </si>
  <si>
    <t>事 業 計</t>
    <rPh sb="0" eb="1">
      <t>コト</t>
    </rPh>
    <rPh sb="2" eb="3">
      <t>ゴウ</t>
    </rPh>
    <rPh sb="4" eb="5">
      <t>ケイ</t>
    </rPh>
    <phoneticPr fontId="2"/>
  </si>
  <si>
    <t>合   計</t>
    <rPh sb="0" eb="1">
      <t>ア</t>
    </rPh>
    <rPh sb="4" eb="5">
      <t>ケイ</t>
    </rPh>
    <phoneticPr fontId="2"/>
  </si>
  <si>
    <t>合  計</t>
    <rPh sb="0" eb="1">
      <t>ア</t>
    </rPh>
    <rPh sb="3" eb="4">
      <t>ケイ</t>
    </rPh>
    <phoneticPr fontId="2"/>
  </si>
  <si>
    <t>令和2年度  事業別活動計算書</t>
    <rPh sb="0" eb="2">
      <t>レイワ</t>
    </rPh>
    <rPh sb="3" eb="5">
      <t>ネンド</t>
    </rPh>
    <rPh sb="4" eb="5">
      <t>ド</t>
    </rPh>
    <rPh sb="5" eb="7">
      <t>ヘイネンド</t>
    </rPh>
    <rPh sb="7" eb="9">
      <t>ジギョウ</t>
    </rPh>
    <rPh sb="9" eb="10">
      <t>ベツ</t>
    </rPh>
    <rPh sb="10" eb="12">
      <t>カツドウ</t>
    </rPh>
    <rPh sb="12" eb="15">
      <t>ケイサンショ</t>
    </rPh>
    <phoneticPr fontId="2"/>
  </si>
  <si>
    <t xml:space="preserve">    業務委託費</t>
    <rPh sb="4" eb="9">
      <t>ギョウムイタクヒ</t>
    </rPh>
    <phoneticPr fontId="2"/>
  </si>
  <si>
    <t xml:space="preserve">     給与手当</t>
    <rPh sb="5" eb="9">
      <t>キュウヨテアテ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</si>
</sst>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38" fontId="4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0" fillId="0" borderId="0" xfId="0" applyAlignment="1"/>
    <xf numFmtId="38" fontId="4" fillId="0" borderId="4" xfId="1" applyFont="1" applyFill="1" applyBorder="1" applyAlignment="1">
      <alignment vertical="center"/>
    </xf>
    <xf numFmtId="0" fontId="4" fillId="0" borderId="1" xfId="0" applyFont="1" applyBorder="1" applyAlignment="1"/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Alignment="1"/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/>
    <xf numFmtId="38" fontId="4" fillId="0" borderId="26" xfId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38" fontId="4" fillId="0" borderId="31" xfId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38" fontId="4" fillId="0" borderId="32" xfId="1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right"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34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center" vertical="center"/>
    </xf>
    <xf numFmtId="38" fontId="4" fillId="2" borderId="37" xfId="1" applyFont="1" applyFill="1" applyBorder="1" applyAlignment="1">
      <alignment vertical="center"/>
    </xf>
    <xf numFmtId="38" fontId="4" fillId="2" borderId="38" xfId="1" applyFont="1" applyFill="1" applyBorder="1" applyAlignment="1">
      <alignment vertical="center"/>
    </xf>
    <xf numFmtId="38" fontId="4" fillId="2" borderId="39" xfId="1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38" fontId="4" fillId="0" borderId="41" xfId="1" applyFont="1" applyFill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/>
    </xf>
    <xf numFmtId="0" fontId="4" fillId="0" borderId="45" xfId="0" applyFont="1" applyBorder="1" applyAlignment="1">
      <alignment horizontal="center" vertical="center"/>
    </xf>
    <xf numFmtId="176" fontId="4" fillId="0" borderId="46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47" xfId="1" applyNumberFormat="1" applyFont="1" applyBorder="1" applyAlignment="1">
      <alignment vertical="center"/>
    </xf>
    <xf numFmtId="41" fontId="4" fillId="3" borderId="1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4" fillId="3" borderId="23" xfId="0" applyNumberFormat="1" applyFont="1" applyFill="1" applyBorder="1" applyAlignment="1">
      <alignment horizontal="right" vertical="center"/>
    </xf>
    <xf numFmtId="41" fontId="4" fillId="4" borderId="1" xfId="1" applyNumberFormat="1" applyFont="1" applyFill="1" applyBorder="1" applyAlignment="1">
      <alignment vertical="center"/>
    </xf>
    <xf numFmtId="41" fontId="4" fillId="4" borderId="5" xfId="1" applyNumberFormat="1" applyFont="1" applyFill="1" applyBorder="1" applyAlignment="1">
      <alignment vertical="center"/>
    </xf>
    <xf numFmtId="41" fontId="4" fillId="4" borderId="23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8" xfId="1" applyNumberFormat="1" applyFont="1" applyFill="1" applyBorder="1" applyAlignment="1">
      <alignment vertical="center"/>
    </xf>
    <xf numFmtId="41" fontId="4" fillId="0" borderId="49" xfId="1" applyNumberFormat="1" applyFont="1" applyFill="1" applyBorder="1" applyAlignment="1">
      <alignment vertical="center"/>
    </xf>
    <xf numFmtId="41" fontId="4" fillId="0" borderId="50" xfId="1" applyNumberFormat="1" applyFont="1" applyFill="1" applyBorder="1" applyAlignment="1">
      <alignment vertical="center"/>
    </xf>
    <xf numFmtId="41" fontId="4" fillId="0" borderId="51" xfId="1" applyNumberFormat="1" applyFont="1" applyFill="1" applyBorder="1" applyAlignment="1">
      <alignment vertical="center"/>
    </xf>
    <xf numFmtId="41" fontId="4" fillId="0" borderId="52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53" xfId="1" applyNumberFormat="1" applyFont="1" applyFill="1" applyBorder="1" applyAlignment="1">
      <alignment vertical="center"/>
    </xf>
    <xf numFmtId="41" fontId="4" fillId="3" borderId="1" xfId="1" applyNumberFormat="1" applyFont="1" applyFill="1" applyBorder="1" applyAlignment="1">
      <alignment vertical="center"/>
    </xf>
    <xf numFmtId="41" fontId="4" fillId="3" borderId="5" xfId="1" applyNumberFormat="1" applyFont="1" applyFill="1" applyBorder="1" applyAlignment="1">
      <alignment vertical="center"/>
    </xf>
    <xf numFmtId="41" fontId="4" fillId="3" borderId="23" xfId="1" applyNumberFormat="1" applyFont="1" applyFill="1" applyBorder="1" applyAlignment="1">
      <alignment vertical="center"/>
    </xf>
    <xf numFmtId="41" fontId="4" fillId="0" borderId="3" xfId="1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41" fontId="4" fillId="0" borderId="48" xfId="1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1" fontId="4" fillId="0" borderId="37" xfId="1" applyNumberFormat="1" applyFont="1" applyFill="1" applyBorder="1" applyAlignment="1">
      <alignment vertical="center"/>
    </xf>
    <xf numFmtId="41" fontId="4" fillId="0" borderId="38" xfId="1" applyNumberFormat="1" applyFont="1" applyFill="1" applyBorder="1" applyAlignment="1">
      <alignment vertical="center"/>
    </xf>
    <xf numFmtId="41" fontId="4" fillId="0" borderId="54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zoomScale="80" zoomScaleNormal="80" workbookViewId="0">
      <selection activeCell="C26" sqref="C26"/>
    </sheetView>
  </sheetViews>
  <sheetFormatPr defaultRowHeight="13.5" x14ac:dyDescent="0.15"/>
  <cols>
    <col min="1" max="1" width="29.75" style="7" customWidth="1"/>
    <col min="2" max="6" width="20.125" style="7" customWidth="1"/>
  </cols>
  <sheetData>
    <row r="1" spans="1:6" ht="18.75" customHeight="1" x14ac:dyDescent="0.15">
      <c r="A1" s="102">
        <v>44286</v>
      </c>
      <c r="B1" s="103"/>
      <c r="C1" s="103"/>
      <c r="D1" s="103"/>
      <c r="E1" s="103"/>
      <c r="F1" s="103"/>
    </row>
    <row r="2" spans="1:6" ht="23.25" customHeight="1" x14ac:dyDescent="0.15">
      <c r="A2" s="101" t="s">
        <v>65</v>
      </c>
      <c r="B2" s="101"/>
      <c r="C2" s="101"/>
      <c r="D2" s="101"/>
      <c r="E2" s="101"/>
      <c r="F2" s="101"/>
    </row>
    <row r="3" spans="1:6" ht="18" customHeight="1" thickBot="1" x14ac:dyDescent="0.25">
      <c r="A3" s="20" t="s">
        <v>8</v>
      </c>
      <c r="B3" s="1"/>
      <c r="C3" s="1"/>
      <c r="D3" s="1"/>
      <c r="E3" s="1"/>
      <c r="F3" s="18" t="s">
        <v>1</v>
      </c>
    </row>
    <row r="4" spans="1:6" ht="21.75" customHeight="1" x14ac:dyDescent="0.15">
      <c r="A4" s="21" t="s">
        <v>3</v>
      </c>
      <c r="B4" s="22" t="s">
        <v>15</v>
      </c>
      <c r="C4" s="23" t="s">
        <v>61</v>
      </c>
      <c r="D4" s="24" t="s">
        <v>62</v>
      </c>
      <c r="E4" s="41" t="s">
        <v>32</v>
      </c>
      <c r="F4" s="42" t="s">
        <v>64</v>
      </c>
    </row>
    <row r="5" spans="1:6" ht="19.5" customHeight="1" x14ac:dyDescent="0.15">
      <c r="A5" s="43" t="s">
        <v>5</v>
      </c>
      <c r="B5" s="2"/>
      <c r="C5" s="2"/>
      <c r="D5" s="10">
        <f t="shared" ref="D5:D11" si="0">SUM(B5:C5)</f>
        <v>0</v>
      </c>
      <c r="E5" s="14">
        <v>274000</v>
      </c>
      <c r="F5" s="44">
        <f>+D5+E5</f>
        <v>274000</v>
      </c>
    </row>
    <row r="6" spans="1:6" ht="19.5" customHeight="1" x14ac:dyDescent="0.15">
      <c r="A6" s="43" t="s">
        <v>13</v>
      </c>
      <c r="B6" s="2"/>
      <c r="C6" s="2"/>
      <c r="D6" s="10">
        <f t="shared" si="0"/>
        <v>0</v>
      </c>
      <c r="E6" s="14">
        <v>387728</v>
      </c>
      <c r="F6" s="44">
        <f>+D6+E6</f>
        <v>387728</v>
      </c>
    </row>
    <row r="7" spans="1:6" ht="19.5" customHeight="1" x14ac:dyDescent="0.15">
      <c r="A7" s="43" t="s">
        <v>14</v>
      </c>
      <c r="B7" s="2"/>
      <c r="C7" s="2">
        <f>SUM(C8:C9)</f>
        <v>0</v>
      </c>
      <c r="D7" s="10">
        <f t="shared" si="0"/>
        <v>0</v>
      </c>
      <c r="E7" s="2">
        <f>SUM(E8:E9)</f>
        <v>259939</v>
      </c>
      <c r="F7" s="44">
        <f>+D7+E7</f>
        <v>259939</v>
      </c>
    </row>
    <row r="8" spans="1:6" ht="19.5" customHeight="1" x14ac:dyDescent="0.15">
      <c r="A8" s="45" t="s">
        <v>34</v>
      </c>
      <c r="B8" s="4"/>
      <c r="C8" s="4"/>
      <c r="D8" s="11">
        <f t="shared" si="0"/>
        <v>0</v>
      </c>
      <c r="E8" s="15"/>
      <c r="F8" s="46">
        <f>SUM(D8:E8)</f>
        <v>0</v>
      </c>
    </row>
    <row r="9" spans="1:6" ht="19.5" customHeight="1" x14ac:dyDescent="0.15">
      <c r="A9" s="47" t="s">
        <v>33</v>
      </c>
      <c r="B9" s="6"/>
      <c r="C9" s="6"/>
      <c r="D9" s="12">
        <f t="shared" si="0"/>
        <v>0</v>
      </c>
      <c r="E9" s="16">
        <v>259939</v>
      </c>
      <c r="F9" s="48">
        <f>SUM(D9:E9)</f>
        <v>259939</v>
      </c>
    </row>
    <row r="10" spans="1:6" ht="19.5" customHeight="1" x14ac:dyDescent="0.15">
      <c r="A10" s="43" t="s">
        <v>6</v>
      </c>
      <c r="B10" s="2">
        <f>SUM(B11:B13)</f>
        <v>10460000</v>
      </c>
      <c r="C10" s="2">
        <f>SUM(C11:C13)</f>
        <v>0</v>
      </c>
      <c r="D10" s="10">
        <f t="shared" si="0"/>
        <v>10460000</v>
      </c>
      <c r="E10" s="14">
        <v>608848</v>
      </c>
      <c r="F10" s="44">
        <f>+D10+E10</f>
        <v>11068848</v>
      </c>
    </row>
    <row r="11" spans="1:6" ht="19.5" customHeight="1" x14ac:dyDescent="0.15">
      <c r="A11" s="45" t="s">
        <v>15</v>
      </c>
      <c r="B11" s="4">
        <v>10460000</v>
      </c>
      <c r="C11" s="4" t="s">
        <v>25</v>
      </c>
      <c r="D11" s="11">
        <f t="shared" si="0"/>
        <v>10460000</v>
      </c>
      <c r="E11" s="15"/>
      <c r="F11" s="46">
        <f>SUM(D11:E11)</f>
        <v>10460000</v>
      </c>
    </row>
    <row r="12" spans="1:6" ht="19.5" customHeight="1" x14ac:dyDescent="0.15">
      <c r="A12" s="49" t="s">
        <v>16</v>
      </c>
      <c r="B12" s="5"/>
      <c r="C12" s="5"/>
      <c r="D12" s="13">
        <f>SUM(C12:C12)</f>
        <v>0</v>
      </c>
      <c r="E12" s="17"/>
      <c r="F12" s="50">
        <f>SUM(D12:E12)</f>
        <v>0</v>
      </c>
    </row>
    <row r="13" spans="1:6" ht="19.5" customHeight="1" x14ac:dyDescent="0.15">
      <c r="A13" s="47" t="s">
        <v>4</v>
      </c>
      <c r="B13" s="8"/>
      <c r="C13" s="6">
        <v>0</v>
      </c>
      <c r="D13" s="12">
        <f>SUM(B13:C13)</f>
        <v>0</v>
      </c>
      <c r="E13" s="16">
        <v>588848</v>
      </c>
      <c r="F13" s="48">
        <f>SUM(D13:E13)</f>
        <v>588848</v>
      </c>
    </row>
    <row r="14" spans="1:6" ht="19.5" customHeight="1" x14ac:dyDescent="0.15">
      <c r="A14" s="43" t="s">
        <v>7</v>
      </c>
      <c r="B14" s="2">
        <f>SUM(B15:B16)</f>
        <v>0</v>
      </c>
      <c r="C14" s="2">
        <f>SUM(C15:C16)</f>
        <v>0</v>
      </c>
      <c r="D14" s="10">
        <f>SUM(B14:C14)</f>
        <v>0</v>
      </c>
      <c r="E14" s="14">
        <f>SUM(E15:E16)</f>
        <v>20333</v>
      </c>
      <c r="F14" s="44">
        <f>+D14+E14</f>
        <v>20333</v>
      </c>
    </row>
    <row r="15" spans="1:6" ht="19.5" customHeight="1" x14ac:dyDescent="0.15">
      <c r="A15" s="45" t="s">
        <v>17</v>
      </c>
      <c r="B15" s="4" t="s">
        <v>0</v>
      </c>
      <c r="C15" s="4" t="s">
        <v>0</v>
      </c>
      <c r="D15" s="11">
        <f>SUM(B15:C15)</f>
        <v>0</v>
      </c>
      <c r="E15" s="15">
        <v>41</v>
      </c>
      <c r="F15" s="46">
        <f>SUM(D15:E15)</f>
        <v>41</v>
      </c>
    </row>
    <row r="16" spans="1:6" ht="19.5" customHeight="1" x14ac:dyDescent="0.15">
      <c r="A16" s="47" t="s">
        <v>18</v>
      </c>
      <c r="B16" s="6"/>
      <c r="C16" s="6"/>
      <c r="D16" s="12">
        <f>SUM(B16:C16)</f>
        <v>0</v>
      </c>
      <c r="E16" s="16">
        <v>20292</v>
      </c>
      <c r="F16" s="48">
        <f>SUM(D16:E16)</f>
        <v>20292</v>
      </c>
    </row>
    <row r="17" spans="1:6" ht="21.75" customHeight="1" thickBot="1" x14ac:dyDescent="0.2">
      <c r="A17" s="51" t="s">
        <v>22</v>
      </c>
      <c r="B17" s="52">
        <f>+B5+B6+B7+B10+B14</f>
        <v>10460000</v>
      </c>
      <c r="C17" s="52">
        <f>+C5+C6+C7+C10+C14</f>
        <v>0</v>
      </c>
      <c r="D17" s="53">
        <f>+D5+D6+D7+D10+D14</f>
        <v>10460000</v>
      </c>
      <c r="E17" s="54">
        <f>+E5+E6+E7+E10+E14</f>
        <v>1550848</v>
      </c>
      <c r="F17" s="55">
        <f>+F5+F6+F7+F10+F14</f>
        <v>12010848</v>
      </c>
    </row>
    <row r="18" spans="1:6" ht="27" customHeight="1" thickBot="1" x14ac:dyDescent="0.25">
      <c r="A18" s="19" t="s">
        <v>57</v>
      </c>
      <c r="B18" s="3"/>
      <c r="C18" s="3"/>
      <c r="D18" s="3"/>
      <c r="E18" s="3"/>
      <c r="F18" s="18" t="s">
        <v>1</v>
      </c>
    </row>
    <row r="19" spans="1:6" ht="21.75" customHeight="1" x14ac:dyDescent="0.15">
      <c r="A19" s="21" t="s">
        <v>3</v>
      </c>
      <c r="B19" s="22" t="s">
        <v>15</v>
      </c>
      <c r="C19" s="23" t="s">
        <v>61</v>
      </c>
      <c r="D19" s="24" t="s">
        <v>62</v>
      </c>
      <c r="E19" s="25" t="s">
        <v>32</v>
      </c>
      <c r="F19" s="26" t="s">
        <v>63</v>
      </c>
    </row>
    <row r="20" spans="1:6" ht="19.5" customHeight="1" x14ac:dyDescent="0.15">
      <c r="A20" s="27" t="s">
        <v>11</v>
      </c>
      <c r="B20" s="74">
        <f>+B21+B24</f>
        <v>10010226</v>
      </c>
      <c r="C20" s="74">
        <f>+C21+C24</f>
        <v>0</v>
      </c>
      <c r="D20" s="75">
        <f>+D21+D24</f>
        <v>10010226</v>
      </c>
      <c r="E20" s="75">
        <f>+E21+E24</f>
        <v>114616</v>
      </c>
      <c r="F20" s="76">
        <f>+F21+F24</f>
        <v>10124842</v>
      </c>
    </row>
    <row r="21" spans="1:6" ht="19.5" customHeight="1" x14ac:dyDescent="0.15">
      <c r="A21" s="28" t="s">
        <v>19</v>
      </c>
      <c r="B21" s="77">
        <f>SUM(B22:B23)</f>
        <v>7866232</v>
      </c>
      <c r="C21" s="77">
        <f>SUM(C22:C23)</f>
        <v>0</v>
      </c>
      <c r="D21" s="78">
        <f>SUM(D22:D23)</f>
        <v>7866232</v>
      </c>
      <c r="E21" s="78">
        <f>SUM(E22:E23)</f>
        <v>0</v>
      </c>
      <c r="F21" s="79">
        <f>SUM(F22:F23)</f>
        <v>7866232</v>
      </c>
    </row>
    <row r="22" spans="1:6" ht="19.5" customHeight="1" x14ac:dyDescent="0.15">
      <c r="A22" s="29" t="s">
        <v>21</v>
      </c>
      <c r="B22" s="80">
        <v>6676266</v>
      </c>
      <c r="C22" s="80">
        <v>0</v>
      </c>
      <c r="D22" s="81">
        <f>SUM(B22:C22)</f>
        <v>6676266</v>
      </c>
      <c r="E22" s="81"/>
      <c r="F22" s="96">
        <f>SUM(D22:E22)</f>
        <v>6676266</v>
      </c>
    </row>
    <row r="23" spans="1:6" ht="19.5" customHeight="1" x14ac:dyDescent="0.15">
      <c r="A23" s="30" t="s">
        <v>47</v>
      </c>
      <c r="B23" s="82">
        <v>1189966</v>
      </c>
      <c r="C23" s="82">
        <v>0</v>
      </c>
      <c r="D23" s="83">
        <f>SUM(B23:C23)</f>
        <v>1189966</v>
      </c>
      <c r="E23" s="83"/>
      <c r="F23" s="84">
        <f>SUM(D23:E23)</f>
        <v>1189966</v>
      </c>
    </row>
    <row r="24" spans="1:6" ht="19.5" customHeight="1" x14ac:dyDescent="0.15">
      <c r="A24" s="28" t="s">
        <v>20</v>
      </c>
      <c r="B24" s="77">
        <f>SUM(B25:B40)</f>
        <v>2143994</v>
      </c>
      <c r="C24" s="77">
        <f>SUM(C25:C40)</f>
        <v>0</v>
      </c>
      <c r="D24" s="78">
        <f>SUM(D25:D40)</f>
        <v>2143994</v>
      </c>
      <c r="E24" s="78">
        <f>SUM(E25:E40)</f>
        <v>114616</v>
      </c>
      <c r="F24" s="79">
        <f>SUM(F25:F40)</f>
        <v>2258610</v>
      </c>
    </row>
    <row r="25" spans="1:6" ht="19.5" customHeight="1" x14ac:dyDescent="0.15">
      <c r="A25" s="31" t="s">
        <v>52</v>
      </c>
      <c r="B25" s="85"/>
      <c r="C25" s="85">
        <v>0</v>
      </c>
      <c r="D25" s="86">
        <f t="shared" ref="D25:D40" si="1">SUM(B25:C25)</f>
        <v>0</v>
      </c>
      <c r="E25" s="86">
        <v>4616</v>
      </c>
      <c r="F25" s="87">
        <f t="shared" ref="F25:F39" si="2">SUM(D25:E25)</f>
        <v>4616</v>
      </c>
    </row>
    <row r="26" spans="1:6" ht="19.5" customHeight="1" x14ac:dyDescent="0.15">
      <c r="A26" s="32" t="s">
        <v>66</v>
      </c>
      <c r="B26" s="82"/>
      <c r="C26" s="82"/>
      <c r="D26" s="83">
        <f t="shared" si="1"/>
        <v>0</v>
      </c>
      <c r="E26" s="83">
        <v>110000</v>
      </c>
      <c r="F26" s="84">
        <f t="shared" si="2"/>
        <v>110000</v>
      </c>
    </row>
    <row r="27" spans="1:6" ht="19.5" customHeight="1" x14ac:dyDescent="0.15">
      <c r="A27" s="32" t="s">
        <v>36</v>
      </c>
      <c r="B27" s="82">
        <v>197359</v>
      </c>
      <c r="C27" s="82"/>
      <c r="D27" s="83">
        <f t="shared" si="1"/>
        <v>197359</v>
      </c>
      <c r="E27" s="83"/>
      <c r="F27" s="84">
        <f t="shared" si="2"/>
        <v>197359</v>
      </c>
    </row>
    <row r="28" spans="1:6" ht="19.5" customHeight="1" x14ac:dyDescent="0.15">
      <c r="A28" s="32" t="s">
        <v>37</v>
      </c>
      <c r="B28" s="82">
        <v>257465</v>
      </c>
      <c r="C28" s="82"/>
      <c r="D28" s="83">
        <f t="shared" si="1"/>
        <v>257465</v>
      </c>
      <c r="E28" s="83"/>
      <c r="F28" s="84">
        <f t="shared" si="2"/>
        <v>257465</v>
      </c>
    </row>
    <row r="29" spans="1:6" ht="19.5" customHeight="1" x14ac:dyDescent="0.15">
      <c r="A29" s="32" t="s">
        <v>38</v>
      </c>
      <c r="B29" s="82">
        <v>29950</v>
      </c>
      <c r="C29" s="82"/>
      <c r="D29" s="83">
        <f t="shared" si="1"/>
        <v>29950</v>
      </c>
      <c r="E29" s="83"/>
      <c r="F29" s="84">
        <f t="shared" si="2"/>
        <v>29950</v>
      </c>
    </row>
    <row r="30" spans="1:6" ht="19.5" customHeight="1" x14ac:dyDescent="0.15">
      <c r="A30" s="32" t="s">
        <v>49</v>
      </c>
      <c r="B30" s="82">
        <v>310433</v>
      </c>
      <c r="C30" s="82"/>
      <c r="D30" s="83">
        <f t="shared" si="1"/>
        <v>310433</v>
      </c>
      <c r="E30" s="83"/>
      <c r="F30" s="84">
        <f t="shared" si="2"/>
        <v>310433</v>
      </c>
    </row>
    <row r="31" spans="1:6" ht="19.5" customHeight="1" x14ac:dyDescent="0.15">
      <c r="A31" s="32" t="s">
        <v>46</v>
      </c>
      <c r="B31" s="82">
        <v>96562</v>
      </c>
      <c r="C31" s="82"/>
      <c r="D31" s="83">
        <f t="shared" si="1"/>
        <v>96562</v>
      </c>
      <c r="E31" s="83" t="s">
        <v>0</v>
      </c>
      <c r="F31" s="84">
        <f t="shared" si="2"/>
        <v>96562</v>
      </c>
    </row>
    <row r="32" spans="1:6" ht="19.5" customHeight="1" x14ac:dyDescent="0.15">
      <c r="A32" s="32" t="s">
        <v>40</v>
      </c>
      <c r="B32" s="82">
        <v>355562</v>
      </c>
      <c r="C32" s="82"/>
      <c r="D32" s="83">
        <f t="shared" si="1"/>
        <v>355562</v>
      </c>
      <c r="E32" s="83"/>
      <c r="F32" s="84">
        <f t="shared" si="2"/>
        <v>355562</v>
      </c>
    </row>
    <row r="33" spans="1:6" ht="19.5" customHeight="1" x14ac:dyDescent="0.15">
      <c r="A33" s="32" t="s">
        <v>41</v>
      </c>
      <c r="B33" s="82">
        <v>549504</v>
      </c>
      <c r="C33" s="82"/>
      <c r="D33" s="83">
        <f t="shared" si="1"/>
        <v>549504</v>
      </c>
      <c r="E33" s="83"/>
      <c r="F33" s="84">
        <f t="shared" si="2"/>
        <v>549504</v>
      </c>
    </row>
    <row r="34" spans="1:6" ht="19.5" customHeight="1" x14ac:dyDescent="0.15">
      <c r="A34" s="32" t="s">
        <v>39</v>
      </c>
      <c r="B34" s="82">
        <v>0</v>
      </c>
      <c r="C34" s="82"/>
      <c r="D34" s="83">
        <f t="shared" si="1"/>
        <v>0</v>
      </c>
      <c r="E34" s="83"/>
      <c r="F34" s="84">
        <f t="shared" si="2"/>
        <v>0</v>
      </c>
    </row>
    <row r="35" spans="1:6" ht="19.5" customHeight="1" x14ac:dyDescent="0.15">
      <c r="A35" s="32" t="s">
        <v>42</v>
      </c>
      <c r="B35" s="82">
        <v>72800</v>
      </c>
      <c r="C35" s="82"/>
      <c r="D35" s="83">
        <f t="shared" si="1"/>
        <v>72800</v>
      </c>
      <c r="E35" s="83"/>
      <c r="F35" s="84">
        <f t="shared" si="2"/>
        <v>72800</v>
      </c>
    </row>
    <row r="36" spans="1:6" ht="19.5" customHeight="1" x14ac:dyDescent="0.15">
      <c r="A36" s="32" t="s">
        <v>50</v>
      </c>
      <c r="B36" s="82">
        <v>0</v>
      </c>
      <c r="C36" s="82"/>
      <c r="D36" s="83">
        <f t="shared" si="1"/>
        <v>0</v>
      </c>
      <c r="E36" s="83"/>
      <c r="F36" s="84">
        <f t="shared" si="2"/>
        <v>0</v>
      </c>
    </row>
    <row r="37" spans="1:6" ht="19.5" customHeight="1" x14ac:dyDescent="0.15">
      <c r="A37" s="32" t="s">
        <v>44</v>
      </c>
      <c r="B37" s="82">
        <v>0</v>
      </c>
      <c r="C37" s="82"/>
      <c r="D37" s="83">
        <f>SUM(B37:C37)</f>
        <v>0</v>
      </c>
      <c r="E37" s="83"/>
      <c r="F37" s="84">
        <f t="shared" si="2"/>
        <v>0</v>
      </c>
    </row>
    <row r="38" spans="1:6" ht="19.5" customHeight="1" x14ac:dyDescent="0.15">
      <c r="A38" s="32" t="s">
        <v>59</v>
      </c>
      <c r="B38" s="82">
        <v>127144</v>
      </c>
      <c r="C38" s="82"/>
      <c r="D38" s="83">
        <f t="shared" si="1"/>
        <v>127144</v>
      </c>
      <c r="E38" s="83"/>
      <c r="F38" s="84">
        <f t="shared" si="2"/>
        <v>127144</v>
      </c>
    </row>
    <row r="39" spans="1:6" ht="19.5" customHeight="1" x14ac:dyDescent="0.15">
      <c r="A39" s="32" t="s">
        <v>60</v>
      </c>
      <c r="B39" s="82">
        <v>140323</v>
      </c>
      <c r="C39" s="82"/>
      <c r="D39" s="83">
        <f t="shared" si="1"/>
        <v>140323</v>
      </c>
      <c r="E39" s="83"/>
      <c r="F39" s="84">
        <f t="shared" si="2"/>
        <v>140323</v>
      </c>
    </row>
    <row r="40" spans="1:6" ht="19.5" customHeight="1" x14ac:dyDescent="0.15">
      <c r="A40" s="33" t="s">
        <v>45</v>
      </c>
      <c r="B40" s="88">
        <v>6892</v>
      </c>
      <c r="C40" s="88"/>
      <c r="D40" s="83">
        <f t="shared" si="1"/>
        <v>6892</v>
      </c>
      <c r="E40" s="89"/>
      <c r="F40" s="90">
        <f>SUM(D40:E40)</f>
        <v>6892</v>
      </c>
    </row>
    <row r="41" spans="1:6" ht="19.5" customHeight="1" x14ac:dyDescent="0.15">
      <c r="A41" s="34" t="s">
        <v>12</v>
      </c>
      <c r="B41" s="91">
        <f>+B42+B46</f>
        <v>504200</v>
      </c>
      <c r="C41" s="91">
        <f>+C42+C46</f>
        <v>0</v>
      </c>
      <c r="D41" s="92">
        <f>+D42+D46</f>
        <v>504200</v>
      </c>
      <c r="E41" s="92">
        <f>+E42+E46</f>
        <v>867214</v>
      </c>
      <c r="F41" s="93">
        <f>+F42+F46</f>
        <v>1371414</v>
      </c>
    </row>
    <row r="42" spans="1:6" ht="19.5" customHeight="1" x14ac:dyDescent="0.15">
      <c r="A42" s="28" t="s">
        <v>19</v>
      </c>
      <c r="B42" s="77">
        <f t="shared" ref="B42:E42" si="3">SUM(B43:B45)</f>
        <v>0</v>
      </c>
      <c r="C42" s="77">
        <f t="shared" si="3"/>
        <v>0</v>
      </c>
      <c r="D42" s="78">
        <f t="shared" si="3"/>
        <v>0</v>
      </c>
      <c r="E42" s="78">
        <f t="shared" si="3"/>
        <v>420435</v>
      </c>
      <c r="F42" s="79">
        <f>D42+E42</f>
        <v>420435</v>
      </c>
    </row>
    <row r="43" spans="1:6" ht="19.5" customHeight="1" x14ac:dyDescent="0.15">
      <c r="A43" s="97" t="s">
        <v>67</v>
      </c>
      <c r="B43" s="98"/>
      <c r="C43" s="98"/>
      <c r="D43" s="99">
        <f>SUM(B43:C43)</f>
        <v>0</v>
      </c>
      <c r="E43" s="99">
        <v>143952</v>
      </c>
      <c r="F43" s="100">
        <f>SUM(D43:E43)</f>
        <v>143952</v>
      </c>
    </row>
    <row r="44" spans="1:6" ht="19.5" customHeight="1" x14ac:dyDescent="0.15">
      <c r="A44" s="30" t="s">
        <v>31</v>
      </c>
      <c r="B44" s="82"/>
      <c r="C44" s="82"/>
      <c r="D44" s="83">
        <f>SUM(B44:C44)</f>
        <v>0</v>
      </c>
      <c r="E44" s="83">
        <v>66483</v>
      </c>
      <c r="F44" s="84">
        <f>SUM(D44:E44)</f>
        <v>66483</v>
      </c>
    </row>
    <row r="45" spans="1:6" ht="19.5" customHeight="1" x14ac:dyDescent="0.15">
      <c r="A45" s="31" t="s">
        <v>54</v>
      </c>
      <c r="B45" s="85"/>
      <c r="C45" s="85"/>
      <c r="D45" s="86">
        <f t="shared" ref="D45:D55" si="4">SUM(B45:C45)</f>
        <v>0</v>
      </c>
      <c r="E45" s="86">
        <v>210000</v>
      </c>
      <c r="F45" s="84">
        <f>SUM(D45:E45)</f>
        <v>210000</v>
      </c>
    </row>
    <row r="46" spans="1:6" ht="19.5" customHeight="1" x14ac:dyDescent="0.15">
      <c r="A46" s="28" t="s">
        <v>20</v>
      </c>
      <c r="B46" s="77">
        <f>SUM(B48:B55)</f>
        <v>504200</v>
      </c>
      <c r="C46" s="77">
        <f>SUM(C48:C55)</f>
        <v>0</v>
      </c>
      <c r="D46" s="78">
        <f>SUM(D48:D55)</f>
        <v>504200</v>
      </c>
      <c r="E46" s="78">
        <f>SUM(E47:E55)</f>
        <v>446779</v>
      </c>
      <c r="F46" s="79">
        <f>D46+E46</f>
        <v>950979</v>
      </c>
    </row>
    <row r="47" spans="1:6" ht="19.5" customHeight="1" x14ac:dyDescent="0.15">
      <c r="A47" s="31" t="s">
        <v>35</v>
      </c>
      <c r="B47" s="85"/>
      <c r="C47" s="85"/>
      <c r="D47" s="86">
        <f t="shared" si="4"/>
        <v>0</v>
      </c>
      <c r="E47" s="86">
        <v>165000</v>
      </c>
      <c r="F47" s="84">
        <f>D47+E47</f>
        <v>165000</v>
      </c>
    </row>
    <row r="48" spans="1:6" ht="19.5" customHeight="1" x14ac:dyDescent="0.15">
      <c r="A48" s="32" t="s">
        <v>9</v>
      </c>
      <c r="B48" s="94"/>
      <c r="C48" s="94"/>
      <c r="D48" s="83">
        <f t="shared" si="4"/>
        <v>0</v>
      </c>
      <c r="E48" s="83">
        <v>1000</v>
      </c>
      <c r="F48" s="84">
        <f t="shared" ref="F48:F54" si="5">D48+E48</f>
        <v>1000</v>
      </c>
    </row>
    <row r="49" spans="1:6" ht="19.5" customHeight="1" x14ac:dyDescent="0.15">
      <c r="A49" s="32" t="s">
        <v>48</v>
      </c>
      <c r="B49" s="94"/>
      <c r="C49" s="94"/>
      <c r="D49" s="83">
        <f t="shared" si="4"/>
        <v>0</v>
      </c>
      <c r="E49" s="83">
        <v>27040</v>
      </c>
      <c r="F49" s="84">
        <f t="shared" si="5"/>
        <v>27040</v>
      </c>
    </row>
    <row r="50" spans="1:6" ht="19.5" customHeight="1" x14ac:dyDescent="0.15">
      <c r="A50" s="32" t="s">
        <v>49</v>
      </c>
      <c r="B50" s="94"/>
      <c r="C50" s="94"/>
      <c r="D50" s="83">
        <f t="shared" si="4"/>
        <v>0</v>
      </c>
      <c r="E50" s="83">
        <v>101931</v>
      </c>
      <c r="F50" s="84">
        <f t="shared" si="5"/>
        <v>101931</v>
      </c>
    </row>
    <row r="51" spans="1:6" ht="19.5" customHeight="1" x14ac:dyDescent="0.15">
      <c r="A51" s="32" t="s">
        <v>53</v>
      </c>
      <c r="B51" s="94"/>
      <c r="C51" s="94"/>
      <c r="D51" s="83">
        <f t="shared" si="4"/>
        <v>0</v>
      </c>
      <c r="E51" s="83">
        <v>34500</v>
      </c>
      <c r="F51" s="84">
        <f t="shared" si="5"/>
        <v>34500</v>
      </c>
    </row>
    <row r="52" spans="1:6" ht="19.5" customHeight="1" x14ac:dyDescent="0.15">
      <c r="A52" s="32" t="s">
        <v>43</v>
      </c>
      <c r="B52" s="94"/>
      <c r="C52" s="94"/>
      <c r="D52" s="83">
        <f t="shared" si="4"/>
        <v>0</v>
      </c>
      <c r="E52" s="83">
        <v>41890</v>
      </c>
      <c r="F52" s="84">
        <f t="shared" si="5"/>
        <v>41890</v>
      </c>
    </row>
    <row r="53" spans="1:6" ht="19.5" customHeight="1" x14ac:dyDescent="0.15">
      <c r="A53" s="32" t="s">
        <v>50</v>
      </c>
      <c r="B53" s="94"/>
      <c r="C53" s="94"/>
      <c r="D53" s="83">
        <f t="shared" si="4"/>
        <v>0</v>
      </c>
      <c r="E53" s="83">
        <v>55200</v>
      </c>
      <c r="F53" s="84">
        <f t="shared" si="5"/>
        <v>55200</v>
      </c>
    </row>
    <row r="54" spans="1:6" ht="19.5" customHeight="1" x14ac:dyDescent="0.15">
      <c r="A54" s="32" t="s">
        <v>51</v>
      </c>
      <c r="B54" s="94">
        <v>504200</v>
      </c>
      <c r="C54" s="94"/>
      <c r="D54" s="83">
        <f t="shared" si="4"/>
        <v>504200</v>
      </c>
      <c r="E54" s="83">
        <v>4000</v>
      </c>
      <c r="F54" s="84">
        <f t="shared" si="5"/>
        <v>508200</v>
      </c>
    </row>
    <row r="55" spans="1:6" ht="19.5" customHeight="1" x14ac:dyDescent="0.15">
      <c r="A55" s="33" t="s">
        <v>10</v>
      </c>
      <c r="B55" s="95"/>
      <c r="C55" s="95"/>
      <c r="D55" s="89">
        <f t="shared" si="4"/>
        <v>0</v>
      </c>
      <c r="E55" s="89">
        <v>16218</v>
      </c>
      <c r="F55" s="90">
        <f t="shared" ref="F55" si="6">SUM(D55:E55)</f>
        <v>16218</v>
      </c>
    </row>
    <row r="56" spans="1:6" ht="21.75" customHeight="1" thickBot="1" x14ac:dyDescent="0.2">
      <c r="A56" s="56" t="s">
        <v>23</v>
      </c>
      <c r="B56" s="57">
        <f>+B20+B41</f>
        <v>10514426</v>
      </c>
      <c r="C56" s="57">
        <f>+C20+C41</f>
        <v>0</v>
      </c>
      <c r="D56" s="58">
        <f>+D20+D41</f>
        <v>10514426</v>
      </c>
      <c r="E56" s="58">
        <f>+E20+E41</f>
        <v>981830</v>
      </c>
      <c r="F56" s="59">
        <f>F20+F41</f>
        <v>11496256</v>
      </c>
    </row>
    <row r="57" spans="1:6" ht="24.75" customHeight="1" thickBot="1" x14ac:dyDescent="0.25">
      <c r="A57" s="69" t="s">
        <v>58</v>
      </c>
      <c r="B57" s="64"/>
      <c r="C57" s="64"/>
      <c r="D57" s="64"/>
      <c r="E57" s="64"/>
      <c r="F57" s="64"/>
    </row>
    <row r="58" spans="1:6" ht="19.5" customHeight="1" x14ac:dyDescent="0.15">
      <c r="A58" s="65" t="s">
        <v>3</v>
      </c>
      <c r="B58" s="66" t="s">
        <v>15</v>
      </c>
      <c r="C58" s="67" t="s">
        <v>61</v>
      </c>
      <c r="D58" s="25" t="s">
        <v>62</v>
      </c>
      <c r="E58" s="25" t="s">
        <v>32</v>
      </c>
      <c r="F58" s="68" t="s">
        <v>63</v>
      </c>
    </row>
    <row r="59" spans="1:6" ht="19.5" customHeight="1" x14ac:dyDescent="0.15">
      <c r="A59" s="60" t="s">
        <v>55</v>
      </c>
      <c r="B59" s="61"/>
      <c r="C59" s="61"/>
      <c r="D59" s="62"/>
      <c r="E59" s="62">
        <v>72000</v>
      </c>
      <c r="F59" s="63">
        <f>SUM(D59:E59)</f>
        <v>72000</v>
      </c>
    </row>
    <row r="60" spans="1:6" ht="19.5" customHeight="1" thickBot="1" x14ac:dyDescent="0.2">
      <c r="A60" s="56" t="s">
        <v>56</v>
      </c>
      <c r="B60" s="58">
        <f t="shared" ref="B60:D60" si="7">B59</f>
        <v>0</v>
      </c>
      <c r="C60" s="58">
        <f t="shared" si="7"/>
        <v>0</v>
      </c>
      <c r="D60" s="58">
        <f t="shared" si="7"/>
        <v>0</v>
      </c>
      <c r="E60" s="58">
        <f>E59</f>
        <v>72000</v>
      </c>
      <c r="F60" s="59">
        <f>F59</f>
        <v>72000</v>
      </c>
    </row>
    <row r="61" spans="1:6" ht="22.5" customHeight="1" x14ac:dyDescent="0.15">
      <c r="A61" s="70" t="s">
        <v>27</v>
      </c>
      <c r="B61" s="71">
        <f>+B17-B56-B60</f>
        <v>-54426</v>
      </c>
      <c r="C61" s="71">
        <f>+C17-C56-C60</f>
        <v>0</v>
      </c>
      <c r="D61" s="72">
        <f>+D17-D56-D60</f>
        <v>-54426</v>
      </c>
      <c r="E61" s="72">
        <f>+E17-E56-E60</f>
        <v>497018</v>
      </c>
      <c r="F61" s="73">
        <f>+F17-F56-F60</f>
        <v>442592</v>
      </c>
    </row>
    <row r="62" spans="1:6" ht="22.5" customHeight="1" x14ac:dyDescent="0.15">
      <c r="A62" s="35" t="s">
        <v>26</v>
      </c>
      <c r="B62" s="9"/>
      <c r="C62" s="9"/>
      <c r="D62" s="10" t="s">
        <v>30</v>
      </c>
      <c r="E62" s="10" t="s">
        <v>29</v>
      </c>
      <c r="F62" s="36">
        <v>2304718</v>
      </c>
    </row>
    <row r="63" spans="1:6" ht="22.5" customHeight="1" thickBot="1" x14ac:dyDescent="0.2">
      <c r="A63" s="37" t="s">
        <v>24</v>
      </c>
      <c r="B63" s="38"/>
      <c r="C63" s="38"/>
      <c r="D63" s="39" t="s">
        <v>2</v>
      </c>
      <c r="E63" s="39" t="s">
        <v>28</v>
      </c>
      <c r="F63" s="40">
        <f>F61+F62</f>
        <v>2747310</v>
      </c>
    </row>
  </sheetData>
  <mergeCells count="2">
    <mergeCell ref="A2:F2"/>
    <mergeCell ref="A1:F1"/>
  </mergeCells>
  <phoneticPr fontId="2"/>
  <pageMargins left="0.9055118110236221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>木村工務店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2021-06-03T07:54:03Z</cp:lastPrinted>
  <dcterms:created xsi:type="dcterms:W3CDTF">2003-06-13T23:08:03Z</dcterms:created>
  <dcterms:modified xsi:type="dcterms:W3CDTF">2021-06-03T07:54:08Z</dcterms:modified>
</cp:coreProperties>
</file>