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192.168.1.202\Kyoyu1\01：理事会\NPO理事会令和5年度\"/>
    </mc:Choice>
  </mc:AlternateContent>
  <xr:revisionPtr revIDLastSave="0" documentId="13_ncr:1_{6E25048A-1C40-4FF6-985A-30536928A82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令和 5 年度  予算案" sheetId="2" r:id="rId1"/>
    <sheet name="令和 5 年度  予算案 上半期補正" sheetId="3" r:id="rId2"/>
  </sheets>
  <definedNames>
    <definedName name="_xlnm.Print_Area" localSheetId="0">'令和 5 年度  予算案'!$A$1:$Q$59</definedName>
    <definedName name="_xlnm.Print_Area" localSheetId="1">'令和 5 年度  予算案 上半期補正'!$A$1:$Q$59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4" i="3" l="1"/>
  <c r="G54" i="3"/>
  <c r="F54" i="3"/>
  <c r="E54" i="3"/>
  <c r="D54" i="3"/>
  <c r="C54" i="3"/>
  <c r="B54" i="3"/>
  <c r="Q53" i="3"/>
  <c r="G53" i="3"/>
  <c r="G55" i="3" s="1"/>
  <c r="F53" i="3"/>
  <c r="E53" i="3"/>
  <c r="D53" i="3"/>
  <c r="C53" i="3"/>
  <c r="B53" i="3"/>
  <c r="P52" i="3"/>
  <c r="O52" i="3"/>
  <c r="N52" i="3"/>
  <c r="M52" i="3"/>
  <c r="L52" i="3"/>
  <c r="K52" i="3"/>
  <c r="H52" i="3"/>
  <c r="P51" i="3"/>
  <c r="O51" i="3"/>
  <c r="N51" i="3"/>
  <c r="M51" i="3"/>
  <c r="L51" i="3"/>
  <c r="K51" i="3"/>
  <c r="H51" i="3"/>
  <c r="Q50" i="3"/>
  <c r="H50" i="3"/>
  <c r="Q49" i="3"/>
  <c r="H49" i="3"/>
  <c r="Q48" i="3"/>
  <c r="H48" i="3"/>
  <c r="Q47" i="3"/>
  <c r="H47" i="3"/>
  <c r="Q46" i="3"/>
  <c r="H46" i="3"/>
  <c r="Q45" i="3"/>
  <c r="H45" i="3"/>
  <c r="Q44" i="3"/>
  <c r="H44" i="3"/>
  <c r="Q43" i="3"/>
  <c r="H43" i="3"/>
  <c r="Q42" i="3"/>
  <c r="H42" i="3"/>
  <c r="Q41" i="3"/>
  <c r="H41" i="3"/>
  <c r="Q40" i="3"/>
  <c r="H40" i="3"/>
  <c r="Q39" i="3"/>
  <c r="H39" i="3"/>
  <c r="Q38" i="3"/>
  <c r="H38" i="3"/>
  <c r="Q37" i="3"/>
  <c r="H37" i="3"/>
  <c r="Q36" i="3"/>
  <c r="G36" i="3"/>
  <c r="G56" i="3" s="1"/>
  <c r="F36" i="3"/>
  <c r="F56" i="3" s="1"/>
  <c r="E36" i="3"/>
  <c r="D36" i="3"/>
  <c r="C36" i="3"/>
  <c r="C56" i="3" s="1"/>
  <c r="B36" i="3"/>
  <c r="Q35" i="3"/>
  <c r="G35" i="3"/>
  <c r="F35" i="3"/>
  <c r="F55" i="3" s="1"/>
  <c r="E35" i="3"/>
  <c r="D35" i="3"/>
  <c r="C35" i="3"/>
  <c r="B35" i="3"/>
  <c r="Q34" i="3"/>
  <c r="H34" i="3"/>
  <c r="Q33" i="3"/>
  <c r="H33" i="3"/>
  <c r="Q32" i="3"/>
  <c r="H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Q24" i="3"/>
  <c r="H24" i="3"/>
  <c r="Q23" i="3"/>
  <c r="H23" i="3"/>
  <c r="Q22" i="3"/>
  <c r="H22" i="3"/>
  <c r="Q21" i="3"/>
  <c r="H21" i="3"/>
  <c r="Q20" i="3"/>
  <c r="H20" i="3"/>
  <c r="Q19" i="3"/>
  <c r="H19" i="3"/>
  <c r="Q18" i="3"/>
  <c r="H18" i="3"/>
  <c r="Q17" i="3"/>
  <c r="H17" i="3"/>
  <c r="Q16" i="3"/>
  <c r="H16" i="3"/>
  <c r="Q15" i="3"/>
  <c r="H15" i="3"/>
  <c r="Q14" i="3"/>
  <c r="H14" i="3"/>
  <c r="Q13" i="3"/>
  <c r="H13" i="3"/>
  <c r="P12" i="3"/>
  <c r="P56" i="3" s="1"/>
  <c r="O12" i="3"/>
  <c r="N12" i="3"/>
  <c r="M12" i="3"/>
  <c r="L12" i="3"/>
  <c r="K12" i="3"/>
  <c r="H12" i="3"/>
  <c r="P11" i="3"/>
  <c r="P55" i="3" s="1"/>
  <c r="O11" i="3"/>
  <c r="N11" i="3"/>
  <c r="M11" i="3"/>
  <c r="M55" i="3" s="1"/>
  <c r="L11" i="3"/>
  <c r="K11" i="3"/>
  <c r="H11" i="3"/>
  <c r="Q10" i="3"/>
  <c r="H10" i="3"/>
  <c r="Q9" i="3"/>
  <c r="H9" i="3"/>
  <c r="Q8" i="3"/>
  <c r="H8" i="3"/>
  <c r="Q7" i="3"/>
  <c r="H7" i="3"/>
  <c r="Q6" i="3"/>
  <c r="H6" i="3"/>
  <c r="Q5" i="3"/>
  <c r="H5" i="3"/>
  <c r="O52" i="2"/>
  <c r="O51" i="2"/>
  <c r="O12" i="2"/>
  <c r="O56" i="2" s="1"/>
  <c r="O11" i="2"/>
  <c r="H5" i="2"/>
  <c r="F54" i="2"/>
  <c r="F53" i="2"/>
  <c r="F36" i="2"/>
  <c r="F35" i="2"/>
  <c r="E56" i="3" l="1"/>
  <c r="D56" i="3"/>
  <c r="H54" i="3"/>
  <c r="B56" i="3"/>
  <c r="H56" i="3" s="1"/>
  <c r="O55" i="3"/>
  <c r="O56" i="3"/>
  <c r="O59" i="3" s="1"/>
  <c r="N55" i="3"/>
  <c r="N56" i="3"/>
  <c r="N59" i="3" s="1"/>
  <c r="M56" i="3"/>
  <c r="L56" i="3"/>
  <c r="L59" i="3" s="1"/>
  <c r="Q52" i="3"/>
  <c r="Q12" i="3"/>
  <c r="L55" i="3"/>
  <c r="Q51" i="3"/>
  <c r="K55" i="3"/>
  <c r="E55" i="3"/>
  <c r="D55" i="3"/>
  <c r="H53" i="3"/>
  <c r="B55" i="3"/>
  <c r="H35" i="3"/>
  <c r="M59" i="3"/>
  <c r="M58" i="3"/>
  <c r="O58" i="3"/>
  <c r="P59" i="3"/>
  <c r="P58" i="3"/>
  <c r="C55" i="3"/>
  <c r="H36" i="3"/>
  <c r="K56" i="3"/>
  <c r="Q11" i="3"/>
  <c r="F56" i="2"/>
  <c r="O59" i="2" s="1"/>
  <c r="O55" i="2"/>
  <c r="F55" i="2"/>
  <c r="Q54" i="2"/>
  <c r="G54" i="2"/>
  <c r="E54" i="2"/>
  <c r="D54" i="2"/>
  <c r="C54" i="2"/>
  <c r="B54" i="2"/>
  <c r="Q53" i="2"/>
  <c r="G53" i="2"/>
  <c r="E53" i="2"/>
  <c r="D53" i="2"/>
  <c r="C53" i="2"/>
  <c r="B53" i="2"/>
  <c r="P52" i="2"/>
  <c r="N52" i="2"/>
  <c r="M52" i="2"/>
  <c r="L52" i="2"/>
  <c r="K52" i="2"/>
  <c r="H52" i="2"/>
  <c r="P51" i="2"/>
  <c r="N51" i="2"/>
  <c r="M51" i="2"/>
  <c r="L51" i="2"/>
  <c r="K51" i="2"/>
  <c r="H51" i="2"/>
  <c r="Q50" i="2"/>
  <c r="H50" i="2"/>
  <c r="Q49" i="2"/>
  <c r="H49" i="2"/>
  <c r="Q48" i="2"/>
  <c r="H48" i="2"/>
  <c r="Q47" i="2"/>
  <c r="H47" i="2"/>
  <c r="Q46" i="2"/>
  <c r="H46" i="2"/>
  <c r="Q45" i="2"/>
  <c r="H45" i="2"/>
  <c r="Q44" i="2"/>
  <c r="H44" i="2"/>
  <c r="Q43" i="2"/>
  <c r="H43" i="2"/>
  <c r="Q42" i="2"/>
  <c r="H42" i="2"/>
  <c r="Q41" i="2"/>
  <c r="H41" i="2"/>
  <c r="Q40" i="2"/>
  <c r="H40" i="2"/>
  <c r="Q39" i="2"/>
  <c r="H39" i="2"/>
  <c r="Q38" i="2"/>
  <c r="H38" i="2"/>
  <c r="Q37" i="2"/>
  <c r="H37" i="2"/>
  <c r="Q36" i="2"/>
  <c r="G36" i="2"/>
  <c r="G56" i="2" s="1"/>
  <c r="E36" i="2"/>
  <c r="E56" i="2" s="1"/>
  <c r="D36" i="2"/>
  <c r="D56" i="2" s="1"/>
  <c r="C36" i="2"/>
  <c r="C56" i="2" s="1"/>
  <c r="B36" i="2"/>
  <c r="Q35" i="2"/>
  <c r="G35" i="2"/>
  <c r="E35" i="2"/>
  <c r="D35" i="2"/>
  <c r="D55" i="2" s="1"/>
  <c r="C35" i="2"/>
  <c r="B35" i="2"/>
  <c r="Q34" i="2"/>
  <c r="H34" i="2"/>
  <c r="Q33" i="2"/>
  <c r="H33" i="2"/>
  <c r="Q32" i="2"/>
  <c r="H32" i="2"/>
  <c r="Q31" i="2"/>
  <c r="H31" i="2"/>
  <c r="Q30" i="2"/>
  <c r="H30" i="2"/>
  <c r="Q29" i="2"/>
  <c r="H29" i="2"/>
  <c r="Q28" i="2"/>
  <c r="H28" i="2"/>
  <c r="Q27" i="2"/>
  <c r="H27" i="2"/>
  <c r="Q26" i="2"/>
  <c r="H26" i="2"/>
  <c r="Q25" i="2"/>
  <c r="H25" i="2"/>
  <c r="Q24" i="2"/>
  <c r="H24" i="2"/>
  <c r="Q23" i="2"/>
  <c r="H23" i="2"/>
  <c r="Q22" i="2"/>
  <c r="H22" i="2"/>
  <c r="Q21" i="2"/>
  <c r="H21" i="2"/>
  <c r="Q20" i="2"/>
  <c r="H20" i="2"/>
  <c r="Q19" i="2"/>
  <c r="H19" i="2"/>
  <c r="Q18" i="2"/>
  <c r="H18" i="2"/>
  <c r="Q17" i="2"/>
  <c r="H17" i="2"/>
  <c r="Q16" i="2"/>
  <c r="H16" i="2"/>
  <c r="Q15" i="2"/>
  <c r="H15" i="2"/>
  <c r="Q14" i="2"/>
  <c r="H14" i="2"/>
  <c r="Q13" i="2"/>
  <c r="H13" i="2"/>
  <c r="P12" i="2"/>
  <c r="P56" i="2" s="1"/>
  <c r="N12" i="2"/>
  <c r="N56" i="2" s="1"/>
  <c r="M12" i="2"/>
  <c r="L12" i="2"/>
  <c r="L56" i="2" s="1"/>
  <c r="K12" i="2"/>
  <c r="K56" i="2" s="1"/>
  <c r="H12" i="2"/>
  <c r="P11" i="2"/>
  <c r="N11" i="2"/>
  <c r="M11" i="2"/>
  <c r="L11" i="2"/>
  <c r="K11" i="2"/>
  <c r="H11" i="2"/>
  <c r="Q10" i="2"/>
  <c r="H10" i="2"/>
  <c r="Q9" i="2"/>
  <c r="H9" i="2"/>
  <c r="Q8" i="2"/>
  <c r="H8" i="2"/>
  <c r="Q7" i="2"/>
  <c r="H7" i="2"/>
  <c r="Q6" i="2"/>
  <c r="H6" i="2"/>
  <c r="Q5" i="2"/>
  <c r="L58" i="3" l="1"/>
  <c r="Q55" i="3"/>
  <c r="N58" i="3"/>
  <c r="Q56" i="3"/>
  <c r="K58" i="3"/>
  <c r="Q58" i="3" s="1"/>
  <c r="H55" i="3"/>
  <c r="K59" i="3"/>
  <c r="Q59" i="3" s="1"/>
  <c r="C55" i="2"/>
  <c r="O58" i="2"/>
  <c r="H36" i="2"/>
  <c r="P55" i="2"/>
  <c r="N55" i="2"/>
  <c r="L55" i="2"/>
  <c r="K55" i="2"/>
  <c r="E55" i="2"/>
  <c r="G55" i="2"/>
  <c r="M56" i="2"/>
  <c r="M59" i="2" s="1"/>
  <c r="M55" i="2"/>
  <c r="M58" i="2" s="1"/>
  <c r="Q52" i="2"/>
  <c r="Q51" i="2"/>
  <c r="H54" i="2"/>
  <c r="H53" i="2"/>
  <c r="B56" i="2"/>
  <c r="H35" i="2"/>
  <c r="B55" i="2"/>
  <c r="L59" i="2"/>
  <c r="K59" i="2"/>
  <c r="P59" i="2"/>
  <c r="N59" i="2"/>
  <c r="Q12" i="2"/>
  <c r="H56" i="2"/>
  <c r="Q11" i="2"/>
  <c r="N58" i="2" l="1"/>
  <c r="L58" i="2"/>
  <c r="K58" i="2"/>
  <c r="H55" i="2"/>
  <c r="P58" i="2"/>
  <c r="Q55" i="2"/>
  <c r="Q56" i="2"/>
  <c r="Q59" i="2"/>
  <c r="Q58" i="2" l="1"/>
</calcChain>
</file>

<file path=xl/sharedStrings.xml><?xml version="1.0" encoding="utf-8"?>
<sst xmlns="http://schemas.openxmlformats.org/spreadsheetml/2006/main" count="138" uniqueCount="70">
  <si>
    <t>理事会資料</t>
    <rPh sb="0" eb="3">
      <t>リジカイ</t>
    </rPh>
    <rPh sb="3" eb="5">
      <t>シリョウ</t>
    </rPh>
    <phoneticPr fontId="2"/>
  </si>
  <si>
    <t>支　　出</t>
    <rPh sb="0" eb="1">
      <t>シ</t>
    </rPh>
    <rPh sb="3" eb="4">
      <t>デ</t>
    </rPh>
    <phoneticPr fontId="2"/>
  </si>
  <si>
    <t>科目</t>
    <rPh sb="0" eb="2">
      <t>カモク</t>
    </rPh>
    <phoneticPr fontId="2"/>
  </si>
  <si>
    <t>まりん</t>
    <phoneticPr fontId="2"/>
  </si>
  <si>
    <t>海渡</t>
    <rPh sb="0" eb="2">
      <t>カイト</t>
    </rPh>
    <phoneticPr fontId="2"/>
  </si>
  <si>
    <t>フルセイル</t>
    <phoneticPr fontId="2"/>
  </si>
  <si>
    <t>そうだん</t>
    <phoneticPr fontId="2"/>
  </si>
  <si>
    <t>合計</t>
    <rPh sb="0" eb="2">
      <t>ゴウケイ</t>
    </rPh>
    <phoneticPr fontId="2"/>
  </si>
  <si>
    <t>給料</t>
    <rPh sb="0" eb="2">
      <t>キュウリョウ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</si>
  <si>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</si>
  <si>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生活介護</t>
    <rPh sb="0" eb="2">
      <t>セイカツ</t>
    </rPh>
    <rPh sb="2" eb="4">
      <t>カイゴ</t>
    </rPh>
    <phoneticPr fontId="2"/>
  </si>
  <si>
    <t>居宅介護</t>
    <rPh sb="0" eb="2">
      <t>キョタク</t>
    </rPh>
    <rPh sb="2" eb="4">
      <t>カイゴ</t>
    </rPh>
    <phoneticPr fontId="2"/>
  </si>
  <si>
    <t>共同生活</t>
    <rPh sb="0" eb="2">
      <t>キョウドウ</t>
    </rPh>
    <rPh sb="2" eb="4">
      <t>セイカツ</t>
    </rPh>
    <phoneticPr fontId="2"/>
  </si>
  <si>
    <t>旅費交通費</t>
    <rPh sb="0" eb="2">
      <t>リョヒ</t>
    </rPh>
    <rPh sb="2" eb="5">
      <t>コウツウヒ</t>
    </rPh>
    <phoneticPr fontId="2"/>
  </si>
  <si>
    <t>放課後デイ</t>
    <rPh sb="0" eb="3">
      <t>ホウカゴ</t>
    </rPh>
    <phoneticPr fontId="2"/>
  </si>
  <si>
    <t>車両費</t>
    <rPh sb="0" eb="2">
      <t>シャリョウ</t>
    </rPh>
    <rPh sb="2" eb="3">
      <t>ヒ</t>
    </rPh>
    <phoneticPr fontId="2"/>
  </si>
  <si>
    <t>計画相談</t>
    <rPh sb="0" eb="2">
      <t>ケイカク</t>
    </rPh>
    <rPh sb="2" eb="4">
      <t>ソウダン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</si>
  <si>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</si>
  <si>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備品
消耗品費</t>
    <rPh sb="0" eb="2">
      <t>ビヒン</t>
    </rPh>
    <rPh sb="3" eb="6">
      <t>ショウモウヒン</t>
    </rPh>
    <rPh sb="6" eb="7">
      <t>ヒ</t>
    </rPh>
    <phoneticPr fontId="2"/>
  </si>
  <si>
    <t>日中一時</t>
    <rPh sb="0" eb="2">
      <t>ニッチュウ</t>
    </rPh>
    <rPh sb="2" eb="4">
      <t>イチジ</t>
    </rPh>
    <phoneticPr fontId="2"/>
  </si>
  <si>
    <t>消耗品費</t>
    <rPh sb="0" eb="3">
      <t>ショウモウヒン</t>
    </rPh>
    <rPh sb="3" eb="4">
      <t>ヒ</t>
    </rPh>
    <phoneticPr fontId="2"/>
  </si>
  <si>
    <t>利用者
負担金</t>
    <rPh sb="0" eb="3">
      <t>リヨウシャ</t>
    </rPh>
    <rPh sb="4" eb="7">
      <t>フタンキン</t>
    </rPh>
    <phoneticPr fontId="2"/>
  </si>
  <si>
    <t>修繕費</t>
    <rPh sb="0" eb="3">
      <t>シュウゼンヒ</t>
    </rPh>
    <phoneticPr fontId="2"/>
  </si>
  <si>
    <t>水道光熱費</t>
    <rPh sb="0" eb="2">
      <t>スイドウ</t>
    </rPh>
    <rPh sb="2" eb="5">
      <t>コウネツヒ</t>
    </rPh>
    <phoneticPr fontId="2"/>
  </si>
  <si>
    <t>受取利息</t>
    <rPh sb="0" eb="2">
      <t>ウケトリ</t>
    </rPh>
    <rPh sb="2" eb="4">
      <t>リソク</t>
    </rPh>
    <phoneticPr fontId="2"/>
  </si>
  <si>
    <t>地代家賃</t>
    <rPh sb="0" eb="2">
      <t>チダイ</t>
    </rPh>
    <rPh sb="2" eb="4">
      <t>ヤチン</t>
    </rPh>
    <phoneticPr fontId="2"/>
  </si>
  <si>
    <t>賃借料</t>
    <rPh sb="0" eb="3">
      <t>チンシャクリョウ</t>
    </rPh>
    <phoneticPr fontId="2"/>
  </si>
  <si>
    <t>租税公課</t>
    <rPh sb="0" eb="2">
      <t>ソゼイ</t>
    </rPh>
    <rPh sb="2" eb="4">
      <t>コウカ</t>
    </rPh>
    <phoneticPr fontId="2"/>
  </si>
  <si>
    <t>研修費</t>
    <rPh sb="0" eb="2">
      <t>ケンシュウ</t>
    </rPh>
    <rPh sb="2" eb="3">
      <t>ヒ</t>
    </rPh>
    <phoneticPr fontId="2"/>
  </si>
  <si>
    <t>リース料</t>
    <rPh sb="3" eb="4">
      <t>リョウ</t>
    </rPh>
    <phoneticPr fontId="2"/>
  </si>
  <si>
    <t>雑費</t>
    <rPh sb="0" eb="2">
      <t>ザッピ</t>
    </rPh>
    <phoneticPr fontId="2"/>
  </si>
  <si>
    <t>保険料</t>
    <rPh sb="0" eb="3">
      <t>ホケンリョウ</t>
    </rPh>
    <phoneticPr fontId="2"/>
  </si>
  <si>
    <t>手数料</t>
    <rPh sb="0" eb="3">
      <t>テスウリョウ</t>
    </rPh>
    <phoneticPr fontId="2"/>
  </si>
  <si>
    <t>車両未払金
購入費</t>
    <rPh sb="0" eb="2">
      <t>シャリョウ</t>
    </rPh>
    <rPh sb="2" eb="5">
      <t>ミバライキン</t>
    </rPh>
    <rPh sb="6" eb="9">
      <t>コウニュウヒ</t>
    </rPh>
    <phoneticPr fontId="2"/>
  </si>
  <si>
    <t>収入合計</t>
    <rPh sb="0" eb="2">
      <t>シュウニュウ</t>
    </rPh>
    <rPh sb="2" eb="4">
      <t>ゴウケイ</t>
    </rPh>
    <phoneticPr fontId="2"/>
  </si>
  <si>
    <t>予算収支</t>
    <rPh sb="0" eb="2">
      <t>ヨサン</t>
    </rPh>
    <rPh sb="2" eb="4">
      <t>シュウシ</t>
    </rPh>
    <phoneticPr fontId="2"/>
  </si>
  <si>
    <t>受取寄付金</t>
    <rPh sb="0" eb="5">
      <t>ウケトリキフキン</t>
    </rPh>
    <phoneticPr fontId="2"/>
  </si>
  <si>
    <t>受取助成金</t>
    <rPh sb="0" eb="2">
      <t>ウケトリ</t>
    </rPh>
    <rPh sb="2" eb="5">
      <t>ジョセイキン</t>
    </rPh>
    <phoneticPr fontId="2"/>
  </si>
  <si>
    <t>地活</t>
    <rPh sb="0" eb="2">
      <t>チカツ</t>
    </rPh>
    <phoneticPr fontId="2"/>
  </si>
  <si>
    <t>管理費</t>
    <rPh sb="0" eb="3">
      <t>カンリヒ</t>
    </rPh>
    <phoneticPr fontId="2"/>
  </si>
  <si>
    <t>雑収益</t>
    <rPh sb="0" eb="3">
      <t>ザツシュウエキ</t>
    </rPh>
    <phoneticPr fontId="2"/>
  </si>
  <si>
    <t>収　　入</t>
    <rPh sb="0" eb="1">
      <t>オサム</t>
    </rPh>
    <rPh sb="3" eb="4">
      <t>ニュウ</t>
    </rPh>
    <phoneticPr fontId="2"/>
  </si>
  <si>
    <t>フルセイル</t>
    <phoneticPr fontId="2"/>
  </si>
  <si>
    <t>ライトハウス</t>
    <phoneticPr fontId="2"/>
  </si>
  <si>
    <t>まりん</t>
    <phoneticPr fontId="2"/>
  </si>
  <si>
    <t>ライトハウス</t>
    <phoneticPr fontId="2"/>
  </si>
  <si>
    <t>福利厚生費</t>
    <rPh sb="0" eb="5">
      <t>フクリコウセイヒ</t>
    </rPh>
    <phoneticPr fontId="2"/>
  </si>
  <si>
    <t>支出合計</t>
    <rPh sb="0" eb="2">
      <t>シシュツ</t>
    </rPh>
    <rPh sb="2" eb="4">
      <t>ゴウケイ</t>
    </rPh>
    <phoneticPr fontId="2"/>
  </si>
  <si>
    <t>①+②</t>
    <phoneticPr fontId="2"/>
  </si>
  <si>
    <t>実収支</t>
    <rPh sb="0" eb="1">
      <t>ジツ</t>
    </rPh>
    <rPh sb="1" eb="3">
      <t>シュウシ</t>
    </rPh>
    <phoneticPr fontId="2"/>
  </si>
  <si>
    <t>本部</t>
    <rPh sb="0" eb="2">
      <t>ホンブ</t>
    </rPh>
    <phoneticPr fontId="2"/>
  </si>
  <si>
    <t>事　業</t>
    <rPh sb="0" eb="1">
      <t>コト</t>
    </rPh>
    <rPh sb="2" eb="3">
      <t>ギョウ</t>
    </rPh>
    <phoneticPr fontId="2"/>
  </si>
  <si>
    <t>収入①</t>
    <rPh sb="0" eb="2">
      <t>シュウニュウ</t>
    </rPh>
    <phoneticPr fontId="2"/>
  </si>
  <si>
    <t>収入②</t>
    <rPh sb="0" eb="2">
      <t>シュウニュウ</t>
    </rPh>
    <phoneticPr fontId="2"/>
  </si>
  <si>
    <t>人件費</t>
    <rPh sb="0" eb="3">
      <t>ジンケンヒ</t>
    </rPh>
    <phoneticPr fontId="2"/>
  </si>
  <si>
    <t>合計①</t>
    <rPh sb="0" eb="2">
      <t>ゴウケイ</t>
    </rPh>
    <phoneticPr fontId="2"/>
  </si>
  <si>
    <t>事業支出</t>
    <rPh sb="0" eb="2">
      <t>ジギョウ</t>
    </rPh>
    <rPh sb="2" eb="4">
      <t>シシュツ</t>
    </rPh>
    <phoneticPr fontId="2"/>
  </si>
  <si>
    <t>合計②</t>
    <rPh sb="0" eb="2">
      <t>ゴウケイ</t>
    </rPh>
    <phoneticPr fontId="2"/>
  </si>
  <si>
    <t>支出③</t>
    <rPh sb="0" eb="2">
      <t>シシュツ</t>
    </rPh>
    <phoneticPr fontId="2"/>
  </si>
  <si>
    <t>①+②+③</t>
    <phoneticPr fontId="2"/>
  </si>
  <si>
    <t>一般相談</t>
    <rPh sb="0" eb="2">
      <t>イッパン</t>
    </rPh>
    <rPh sb="2" eb="4">
      <t>ソウダン</t>
    </rPh>
    <phoneticPr fontId="2"/>
  </si>
  <si>
    <t>障がい者自立センターかまいし　　令和 5年度予算案　　</t>
    <rPh sb="0" eb="1">
      <t>ショウ</t>
    </rPh>
    <rPh sb="3" eb="4">
      <t>シャ</t>
    </rPh>
    <rPh sb="4" eb="6">
      <t>ジリツ</t>
    </rPh>
    <rPh sb="16" eb="18">
      <t>レイワ</t>
    </rPh>
    <rPh sb="20" eb="21">
      <t>ネン</t>
    </rPh>
    <rPh sb="21" eb="22">
      <t>ド</t>
    </rPh>
    <rPh sb="22" eb="25">
      <t>ヨサンアン</t>
    </rPh>
    <phoneticPr fontId="2"/>
  </si>
  <si>
    <t>ライトハウス
返済元金</t>
    <rPh sb="7" eb="9">
      <t>ヘンサイ</t>
    </rPh>
    <rPh sb="9" eb="11">
      <t>ガンキン</t>
    </rPh>
    <phoneticPr fontId="2"/>
  </si>
  <si>
    <t>地活
日中一時</t>
    <rPh sb="0" eb="2">
      <t>チカツ</t>
    </rPh>
    <rPh sb="3" eb="7">
      <t>ニッチュウイチジ</t>
    </rPh>
    <phoneticPr fontId="2"/>
  </si>
  <si>
    <t>減価償却</t>
    <rPh sb="0" eb="4">
      <t>ゲンカショウキャク</t>
    </rPh>
    <phoneticPr fontId="2"/>
  </si>
  <si>
    <t>障がい者自立センターかまいし　　令和 5年度予算案　　上半期補正</t>
    <rPh sb="0" eb="1">
      <t>ショウ</t>
    </rPh>
    <rPh sb="3" eb="4">
      <t>シャ</t>
    </rPh>
    <rPh sb="4" eb="6">
      <t>ジリツ</t>
    </rPh>
    <rPh sb="16" eb="18">
      <t>レイワ</t>
    </rPh>
    <rPh sb="20" eb="21">
      <t>ネン</t>
    </rPh>
    <rPh sb="21" eb="22">
      <t>ド</t>
    </rPh>
    <rPh sb="22" eb="25">
      <t>ヨサンアン</t>
    </rPh>
    <rPh sb="27" eb="30">
      <t>カミハンキ</t>
    </rPh>
    <rPh sb="30" eb="32">
      <t>ホセイ</t>
    </rPh>
    <phoneticPr fontId="2"/>
  </si>
  <si>
    <t>諸会費</t>
    <rPh sb="0" eb="3">
      <t>ショカイヒ</t>
    </rPh>
    <phoneticPr fontId="2"/>
  </si>
  <si>
    <r>
      <rPr>
        <sz val="9"/>
        <color theme="4" tint="-0.249977111117893"/>
        <rFont val="Meiryo UI"/>
        <family val="3"/>
        <charset val="128"/>
      </rPr>
      <t>上；予算</t>
    </r>
    <r>
      <rPr>
        <sz val="9"/>
        <color theme="1"/>
        <rFont val="Meiryo UI"/>
        <family val="3"/>
        <charset val="128"/>
      </rPr>
      <t xml:space="preserve">
下；上半　　期決算</t>
    </r>
    <rPh sb="0" eb="1">
      <t>ウエ</t>
    </rPh>
    <rPh sb="2" eb="4">
      <t>ヨサン</t>
    </rPh>
    <rPh sb="5" eb="6">
      <t>シタ</t>
    </rPh>
    <rPh sb="7" eb="9">
      <t>カミハン</t>
    </rPh>
    <rPh sb="11" eb="12">
      <t>キ</t>
    </rPh>
    <rPh sb="12" eb="14">
      <t>ケッサン</t>
    </rPh>
    <phoneticPr fontId="2"/>
  </si>
  <si>
    <t>上半期決算</t>
    <rPh sb="0" eb="3">
      <t>カミハンキ</t>
    </rPh>
    <rPh sb="3" eb="5">
      <t>ケッサン</t>
    </rPh>
    <phoneticPr fontId="2"/>
  </si>
  <si>
    <t>補正予算</t>
    <rPh sb="0" eb="4">
      <t>ホセイヨサン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</si>
</sst>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4" tint="-0.249977111117893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3" borderId="5" xfId="1" applyFont="1" applyFill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7" fillId="0" borderId="13" xfId="1" applyFont="1" applyBorder="1" applyAlignment="1">
      <alignment horizontal="right" vertical="center" wrapText="1"/>
    </xf>
    <xf numFmtId="38" fontId="7" fillId="0" borderId="15" xfId="1" applyFont="1" applyBorder="1" applyAlignment="1">
      <alignment horizontal="right" vertical="center" wrapText="1"/>
    </xf>
    <xf numFmtId="38" fontId="7" fillId="2" borderId="5" xfId="1" applyFont="1" applyFill="1" applyBorder="1" applyAlignment="1">
      <alignment horizontal="right" vertical="center" wrapText="1"/>
    </xf>
    <xf numFmtId="38" fontId="1" fillId="3" borderId="5" xfId="1" applyFont="1" applyFill="1" applyBorder="1" applyAlignment="1">
      <alignment horizontal="right" vertical="center"/>
    </xf>
    <xf numFmtId="38" fontId="7" fillId="0" borderId="20" xfId="1" applyFont="1" applyBorder="1" applyAlignment="1">
      <alignment horizontal="right" vertical="center" wrapText="1"/>
    </xf>
    <xf numFmtId="38" fontId="7" fillId="0" borderId="21" xfId="1" applyFont="1" applyBorder="1" applyAlignment="1">
      <alignment horizontal="right" vertical="center" wrapText="1"/>
    </xf>
    <xf numFmtId="38" fontId="3" fillId="0" borderId="0" xfId="1" applyFont="1" applyBorder="1">
      <alignment vertical="center"/>
    </xf>
    <xf numFmtId="38" fontId="1" fillId="0" borderId="11" xfId="1" applyFont="1" applyBorder="1" applyAlignment="1">
      <alignment horizontal="right" vertical="center" wrapText="1"/>
    </xf>
    <xf numFmtId="38" fontId="1" fillId="0" borderId="12" xfId="1" applyFont="1" applyBorder="1" applyAlignment="1">
      <alignment horizontal="right" vertical="center" wrapText="1"/>
    </xf>
    <xf numFmtId="38" fontId="1" fillId="2" borderId="10" xfId="1" applyFont="1" applyFill="1" applyBorder="1" applyAlignment="1">
      <alignment horizontal="right" vertical="center" wrapText="1"/>
    </xf>
    <xf numFmtId="38" fontId="1" fillId="3" borderId="5" xfId="1" applyFont="1" applyFill="1" applyBorder="1" applyAlignment="1">
      <alignment horizontal="right" vertical="center" wrapText="1"/>
    </xf>
    <xf numFmtId="38" fontId="7" fillId="2" borderId="14" xfId="1" applyFont="1" applyFill="1" applyBorder="1" applyAlignment="1">
      <alignment horizontal="right" vertical="center" wrapText="1"/>
    </xf>
    <xf numFmtId="38" fontId="7" fillId="0" borderId="22" xfId="1" applyFont="1" applyBorder="1" applyAlignment="1">
      <alignment horizontal="right" vertical="center" wrapText="1"/>
    </xf>
    <xf numFmtId="38" fontId="1" fillId="0" borderId="20" xfId="1" applyFont="1" applyBorder="1" applyAlignment="1">
      <alignment horizontal="right" vertical="center" wrapText="1"/>
    </xf>
    <xf numFmtId="38" fontId="1" fillId="0" borderId="21" xfId="1" applyFont="1" applyBorder="1" applyAlignment="1">
      <alignment horizontal="right" vertical="center" wrapText="1"/>
    </xf>
    <xf numFmtId="38" fontId="1" fillId="2" borderId="5" xfId="1" applyFont="1" applyFill="1" applyBorder="1" applyAlignment="1">
      <alignment horizontal="right" vertical="center" wrapText="1"/>
    </xf>
    <xf numFmtId="38" fontId="1" fillId="2" borderId="19" xfId="1" applyFont="1" applyFill="1" applyBorder="1" applyAlignment="1">
      <alignment horizontal="center" vertical="center" shrinkToFit="1"/>
    </xf>
    <xf numFmtId="38" fontId="7" fillId="2" borderId="23" xfId="1" applyFont="1" applyFill="1" applyBorder="1" applyAlignment="1">
      <alignment horizontal="right" vertical="center" wrapText="1"/>
    </xf>
    <xf numFmtId="38" fontId="7" fillId="2" borderId="24" xfId="1" applyFont="1" applyFill="1" applyBorder="1" applyAlignment="1">
      <alignment horizontal="right" vertical="center" wrapText="1"/>
    </xf>
    <xf numFmtId="38" fontId="7" fillId="2" borderId="19" xfId="1" applyFont="1" applyFill="1" applyBorder="1" applyAlignment="1">
      <alignment horizontal="right" vertical="center" wrapText="1"/>
    </xf>
    <xf numFmtId="38" fontId="1" fillId="2" borderId="25" xfId="1" applyFont="1" applyFill="1" applyBorder="1" applyAlignment="1">
      <alignment horizontal="center" vertical="top" shrinkToFit="1"/>
    </xf>
    <xf numFmtId="38" fontId="1" fillId="2" borderId="26" xfId="1" applyFont="1" applyFill="1" applyBorder="1" applyAlignment="1">
      <alignment vertical="center" wrapText="1"/>
    </xf>
    <xf numFmtId="38" fontId="1" fillId="2" borderId="27" xfId="1" applyFont="1" applyFill="1" applyBorder="1" applyAlignment="1">
      <alignment vertical="center" wrapText="1"/>
    </xf>
    <xf numFmtId="38" fontId="1" fillId="2" borderId="25" xfId="1" applyFont="1" applyFill="1" applyBorder="1" applyAlignment="1">
      <alignment horizontal="right" vertical="center" wrapText="1"/>
    </xf>
    <xf numFmtId="38" fontId="7" fillId="0" borderId="23" xfId="1" applyFont="1" applyBorder="1" applyAlignment="1">
      <alignment horizontal="right" vertical="center" wrapText="1"/>
    </xf>
    <xf numFmtId="38" fontId="7" fillId="0" borderId="28" xfId="1" applyFont="1" applyBorder="1" applyAlignment="1">
      <alignment horizontal="right" vertical="center" wrapText="1"/>
    </xf>
    <xf numFmtId="38" fontId="8" fillId="0" borderId="0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 wrapText="1"/>
    </xf>
    <xf numFmtId="38" fontId="9" fillId="0" borderId="11" xfId="1" applyFont="1" applyBorder="1" applyAlignment="1">
      <alignment horizontal="right" vertical="center" wrapText="1"/>
    </xf>
    <xf numFmtId="38" fontId="1" fillId="0" borderId="5" xfId="1" applyFont="1" applyFill="1" applyBorder="1" applyAlignment="1">
      <alignment horizontal="center" vertical="center" shrinkToFit="1"/>
    </xf>
    <xf numFmtId="38" fontId="7" fillId="0" borderId="22" xfId="1" applyFont="1" applyFill="1" applyBorder="1" applyAlignment="1">
      <alignment horizontal="right" vertical="center" wrapText="1"/>
    </xf>
    <xf numFmtId="38" fontId="7" fillId="0" borderId="21" xfId="1" applyFont="1" applyFill="1" applyBorder="1" applyAlignment="1">
      <alignment horizontal="right" vertical="center" wrapText="1"/>
    </xf>
    <xf numFmtId="38" fontId="1" fillId="0" borderId="25" xfId="1" applyFont="1" applyFill="1" applyBorder="1" applyAlignment="1">
      <alignment horizontal="center" vertical="top" shrinkToFit="1"/>
    </xf>
    <xf numFmtId="38" fontId="1" fillId="0" borderId="26" xfId="1" applyFont="1" applyFill="1" applyBorder="1" applyAlignment="1">
      <alignment vertical="center" wrapText="1"/>
    </xf>
    <xf numFmtId="38" fontId="1" fillId="0" borderId="27" xfId="1" applyFont="1" applyFill="1" applyBorder="1" applyAlignment="1">
      <alignment vertical="center" wrapText="1"/>
    </xf>
    <xf numFmtId="38" fontId="4" fillId="2" borderId="29" xfId="1" applyFont="1" applyFill="1" applyBorder="1" applyAlignment="1">
      <alignment horizontal="center" vertical="center" wrapText="1"/>
    </xf>
    <xf numFmtId="38" fontId="4" fillId="2" borderId="19" xfId="1" applyFont="1" applyFill="1" applyBorder="1" applyAlignment="1">
      <alignment horizontal="center" vertical="center" shrinkToFit="1"/>
    </xf>
    <xf numFmtId="38" fontId="1" fillId="0" borderId="30" xfId="1" applyFont="1" applyFill="1" applyBorder="1" applyAlignment="1">
      <alignment horizontal="right" vertical="center" wrapText="1"/>
    </xf>
    <xf numFmtId="38" fontId="1" fillId="2" borderId="31" xfId="1" applyFont="1" applyFill="1" applyBorder="1" applyAlignment="1">
      <alignment horizontal="center" vertical="top"/>
    </xf>
    <xf numFmtId="38" fontId="1" fillId="3" borderId="0" xfId="1" applyFont="1" applyFill="1" applyBorder="1" applyAlignment="1">
      <alignment horizontal="right" vertical="center" wrapText="1"/>
    </xf>
    <xf numFmtId="38" fontId="1" fillId="0" borderId="0" xfId="1" applyFont="1" applyFill="1" applyBorder="1" applyAlignment="1">
      <alignment horizontal="right" vertical="center" wrapText="1"/>
    </xf>
    <xf numFmtId="38" fontId="4" fillId="2" borderId="16" xfId="1" applyFont="1" applyFill="1" applyBorder="1" applyAlignment="1">
      <alignment horizontal="center" vertical="center" shrinkToFit="1"/>
    </xf>
    <xf numFmtId="38" fontId="7" fillId="2" borderId="16" xfId="1" applyFont="1" applyFill="1" applyBorder="1" applyAlignment="1">
      <alignment horizontal="right" vertical="center"/>
    </xf>
    <xf numFmtId="38" fontId="7" fillId="2" borderId="17" xfId="1" applyFont="1" applyFill="1" applyBorder="1" applyAlignment="1">
      <alignment horizontal="right" vertical="center"/>
    </xf>
    <xf numFmtId="38" fontId="7" fillId="2" borderId="32" xfId="1" applyFont="1" applyFill="1" applyBorder="1" applyAlignment="1">
      <alignment horizontal="right" vertical="center"/>
    </xf>
    <xf numFmtId="38" fontId="7" fillId="2" borderId="18" xfId="1" applyFont="1" applyFill="1" applyBorder="1" applyAlignment="1">
      <alignment horizontal="right" vertical="center"/>
    </xf>
    <xf numFmtId="38" fontId="3" fillId="2" borderId="31" xfId="1" applyFont="1" applyFill="1" applyBorder="1" applyAlignment="1">
      <alignment horizontal="center" vertical="center" shrinkToFit="1"/>
    </xf>
    <xf numFmtId="38" fontId="1" fillId="2" borderId="31" xfId="1" applyFont="1" applyFill="1" applyBorder="1" applyAlignment="1">
      <alignment horizontal="right" vertical="center"/>
    </xf>
    <xf numFmtId="38" fontId="1" fillId="2" borderId="27" xfId="1" applyFont="1" applyFill="1" applyBorder="1" applyAlignment="1">
      <alignment horizontal="right" vertical="center"/>
    </xf>
    <xf numFmtId="38" fontId="1" fillId="2" borderId="33" xfId="1" applyFont="1" applyFill="1" applyBorder="1" applyAlignment="1">
      <alignment horizontal="right" vertical="center"/>
    </xf>
    <xf numFmtId="38" fontId="1" fillId="2" borderId="25" xfId="1" applyFont="1" applyFill="1" applyBorder="1" applyAlignment="1">
      <alignment horizontal="right" vertical="center"/>
    </xf>
    <xf numFmtId="38" fontId="3" fillId="0" borderId="4" xfId="1" applyFont="1" applyBorder="1" applyAlignment="1">
      <alignment horizontal="center" vertical="center"/>
    </xf>
    <xf numFmtId="38" fontId="7" fillId="0" borderId="34" xfId="1" applyFont="1" applyBorder="1" applyAlignment="1">
      <alignment horizontal="right" vertical="center" wrapText="1"/>
    </xf>
    <xf numFmtId="38" fontId="1" fillId="0" borderId="35" xfId="1" applyFont="1" applyBorder="1" applyAlignment="1">
      <alignment horizontal="right" vertical="center" wrapText="1"/>
    </xf>
    <xf numFmtId="38" fontId="7" fillId="2" borderId="36" xfId="1" applyFont="1" applyFill="1" applyBorder="1" applyAlignment="1">
      <alignment horizontal="right" vertical="center" wrapText="1"/>
    </xf>
    <xf numFmtId="38" fontId="1" fillId="2" borderId="33" xfId="1" applyFont="1" applyFill="1" applyBorder="1" applyAlignment="1">
      <alignment vertical="center" wrapText="1"/>
    </xf>
    <xf numFmtId="38" fontId="7" fillId="0" borderId="0" xfId="1" applyFont="1" applyBorder="1" applyAlignment="1">
      <alignment horizontal="right" vertical="center" wrapText="1"/>
    </xf>
    <xf numFmtId="38" fontId="1" fillId="0" borderId="0" xfId="1" applyFont="1" applyBorder="1" applyAlignment="1">
      <alignment horizontal="right" vertical="center" wrapText="1"/>
    </xf>
    <xf numFmtId="38" fontId="7" fillId="0" borderId="37" xfId="1" applyFont="1" applyFill="1" applyBorder="1" applyAlignment="1">
      <alignment horizontal="right" vertical="center" wrapText="1"/>
    </xf>
    <xf numFmtId="38" fontId="1" fillId="0" borderId="33" xfId="1" applyFont="1" applyFill="1" applyBorder="1" applyAlignment="1">
      <alignment vertical="center" wrapText="1"/>
    </xf>
    <xf numFmtId="38" fontId="7" fillId="0" borderId="24" xfId="1" applyFont="1" applyBorder="1" applyAlignment="1">
      <alignment horizontal="right" vertical="center" wrapText="1"/>
    </xf>
    <xf numFmtId="38" fontId="9" fillId="0" borderId="12" xfId="1" applyFont="1" applyBorder="1" applyAlignment="1">
      <alignment horizontal="right" vertical="center" wrapText="1"/>
    </xf>
    <xf numFmtId="38" fontId="1" fillId="2" borderId="5" xfId="1" applyFont="1" applyFill="1" applyBorder="1" applyAlignment="1">
      <alignment horizontal="center" vertical="top" shrinkToFit="1"/>
    </xf>
    <xf numFmtId="38" fontId="3" fillId="0" borderId="38" xfId="1" applyFont="1" applyBorder="1">
      <alignment vertical="center"/>
    </xf>
    <xf numFmtId="38" fontId="3" fillId="0" borderId="38" xfId="1" applyFont="1" applyBorder="1" applyAlignment="1">
      <alignment horizontal="center" vertical="center" wrapText="1"/>
    </xf>
    <xf numFmtId="38" fontId="3" fillId="0" borderId="38" xfId="1" applyFont="1" applyBorder="1" applyAlignment="1">
      <alignment horizontal="center" vertical="center"/>
    </xf>
    <xf numFmtId="38" fontId="1" fillId="0" borderId="14" xfId="1" applyFont="1" applyBorder="1" applyAlignment="1">
      <alignment horizontal="center" vertical="center" shrinkToFit="1"/>
    </xf>
    <xf numFmtId="38" fontId="3" fillId="0" borderId="10" xfId="1" applyFont="1" applyBorder="1" applyAlignment="1">
      <alignment horizontal="center" vertical="center" shrinkToFit="1"/>
    </xf>
    <xf numFmtId="38" fontId="5" fillId="0" borderId="14" xfId="1" applyFont="1" applyBorder="1" applyAlignment="1">
      <alignment horizontal="center" vertical="center" wrapText="1" shrinkToFit="1"/>
    </xf>
    <xf numFmtId="38" fontId="5" fillId="0" borderId="25" xfId="1" applyFont="1" applyBorder="1" applyAlignment="1">
      <alignment horizontal="center" vertical="center" wrapText="1" shrinkToFit="1"/>
    </xf>
    <xf numFmtId="38" fontId="1" fillId="0" borderId="5" xfId="1" applyFont="1" applyBorder="1" applyAlignment="1">
      <alignment horizontal="center" vertical="center" shrinkToFit="1"/>
    </xf>
    <xf numFmtId="38" fontId="1" fillId="0" borderId="14" xfId="1" applyFont="1" applyBorder="1" applyAlignment="1">
      <alignment horizontal="center" vertical="center" wrapText="1"/>
    </xf>
    <xf numFmtId="38" fontId="3" fillId="0" borderId="10" xfId="1" applyFont="1" applyBorder="1" applyAlignment="1">
      <alignment horizontal="center" vertical="center" wrapText="1"/>
    </xf>
    <xf numFmtId="38" fontId="3" fillId="0" borderId="25" xfId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38" fontId="1" fillId="0" borderId="19" xfId="1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1" fillId="0" borderId="19" xfId="1" applyFont="1" applyBorder="1" applyAlignment="1">
      <alignment horizontal="center" vertical="center" shrinkToFit="1"/>
    </xf>
    <xf numFmtId="38" fontId="1" fillId="0" borderId="10" xfId="1" applyFont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1" fillId="0" borderId="14" xfId="1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2"/>
  <sheetViews>
    <sheetView topLeftCell="G32" workbookViewId="0">
      <selection activeCell="E40" sqref="E40"/>
    </sheetView>
  </sheetViews>
  <sheetFormatPr defaultColWidth="8.875" defaultRowHeight="21" customHeight="1" x14ac:dyDescent="0.15"/>
  <cols>
    <col min="1" max="1" width="8.75" style="4" customWidth="1"/>
    <col min="2" max="2" width="10.5" style="3" customWidth="1"/>
    <col min="3" max="3" width="10.125" style="3" bestFit="1" customWidth="1"/>
    <col min="4" max="5" width="10.5" style="3" customWidth="1"/>
    <col min="6" max="7" width="9.625" style="3" bestFit="1" customWidth="1"/>
    <col min="8" max="8" width="10.5" style="3" customWidth="1"/>
    <col min="9" max="9" width="0.75" style="3" customWidth="1"/>
    <col min="10" max="10" width="8.75" style="4" customWidth="1"/>
    <col min="11" max="11" width="10.5" style="3" customWidth="1"/>
    <col min="12" max="12" width="10.375" style="3" customWidth="1"/>
    <col min="13" max="14" width="10.5" style="3" customWidth="1"/>
    <col min="15" max="16" width="10.625" style="3" customWidth="1"/>
    <col min="17" max="17" width="10.5" style="3" customWidth="1"/>
    <col min="18" max="18" width="8.875" style="3"/>
    <col min="19" max="19" width="9.5" style="3" bestFit="1" customWidth="1"/>
    <col min="20" max="16384" width="8.875" style="3"/>
  </cols>
  <sheetData>
    <row r="1" spans="1:19" customFormat="1" ht="20.100000000000001" customHeight="1" x14ac:dyDescent="0.15">
      <c r="A1" s="94"/>
      <c r="B1" s="3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1"/>
      <c r="P1" s="90" t="s">
        <v>0</v>
      </c>
      <c r="Q1" s="90"/>
      <c r="R1" s="3"/>
    </row>
    <row r="2" spans="1:19" customFormat="1" ht="20.100000000000001" customHeight="1" thickBot="1" x14ac:dyDescent="0.2">
      <c r="A2" s="95"/>
      <c r="B2" s="96" t="s">
        <v>61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1"/>
    </row>
    <row r="3" spans="1:19" ht="21" customHeight="1" thickBot="1" x14ac:dyDescent="0.2">
      <c r="A3" s="5"/>
      <c r="B3" s="91" t="s">
        <v>41</v>
      </c>
      <c r="C3" s="91"/>
      <c r="D3" s="91"/>
      <c r="E3" s="91"/>
      <c r="F3" s="91"/>
      <c r="G3" s="91"/>
      <c r="H3" s="6"/>
      <c r="I3" s="7"/>
      <c r="J3" s="5"/>
      <c r="K3" s="91" t="s">
        <v>1</v>
      </c>
      <c r="L3" s="91"/>
      <c r="M3" s="91"/>
      <c r="N3" s="91"/>
      <c r="O3" s="91"/>
      <c r="P3" s="91"/>
      <c r="Q3" s="6"/>
    </row>
    <row r="4" spans="1:19" ht="21" customHeight="1" thickBot="1" x14ac:dyDescent="0.2">
      <c r="A4" s="8" t="s">
        <v>2</v>
      </c>
      <c r="B4" s="9" t="s">
        <v>3</v>
      </c>
      <c r="C4" s="10" t="s">
        <v>4</v>
      </c>
      <c r="D4" s="10" t="s">
        <v>42</v>
      </c>
      <c r="E4" s="10" t="s">
        <v>43</v>
      </c>
      <c r="F4" s="10" t="s">
        <v>6</v>
      </c>
      <c r="G4" s="65" t="s">
        <v>50</v>
      </c>
      <c r="H4" s="11" t="s">
        <v>7</v>
      </c>
      <c r="I4" s="12"/>
      <c r="J4" s="8" t="s">
        <v>2</v>
      </c>
      <c r="K4" s="13" t="s">
        <v>44</v>
      </c>
      <c r="L4" s="10" t="s">
        <v>4</v>
      </c>
      <c r="M4" s="10" t="s">
        <v>5</v>
      </c>
      <c r="N4" s="10" t="s">
        <v>45</v>
      </c>
      <c r="O4" s="10" t="s">
        <v>6</v>
      </c>
      <c r="P4" s="65" t="s">
        <v>50</v>
      </c>
      <c r="Q4" s="11" t="s">
        <v>7</v>
      </c>
    </row>
    <row r="5" spans="1:19" s="20" customFormat="1" ht="18.600000000000001" customHeight="1" x14ac:dyDescent="0.15">
      <c r="A5" s="92"/>
      <c r="B5" s="14"/>
      <c r="C5" s="15"/>
      <c r="D5" s="15"/>
      <c r="E5" s="15"/>
      <c r="F5" s="15"/>
      <c r="G5" s="66"/>
      <c r="H5" s="16">
        <f>SUM(B5:G5)</f>
        <v>0</v>
      </c>
      <c r="I5" s="17"/>
      <c r="J5" s="92" t="s">
        <v>8</v>
      </c>
      <c r="K5" s="18">
        <v>18000000</v>
      </c>
      <c r="L5" s="19">
        <v>3800000</v>
      </c>
      <c r="M5" s="19">
        <v>5374330</v>
      </c>
      <c r="N5" s="19">
        <v>12500000</v>
      </c>
      <c r="O5" s="19">
        <v>5700000</v>
      </c>
      <c r="P5" s="70"/>
      <c r="Q5" s="16">
        <f>SUM(K5:P5)</f>
        <v>45374330</v>
      </c>
    </row>
    <row r="6" spans="1:19" ht="18.600000000000001" customHeight="1" x14ac:dyDescent="0.15">
      <c r="A6" s="81"/>
      <c r="B6" s="21"/>
      <c r="C6" s="22"/>
      <c r="D6" s="22"/>
      <c r="E6" s="22"/>
      <c r="F6" s="22"/>
      <c r="G6" s="67"/>
      <c r="H6" s="23">
        <f t="shared" ref="H6:H34" si="0">SUM(B6:G6)</f>
        <v>0</v>
      </c>
      <c r="I6" s="17"/>
      <c r="J6" s="93"/>
      <c r="K6" s="21"/>
      <c r="L6" s="22"/>
      <c r="M6" s="22"/>
      <c r="N6" s="22"/>
      <c r="O6" s="22"/>
      <c r="P6" s="67"/>
      <c r="Q6" s="23">
        <f>SUM(K6:P6)</f>
        <v>0</v>
      </c>
    </row>
    <row r="7" spans="1:19" ht="18.600000000000001" customHeight="1" x14ac:dyDescent="0.15">
      <c r="A7" s="80"/>
      <c r="B7" s="14"/>
      <c r="C7" s="15"/>
      <c r="D7" s="15"/>
      <c r="E7" s="15"/>
      <c r="F7" s="15"/>
      <c r="G7" s="66"/>
      <c r="H7" s="16">
        <f t="shared" si="0"/>
        <v>0</v>
      </c>
      <c r="I7" s="24"/>
      <c r="J7" s="80" t="s">
        <v>9</v>
      </c>
      <c r="K7" s="14">
        <v>2500000</v>
      </c>
      <c r="L7" s="15">
        <v>500000</v>
      </c>
      <c r="M7" s="15">
        <v>400000</v>
      </c>
      <c r="N7" s="15">
        <v>1200000</v>
      </c>
      <c r="O7" s="15">
        <v>700000</v>
      </c>
      <c r="P7" s="66"/>
      <c r="Q7" s="25">
        <f t="shared" ref="Q7:Q10" si="1">SUM(K7:P7)</f>
        <v>5300000</v>
      </c>
    </row>
    <row r="8" spans="1:19" ht="18.600000000000001" customHeight="1" x14ac:dyDescent="0.15">
      <c r="A8" s="81"/>
      <c r="B8" s="21"/>
      <c r="C8" s="22"/>
      <c r="D8" s="22"/>
      <c r="E8" s="22"/>
      <c r="F8" s="22"/>
      <c r="G8" s="67"/>
      <c r="H8" s="23">
        <f t="shared" si="0"/>
        <v>0</v>
      </c>
      <c r="I8" s="24"/>
      <c r="J8" s="93"/>
      <c r="K8" s="21"/>
      <c r="L8" s="22"/>
      <c r="M8" s="22"/>
      <c r="N8" s="22"/>
      <c r="O8" s="22"/>
      <c r="P8" s="67"/>
      <c r="Q8" s="23">
        <f t="shared" si="1"/>
        <v>0</v>
      </c>
    </row>
    <row r="9" spans="1:19" ht="18.600000000000001" customHeight="1" x14ac:dyDescent="0.15">
      <c r="A9" s="80"/>
      <c r="B9" s="14"/>
      <c r="C9" s="15"/>
      <c r="D9" s="15"/>
      <c r="E9" s="15"/>
      <c r="F9" s="15"/>
      <c r="G9" s="66"/>
      <c r="H9" s="16">
        <f t="shared" si="0"/>
        <v>0</v>
      </c>
      <c r="I9" s="24"/>
      <c r="J9" s="84" t="s">
        <v>46</v>
      </c>
      <c r="K9" s="26">
        <v>400000</v>
      </c>
      <c r="L9" s="19">
        <v>80000</v>
      </c>
      <c r="M9" s="19">
        <v>100000</v>
      </c>
      <c r="N9" s="19">
        <v>350000</v>
      </c>
      <c r="O9" s="19">
        <v>130000</v>
      </c>
      <c r="P9" s="70"/>
      <c r="Q9" s="16">
        <f t="shared" si="1"/>
        <v>1060000</v>
      </c>
    </row>
    <row r="10" spans="1:19" ht="18.600000000000001" customHeight="1" thickBot="1" x14ac:dyDescent="0.2">
      <c r="A10" s="81"/>
      <c r="B10" s="21"/>
      <c r="C10" s="22"/>
      <c r="D10" s="22"/>
      <c r="E10" s="22"/>
      <c r="F10" s="22"/>
      <c r="G10" s="67"/>
      <c r="H10" s="23">
        <f t="shared" si="0"/>
        <v>0</v>
      </c>
      <c r="I10" s="24"/>
      <c r="J10" s="84"/>
      <c r="K10" s="27"/>
      <c r="L10" s="28"/>
      <c r="M10" s="28"/>
      <c r="N10" s="28"/>
      <c r="O10" s="28"/>
      <c r="P10" s="71"/>
      <c r="Q10" s="29">
        <f t="shared" si="1"/>
        <v>0</v>
      </c>
    </row>
    <row r="11" spans="1:19" ht="18.600000000000001" customHeight="1" x14ac:dyDescent="0.15">
      <c r="A11" s="80" t="s">
        <v>10</v>
      </c>
      <c r="B11" s="14">
        <v>25800000</v>
      </c>
      <c r="C11" s="15"/>
      <c r="D11" s="15"/>
      <c r="E11" s="15"/>
      <c r="F11" s="15"/>
      <c r="G11" s="66"/>
      <c r="H11" s="16">
        <f t="shared" si="0"/>
        <v>25800000</v>
      </c>
      <c r="I11" s="24"/>
      <c r="J11" s="30" t="s">
        <v>54</v>
      </c>
      <c r="K11" s="31">
        <f>SUM(K5,K7,K9)</f>
        <v>20900000</v>
      </c>
      <c r="L11" s="32">
        <f t="shared" ref="L11:P12" si="2">SUM(L5,L7,L9)</f>
        <v>4380000</v>
      </c>
      <c r="M11" s="32">
        <f t="shared" si="2"/>
        <v>5874330</v>
      </c>
      <c r="N11" s="32">
        <f t="shared" si="2"/>
        <v>14050000</v>
      </c>
      <c r="O11" s="32">
        <f t="shared" ref="O11" si="3">SUM(O5,O7,O9)</f>
        <v>6530000</v>
      </c>
      <c r="P11" s="68">
        <f t="shared" si="2"/>
        <v>0</v>
      </c>
      <c r="Q11" s="33">
        <f>SUM(K11:P11)</f>
        <v>51734330</v>
      </c>
    </row>
    <row r="12" spans="1:19" ht="18.600000000000001" customHeight="1" thickBot="1" x14ac:dyDescent="0.2">
      <c r="A12" s="81"/>
      <c r="B12" s="21"/>
      <c r="C12" s="22"/>
      <c r="D12" s="22"/>
      <c r="E12" s="22"/>
      <c r="F12" s="22"/>
      <c r="G12" s="67"/>
      <c r="H12" s="23">
        <f t="shared" si="0"/>
        <v>0</v>
      </c>
      <c r="I12" s="24"/>
      <c r="J12" s="34" t="s">
        <v>55</v>
      </c>
      <c r="K12" s="35">
        <f>SUM(K6,K8,K10)</f>
        <v>0</v>
      </c>
      <c r="L12" s="36">
        <f t="shared" si="2"/>
        <v>0</v>
      </c>
      <c r="M12" s="36">
        <f t="shared" si="2"/>
        <v>0</v>
      </c>
      <c r="N12" s="36">
        <f t="shared" si="2"/>
        <v>0</v>
      </c>
      <c r="O12" s="36">
        <f t="shared" ref="O12" si="4">SUM(O6,O8,O10)</f>
        <v>0</v>
      </c>
      <c r="P12" s="69">
        <f t="shared" si="2"/>
        <v>0</v>
      </c>
      <c r="Q12" s="37">
        <f>SUM(K12:P12)</f>
        <v>0</v>
      </c>
    </row>
    <row r="13" spans="1:19" ht="18.600000000000001" customHeight="1" x14ac:dyDescent="0.15">
      <c r="A13" s="80" t="s">
        <v>11</v>
      </c>
      <c r="B13" s="14"/>
      <c r="C13" s="15">
        <v>4300000</v>
      </c>
      <c r="D13" s="15"/>
      <c r="E13" s="15"/>
      <c r="F13" s="15"/>
      <c r="G13" s="66"/>
      <c r="H13" s="16">
        <f t="shared" si="0"/>
        <v>4300000</v>
      </c>
      <c r="I13" s="24"/>
      <c r="J13" s="89"/>
      <c r="K13" s="38"/>
      <c r="L13" s="39"/>
      <c r="M13" s="39"/>
      <c r="N13" s="39"/>
      <c r="O13" s="74"/>
      <c r="P13" s="39"/>
      <c r="Q13" s="33">
        <f>SUM(K13:P13)</f>
        <v>0</v>
      </c>
      <c r="R13" s="40"/>
      <c r="S13" s="41"/>
    </row>
    <row r="14" spans="1:19" ht="18.600000000000001" customHeight="1" x14ac:dyDescent="0.15">
      <c r="A14" s="81"/>
      <c r="B14" s="21"/>
      <c r="C14" s="22"/>
      <c r="D14" s="22"/>
      <c r="E14" s="22"/>
      <c r="F14" s="22"/>
      <c r="G14" s="67"/>
      <c r="H14" s="23">
        <f t="shared" si="0"/>
        <v>0</v>
      </c>
      <c r="I14" s="24"/>
      <c r="J14" s="88"/>
      <c r="K14" s="42"/>
      <c r="L14" s="42"/>
      <c r="M14" s="42"/>
      <c r="N14" s="42"/>
      <c r="O14" s="75"/>
      <c r="P14" s="42"/>
      <c r="Q14" s="23">
        <f>SUM(K14:P14)</f>
        <v>0</v>
      </c>
      <c r="R14" s="40"/>
      <c r="S14" s="41"/>
    </row>
    <row r="15" spans="1:19" ht="18.600000000000001" customHeight="1" x14ac:dyDescent="0.15">
      <c r="A15" s="80" t="s">
        <v>12</v>
      </c>
      <c r="B15" s="14"/>
      <c r="C15" s="15"/>
      <c r="D15" s="15">
        <v>8500000</v>
      </c>
      <c r="E15" s="15"/>
      <c r="F15" s="15"/>
      <c r="G15" s="66"/>
      <c r="H15" s="16">
        <f t="shared" si="0"/>
        <v>8500000</v>
      </c>
      <c r="I15" s="24"/>
      <c r="J15" s="80" t="s">
        <v>13</v>
      </c>
      <c r="K15" s="14">
        <v>50000</v>
      </c>
      <c r="L15" s="15">
        <v>50000</v>
      </c>
      <c r="M15" s="15">
        <v>20000</v>
      </c>
      <c r="N15" s="15">
        <v>25000</v>
      </c>
      <c r="O15" s="15">
        <v>0</v>
      </c>
      <c r="P15" s="66"/>
      <c r="Q15" s="16">
        <f t="shared" ref="Q15:Q50" si="5">SUM(K15:P15)</f>
        <v>145000</v>
      </c>
    </row>
    <row r="16" spans="1:19" ht="18.600000000000001" customHeight="1" x14ac:dyDescent="0.15">
      <c r="A16" s="81"/>
      <c r="B16" s="21"/>
      <c r="C16" s="22"/>
      <c r="D16" s="22"/>
      <c r="E16" s="22"/>
      <c r="F16" s="22"/>
      <c r="G16" s="67"/>
      <c r="H16" s="23">
        <f t="shared" si="0"/>
        <v>0</v>
      </c>
      <c r="I16" s="24"/>
      <c r="J16" s="88"/>
      <c r="K16" s="21"/>
      <c r="L16" s="22"/>
      <c r="M16" s="22"/>
      <c r="N16" s="22"/>
      <c r="O16" s="22"/>
      <c r="P16" s="67"/>
      <c r="Q16" s="23">
        <f t="shared" si="5"/>
        <v>0</v>
      </c>
    </row>
    <row r="17" spans="1:17" ht="18.600000000000001" customHeight="1" x14ac:dyDescent="0.15">
      <c r="A17" s="80" t="s">
        <v>14</v>
      </c>
      <c r="B17" s="14"/>
      <c r="C17" s="15"/>
      <c r="D17" s="15"/>
      <c r="E17" s="15">
        <v>14700000</v>
      </c>
      <c r="F17" s="15"/>
      <c r="G17" s="66"/>
      <c r="H17" s="16">
        <f t="shared" si="0"/>
        <v>14700000</v>
      </c>
      <c r="I17" s="24"/>
      <c r="J17" s="80" t="s">
        <v>15</v>
      </c>
      <c r="K17" s="14">
        <v>1600000</v>
      </c>
      <c r="L17" s="15">
        <v>75000</v>
      </c>
      <c r="M17" s="15">
        <v>0</v>
      </c>
      <c r="N17" s="15">
        <v>580000</v>
      </c>
      <c r="O17" s="15">
        <v>200000</v>
      </c>
      <c r="P17" s="66"/>
      <c r="Q17" s="16">
        <f t="shared" si="5"/>
        <v>2455000</v>
      </c>
    </row>
    <row r="18" spans="1:17" ht="18.600000000000001" customHeight="1" x14ac:dyDescent="0.15">
      <c r="A18" s="81"/>
      <c r="B18" s="21"/>
      <c r="C18" s="22"/>
      <c r="D18" s="22"/>
      <c r="E18" s="22"/>
      <c r="F18" s="22"/>
      <c r="G18" s="67"/>
      <c r="H18" s="23">
        <f t="shared" si="0"/>
        <v>0</v>
      </c>
      <c r="I18" s="24"/>
      <c r="J18" s="88"/>
      <c r="K18" s="21"/>
      <c r="L18" s="22"/>
      <c r="M18" s="22"/>
      <c r="N18" s="22"/>
      <c r="O18" s="22"/>
      <c r="P18" s="67"/>
      <c r="Q18" s="23">
        <f t="shared" si="5"/>
        <v>0</v>
      </c>
    </row>
    <row r="19" spans="1:17" ht="18.600000000000001" customHeight="1" x14ac:dyDescent="0.15">
      <c r="A19" s="80" t="s">
        <v>16</v>
      </c>
      <c r="B19" s="14"/>
      <c r="C19" s="15"/>
      <c r="D19" s="15"/>
      <c r="E19" s="15"/>
      <c r="F19" s="15">
        <v>6400000</v>
      </c>
      <c r="G19" s="66"/>
      <c r="H19" s="16">
        <f t="shared" si="0"/>
        <v>6400000</v>
      </c>
      <c r="I19" s="24"/>
      <c r="J19" s="80" t="s">
        <v>17</v>
      </c>
      <c r="K19" s="14">
        <v>150000</v>
      </c>
      <c r="L19" s="15">
        <v>80000</v>
      </c>
      <c r="M19" s="15">
        <v>100000</v>
      </c>
      <c r="N19" s="15">
        <v>235000</v>
      </c>
      <c r="O19" s="15">
        <v>135000</v>
      </c>
      <c r="P19" s="66"/>
      <c r="Q19" s="16">
        <f t="shared" si="5"/>
        <v>700000</v>
      </c>
    </row>
    <row r="20" spans="1:17" ht="18.600000000000001" customHeight="1" x14ac:dyDescent="0.15">
      <c r="A20" s="81"/>
      <c r="B20" s="21"/>
      <c r="C20" s="22"/>
      <c r="D20" s="22"/>
      <c r="E20" s="22"/>
      <c r="F20" s="22"/>
      <c r="G20" s="67"/>
      <c r="H20" s="23">
        <f t="shared" si="0"/>
        <v>0</v>
      </c>
      <c r="I20" s="24"/>
      <c r="J20" s="88"/>
      <c r="K20" s="21"/>
      <c r="L20" s="22"/>
      <c r="M20" s="22"/>
      <c r="N20" s="22"/>
      <c r="O20" s="22"/>
      <c r="P20" s="67"/>
      <c r="Q20" s="23">
        <f t="shared" si="5"/>
        <v>0</v>
      </c>
    </row>
    <row r="21" spans="1:17" ht="18.600000000000001" customHeight="1" x14ac:dyDescent="0.15">
      <c r="A21" s="80" t="s">
        <v>60</v>
      </c>
      <c r="B21" s="14"/>
      <c r="C21" s="15"/>
      <c r="D21" s="15"/>
      <c r="E21" s="15"/>
      <c r="F21" s="15">
        <v>3510000</v>
      </c>
      <c r="G21" s="66"/>
      <c r="H21" s="16">
        <f t="shared" si="0"/>
        <v>3510000</v>
      </c>
      <c r="I21" s="24"/>
      <c r="J21" s="85" t="s">
        <v>18</v>
      </c>
      <c r="K21" s="14">
        <v>300000</v>
      </c>
      <c r="L21" s="15">
        <v>0</v>
      </c>
      <c r="M21" s="15">
        <v>100000</v>
      </c>
      <c r="N21" s="15">
        <v>200000</v>
      </c>
      <c r="O21" s="15">
        <v>65000</v>
      </c>
      <c r="P21" s="66"/>
      <c r="Q21" s="16">
        <f t="shared" si="5"/>
        <v>665000</v>
      </c>
    </row>
    <row r="22" spans="1:17" ht="18.600000000000001" customHeight="1" x14ac:dyDescent="0.15">
      <c r="A22" s="81"/>
      <c r="B22" s="21"/>
      <c r="C22" s="22"/>
      <c r="D22" s="22"/>
      <c r="E22" s="22"/>
      <c r="F22" s="22"/>
      <c r="G22" s="67"/>
      <c r="H22" s="23">
        <f t="shared" si="0"/>
        <v>0</v>
      </c>
      <c r="I22" s="24"/>
      <c r="J22" s="86"/>
      <c r="K22" s="21"/>
      <c r="L22" s="22"/>
      <c r="M22" s="22"/>
      <c r="N22" s="22"/>
      <c r="O22" s="22"/>
      <c r="P22" s="67"/>
      <c r="Q22" s="23">
        <f t="shared" si="5"/>
        <v>0</v>
      </c>
    </row>
    <row r="23" spans="1:17" ht="18.600000000000001" customHeight="1" x14ac:dyDescent="0.15">
      <c r="A23" s="80" t="s">
        <v>19</v>
      </c>
      <c r="B23" s="14">
        <v>2000000</v>
      </c>
      <c r="C23" s="15"/>
      <c r="D23" s="15"/>
      <c r="E23" s="15">
        <v>1800000</v>
      </c>
      <c r="F23" s="15"/>
      <c r="G23" s="66"/>
      <c r="H23" s="16">
        <f t="shared" si="0"/>
        <v>3800000</v>
      </c>
      <c r="I23" s="24"/>
      <c r="J23" s="80" t="s">
        <v>20</v>
      </c>
      <c r="K23" s="14">
        <v>1000000</v>
      </c>
      <c r="L23" s="15">
        <v>20000</v>
      </c>
      <c r="M23" s="15">
        <v>2000000</v>
      </c>
      <c r="N23" s="15">
        <v>800000</v>
      </c>
      <c r="O23" s="15">
        <v>5000</v>
      </c>
      <c r="P23" s="66"/>
      <c r="Q23" s="16">
        <f t="shared" si="5"/>
        <v>3825000</v>
      </c>
    </row>
    <row r="24" spans="1:17" ht="18.600000000000001" customHeight="1" x14ac:dyDescent="0.15">
      <c r="A24" s="81"/>
      <c r="B24" s="21"/>
      <c r="C24" s="22"/>
      <c r="D24" s="22"/>
      <c r="E24" s="22"/>
      <c r="F24" s="22"/>
      <c r="G24" s="67"/>
      <c r="H24" s="23">
        <f t="shared" si="0"/>
        <v>0</v>
      </c>
      <c r="I24" s="24"/>
      <c r="J24" s="88"/>
      <c r="K24" s="21"/>
      <c r="L24" s="22"/>
      <c r="M24" s="22"/>
      <c r="N24" s="22"/>
      <c r="O24" s="22"/>
      <c r="P24" s="67"/>
      <c r="Q24" s="23">
        <f t="shared" si="5"/>
        <v>0</v>
      </c>
    </row>
    <row r="25" spans="1:17" ht="18.600000000000001" customHeight="1" x14ac:dyDescent="0.15">
      <c r="A25" s="85" t="s">
        <v>21</v>
      </c>
      <c r="B25" s="14">
        <v>650000</v>
      </c>
      <c r="C25" s="15">
        <v>20000</v>
      </c>
      <c r="D25" s="15">
        <v>4150000</v>
      </c>
      <c r="E25" s="15">
        <v>680000</v>
      </c>
      <c r="F25" s="15"/>
      <c r="G25" s="66"/>
      <c r="H25" s="16">
        <f t="shared" si="0"/>
        <v>5500000</v>
      </c>
      <c r="I25" s="24"/>
      <c r="J25" s="80" t="s">
        <v>22</v>
      </c>
      <c r="K25" s="14">
        <v>155000</v>
      </c>
      <c r="L25" s="15">
        <v>0</v>
      </c>
      <c r="M25" s="15">
        <v>55000</v>
      </c>
      <c r="N25" s="15">
        <v>200000</v>
      </c>
      <c r="O25" s="15">
        <v>200000</v>
      </c>
      <c r="P25" s="66"/>
      <c r="Q25" s="16">
        <f t="shared" si="5"/>
        <v>610000</v>
      </c>
    </row>
    <row r="26" spans="1:17" ht="18.600000000000001" customHeight="1" x14ac:dyDescent="0.15">
      <c r="A26" s="86"/>
      <c r="B26" s="21"/>
      <c r="C26" s="22"/>
      <c r="D26" s="22"/>
      <c r="E26" s="22"/>
      <c r="F26" s="22"/>
      <c r="G26" s="67"/>
      <c r="H26" s="23">
        <f t="shared" si="0"/>
        <v>0</v>
      </c>
      <c r="I26" s="24"/>
      <c r="J26" s="81"/>
      <c r="K26" s="21"/>
      <c r="L26" s="22"/>
      <c r="M26" s="22"/>
      <c r="N26" s="22"/>
      <c r="O26" s="22"/>
      <c r="P26" s="67"/>
      <c r="Q26" s="23">
        <f t="shared" si="5"/>
        <v>0</v>
      </c>
    </row>
    <row r="27" spans="1:17" ht="18.600000000000001" customHeight="1" x14ac:dyDescent="0.15">
      <c r="A27" s="85"/>
      <c r="B27" s="14"/>
      <c r="C27" s="15"/>
      <c r="D27" s="15"/>
      <c r="E27" s="15"/>
      <c r="F27" s="15"/>
      <c r="G27" s="66"/>
      <c r="H27" s="16">
        <f t="shared" si="0"/>
        <v>0</v>
      </c>
      <c r="I27" s="17"/>
      <c r="J27" s="80" t="s">
        <v>23</v>
      </c>
      <c r="K27" s="14">
        <v>1000000</v>
      </c>
      <c r="L27" s="15">
        <v>0</v>
      </c>
      <c r="M27" s="15">
        <v>1800000</v>
      </c>
      <c r="N27" s="15">
        <v>100000</v>
      </c>
      <c r="O27" s="15">
        <v>250000</v>
      </c>
      <c r="P27" s="66"/>
      <c r="Q27" s="16">
        <f t="shared" si="5"/>
        <v>3150000</v>
      </c>
    </row>
    <row r="28" spans="1:17" ht="18.600000000000001" customHeight="1" x14ac:dyDescent="0.15">
      <c r="A28" s="86"/>
      <c r="B28" s="21"/>
      <c r="C28" s="22"/>
      <c r="D28" s="22"/>
      <c r="E28" s="22"/>
      <c r="F28" s="22"/>
      <c r="G28" s="67"/>
      <c r="H28" s="23">
        <f t="shared" si="0"/>
        <v>0</v>
      </c>
      <c r="I28" s="17"/>
      <c r="J28" s="81"/>
      <c r="K28" s="21"/>
      <c r="L28" s="22"/>
      <c r="M28" s="22"/>
      <c r="N28" s="22"/>
      <c r="O28" s="22"/>
      <c r="P28" s="67"/>
      <c r="Q28" s="23">
        <f t="shared" si="5"/>
        <v>0</v>
      </c>
    </row>
    <row r="29" spans="1:17" ht="18.600000000000001" customHeight="1" x14ac:dyDescent="0.15">
      <c r="A29" s="80"/>
      <c r="B29" s="14"/>
      <c r="C29" s="15"/>
      <c r="D29" s="15"/>
      <c r="E29" s="15"/>
      <c r="F29" s="15"/>
      <c r="G29" s="66"/>
      <c r="H29" s="16">
        <f t="shared" si="0"/>
        <v>0</v>
      </c>
      <c r="I29" s="24"/>
      <c r="J29" s="80" t="s">
        <v>25</v>
      </c>
      <c r="K29" s="14">
        <v>2040000</v>
      </c>
      <c r="L29" s="15">
        <v>0</v>
      </c>
      <c r="M29" s="15">
        <v>1800000</v>
      </c>
      <c r="N29" s="15">
        <v>48000</v>
      </c>
      <c r="O29" s="15">
        <v>48000</v>
      </c>
      <c r="P29" s="66"/>
      <c r="Q29" s="16">
        <f t="shared" si="5"/>
        <v>3936000</v>
      </c>
    </row>
    <row r="30" spans="1:17" ht="18.600000000000001" customHeight="1" x14ac:dyDescent="0.15">
      <c r="A30" s="81"/>
      <c r="B30" s="21"/>
      <c r="C30" s="22"/>
      <c r="D30" s="22"/>
      <c r="E30" s="22"/>
      <c r="F30" s="22"/>
      <c r="G30" s="67"/>
      <c r="H30" s="23">
        <f t="shared" si="0"/>
        <v>0</v>
      </c>
      <c r="I30" s="24"/>
      <c r="J30" s="81"/>
      <c r="K30" s="21"/>
      <c r="L30" s="22"/>
      <c r="M30" s="22"/>
      <c r="N30" s="22"/>
      <c r="O30" s="22"/>
      <c r="P30" s="67"/>
      <c r="Q30" s="23">
        <f t="shared" si="5"/>
        <v>0</v>
      </c>
    </row>
    <row r="31" spans="1:17" ht="18.600000000000001" customHeight="1" x14ac:dyDescent="0.15">
      <c r="A31" s="80"/>
      <c r="B31" s="14"/>
      <c r="C31" s="15"/>
      <c r="D31" s="15"/>
      <c r="E31" s="15"/>
      <c r="F31" s="15"/>
      <c r="G31" s="66"/>
      <c r="H31" s="16">
        <f t="shared" si="0"/>
        <v>0</v>
      </c>
      <c r="I31" s="17"/>
      <c r="J31" s="80" t="s">
        <v>26</v>
      </c>
      <c r="K31" s="14">
        <v>240000</v>
      </c>
      <c r="L31" s="15">
        <v>0</v>
      </c>
      <c r="M31" s="15">
        <v>0</v>
      </c>
      <c r="N31" s="15">
        <v>0</v>
      </c>
      <c r="O31" s="15">
        <v>0</v>
      </c>
      <c r="P31" s="66"/>
      <c r="Q31" s="16">
        <f t="shared" si="5"/>
        <v>240000</v>
      </c>
    </row>
    <row r="32" spans="1:17" ht="18.600000000000001" customHeight="1" x14ac:dyDescent="0.15">
      <c r="A32" s="81"/>
      <c r="B32" s="21"/>
      <c r="C32" s="22"/>
      <c r="D32" s="22"/>
      <c r="E32" s="22"/>
      <c r="F32" s="22"/>
      <c r="G32" s="67"/>
      <c r="H32" s="23">
        <f t="shared" si="0"/>
        <v>0</v>
      </c>
      <c r="I32" s="17"/>
      <c r="J32" s="81"/>
      <c r="K32" s="21"/>
      <c r="L32" s="22"/>
      <c r="M32" s="22"/>
      <c r="N32" s="22"/>
      <c r="O32" s="22"/>
      <c r="P32" s="67"/>
      <c r="Q32" s="23">
        <f t="shared" si="5"/>
        <v>0</v>
      </c>
    </row>
    <row r="33" spans="1:17" ht="18.600000000000001" customHeight="1" x14ac:dyDescent="0.15">
      <c r="A33" s="80" t="s">
        <v>38</v>
      </c>
      <c r="B33" s="14">
        <v>2200000</v>
      </c>
      <c r="C33" s="15"/>
      <c r="D33" s="15"/>
      <c r="E33" s="15">
        <v>600000</v>
      </c>
      <c r="F33" s="15"/>
      <c r="G33" s="66"/>
      <c r="H33" s="16">
        <f>SUM(B33:G33)</f>
        <v>2800000</v>
      </c>
      <c r="I33" s="17"/>
      <c r="J33" s="80"/>
      <c r="K33" s="14"/>
      <c r="L33" s="15"/>
      <c r="M33" s="15"/>
      <c r="N33" s="15"/>
      <c r="O33" s="15"/>
      <c r="P33" s="66"/>
      <c r="Q33" s="16">
        <f t="shared" si="5"/>
        <v>0</v>
      </c>
    </row>
    <row r="34" spans="1:17" ht="18.600000000000001" customHeight="1" thickBot="1" x14ac:dyDescent="0.2">
      <c r="A34" s="87"/>
      <c r="B34" s="21"/>
      <c r="C34" s="22"/>
      <c r="D34" s="22"/>
      <c r="E34" s="22"/>
      <c r="F34" s="22"/>
      <c r="G34" s="67"/>
      <c r="H34" s="23">
        <f t="shared" si="0"/>
        <v>0</v>
      </c>
      <c r="I34" s="17"/>
      <c r="J34" s="81"/>
      <c r="K34" s="21"/>
      <c r="L34" s="22"/>
      <c r="M34" s="22"/>
      <c r="N34" s="22"/>
      <c r="O34" s="22"/>
      <c r="P34" s="67"/>
      <c r="Q34" s="23">
        <f t="shared" si="5"/>
        <v>0</v>
      </c>
    </row>
    <row r="35" spans="1:17" ht="18.600000000000001" customHeight="1" x14ac:dyDescent="0.15">
      <c r="A35" s="30" t="s">
        <v>51</v>
      </c>
      <c r="B35" s="31">
        <f>SUM(B5,B7,B9,B11,B13,B15,B17,B19,B21,B23,B25,B27,B29,B31,B33)</f>
        <v>30650000</v>
      </c>
      <c r="C35" s="32">
        <f t="shared" ref="C35:G36" si="6">SUM(C5,C7,C9,C11,C13,C15,C17,C19,C21,C23,C25,C27,C29,C31,C33)</f>
        <v>4320000</v>
      </c>
      <c r="D35" s="32">
        <f t="shared" si="6"/>
        <v>12650000</v>
      </c>
      <c r="E35" s="32">
        <f t="shared" si="6"/>
        <v>17780000</v>
      </c>
      <c r="F35" s="32">
        <f t="shared" ref="F35" si="7">SUM(F5,F7,F9,F11,F13,F15,F17,F19,F21,F23,F25,F27,F29,F31,F33)</f>
        <v>9910000</v>
      </c>
      <c r="G35" s="68">
        <f t="shared" si="6"/>
        <v>0</v>
      </c>
      <c r="H35" s="33">
        <f>SUM(B35:G35)</f>
        <v>75310000</v>
      </c>
      <c r="I35" s="17"/>
      <c r="J35" s="80" t="s">
        <v>27</v>
      </c>
      <c r="K35" s="14">
        <v>100000</v>
      </c>
      <c r="L35" s="15">
        <v>0</v>
      </c>
      <c r="M35" s="15">
        <v>0</v>
      </c>
      <c r="N35" s="15">
        <v>150000</v>
      </c>
      <c r="O35" s="15">
        <v>60000</v>
      </c>
      <c r="P35" s="66"/>
      <c r="Q35" s="16">
        <f>SUM(K35:P35)</f>
        <v>310000</v>
      </c>
    </row>
    <row r="36" spans="1:17" ht="18.600000000000001" customHeight="1" thickBot="1" x14ac:dyDescent="0.2">
      <c r="A36" s="34" t="s">
        <v>52</v>
      </c>
      <c r="B36" s="35">
        <f>SUM(B6,B8,B10,B12,B14,B16,B18,B20,B22,B24,B26,B28,B30,B32,B34)</f>
        <v>0</v>
      </c>
      <c r="C36" s="36">
        <f t="shared" si="6"/>
        <v>0</v>
      </c>
      <c r="D36" s="36">
        <f t="shared" si="6"/>
        <v>0</v>
      </c>
      <c r="E36" s="36">
        <f t="shared" si="6"/>
        <v>0</v>
      </c>
      <c r="F36" s="36">
        <f t="shared" ref="F36" si="8">SUM(F6,F8,F10,F12,F14,F16,F18,F20,F22,F24,F26,F28,F30,F32,F34)</f>
        <v>0</v>
      </c>
      <c r="G36" s="69">
        <f t="shared" si="6"/>
        <v>0</v>
      </c>
      <c r="H36" s="37">
        <f>SUM(B36:G36)</f>
        <v>0</v>
      </c>
      <c r="I36" s="17"/>
      <c r="J36" s="81"/>
      <c r="K36" s="21"/>
      <c r="L36" s="22"/>
      <c r="M36" s="22"/>
      <c r="N36" s="22"/>
      <c r="O36" s="22"/>
      <c r="P36" s="67"/>
      <c r="Q36" s="23">
        <f t="shared" si="5"/>
        <v>0</v>
      </c>
    </row>
    <row r="37" spans="1:17" ht="18.600000000000001" customHeight="1" x14ac:dyDescent="0.15">
      <c r="A37" s="80"/>
      <c r="B37" s="14"/>
      <c r="C37" s="15"/>
      <c r="D37" s="15"/>
      <c r="E37" s="15"/>
      <c r="F37" s="15"/>
      <c r="G37" s="66"/>
      <c r="H37" s="16">
        <f t="shared" ref="H37:H52" si="9">SUM(B37:G37)</f>
        <v>0</v>
      </c>
      <c r="I37" s="17"/>
      <c r="J37" s="80" t="s">
        <v>28</v>
      </c>
      <c r="K37" s="14">
        <v>50000</v>
      </c>
      <c r="L37" s="15">
        <v>0</v>
      </c>
      <c r="M37" s="15">
        <v>0</v>
      </c>
      <c r="N37" s="15">
        <v>50000</v>
      </c>
      <c r="O37" s="15">
        <v>0</v>
      </c>
      <c r="P37" s="66"/>
      <c r="Q37" s="16">
        <f t="shared" si="5"/>
        <v>100000</v>
      </c>
    </row>
    <row r="38" spans="1:17" ht="18.600000000000001" customHeight="1" x14ac:dyDescent="0.15">
      <c r="A38" s="81"/>
      <c r="B38" s="21"/>
      <c r="C38" s="22"/>
      <c r="D38" s="22"/>
      <c r="E38" s="22"/>
      <c r="F38" s="22"/>
      <c r="G38" s="67"/>
      <c r="H38" s="23">
        <f t="shared" si="9"/>
        <v>0</v>
      </c>
      <c r="I38" s="17"/>
      <c r="J38" s="81"/>
      <c r="K38" s="21"/>
      <c r="L38" s="22"/>
      <c r="M38" s="22"/>
      <c r="N38" s="22"/>
      <c r="O38" s="22"/>
      <c r="P38" s="67"/>
      <c r="Q38" s="23">
        <f t="shared" si="5"/>
        <v>0</v>
      </c>
    </row>
    <row r="39" spans="1:17" ht="18.600000000000001" customHeight="1" x14ac:dyDescent="0.15">
      <c r="A39" s="80" t="s">
        <v>40</v>
      </c>
      <c r="B39" s="14">
        <v>50000</v>
      </c>
      <c r="C39" s="15"/>
      <c r="D39" s="15"/>
      <c r="E39" s="15"/>
      <c r="F39" s="15"/>
      <c r="G39" s="66"/>
      <c r="H39" s="16">
        <f t="shared" si="9"/>
        <v>50000</v>
      </c>
      <c r="I39" s="17"/>
      <c r="J39" s="80" t="s">
        <v>29</v>
      </c>
      <c r="K39" s="14">
        <v>728000</v>
      </c>
      <c r="L39" s="15">
        <v>166800</v>
      </c>
      <c r="M39" s="15">
        <v>0</v>
      </c>
      <c r="N39" s="15">
        <v>100000</v>
      </c>
      <c r="O39" s="15">
        <v>100000</v>
      </c>
      <c r="P39" s="66"/>
      <c r="Q39" s="16">
        <f t="shared" si="5"/>
        <v>1094800</v>
      </c>
    </row>
    <row r="40" spans="1:17" ht="18.600000000000001" customHeight="1" x14ac:dyDescent="0.15">
      <c r="A40" s="81"/>
      <c r="B40" s="21"/>
      <c r="C40" s="22"/>
      <c r="D40" s="22"/>
      <c r="E40" s="22"/>
      <c r="F40" s="22"/>
      <c r="G40" s="67"/>
      <c r="H40" s="23">
        <f t="shared" si="9"/>
        <v>0</v>
      </c>
      <c r="I40" s="17"/>
      <c r="J40" s="81"/>
      <c r="K40" s="21"/>
      <c r="L40" s="22"/>
      <c r="M40" s="22"/>
      <c r="N40" s="22"/>
      <c r="O40" s="22"/>
      <c r="P40" s="67"/>
      <c r="Q40" s="23">
        <f t="shared" si="5"/>
        <v>0</v>
      </c>
    </row>
    <row r="41" spans="1:17" ht="18.600000000000001" customHeight="1" x14ac:dyDescent="0.15">
      <c r="A41" s="80"/>
      <c r="B41" s="14"/>
      <c r="C41" s="15"/>
      <c r="D41" s="15"/>
      <c r="E41" s="15"/>
      <c r="F41" s="15"/>
      <c r="G41" s="66"/>
      <c r="H41" s="16">
        <f t="shared" si="9"/>
        <v>0</v>
      </c>
      <c r="I41" s="17"/>
      <c r="J41" s="80" t="s">
        <v>30</v>
      </c>
      <c r="K41" s="14">
        <v>450000</v>
      </c>
      <c r="L41" s="15">
        <v>20000</v>
      </c>
      <c r="M41" s="15">
        <v>350000</v>
      </c>
      <c r="N41" s="15">
        <v>400000</v>
      </c>
      <c r="O41" s="15">
        <v>70000</v>
      </c>
      <c r="P41" s="66"/>
      <c r="Q41" s="16">
        <f t="shared" si="5"/>
        <v>1290000</v>
      </c>
    </row>
    <row r="42" spans="1:17" ht="18.600000000000001" customHeight="1" x14ac:dyDescent="0.15">
      <c r="A42" s="81"/>
      <c r="B42" s="21"/>
      <c r="C42" s="22"/>
      <c r="D42" s="22"/>
      <c r="E42" s="22"/>
      <c r="F42" s="22"/>
      <c r="G42" s="67"/>
      <c r="H42" s="23">
        <f t="shared" si="9"/>
        <v>0</v>
      </c>
      <c r="I42" s="17"/>
      <c r="J42" s="81"/>
      <c r="K42" s="21"/>
      <c r="L42" s="22"/>
      <c r="M42" s="22"/>
      <c r="N42" s="22"/>
      <c r="O42" s="22"/>
      <c r="P42" s="67"/>
      <c r="Q42" s="23">
        <f t="shared" si="5"/>
        <v>0</v>
      </c>
    </row>
    <row r="43" spans="1:17" ht="18.600000000000001" customHeight="1" x14ac:dyDescent="0.15">
      <c r="A43" s="80" t="s">
        <v>37</v>
      </c>
      <c r="B43" s="14">
        <v>640000</v>
      </c>
      <c r="C43" s="15">
        <v>167000</v>
      </c>
      <c r="D43" s="15">
        <v>425000</v>
      </c>
      <c r="E43" s="15">
        <v>347000</v>
      </c>
      <c r="F43" s="15">
        <v>87000</v>
      </c>
      <c r="G43" s="66"/>
      <c r="H43" s="16">
        <f t="shared" si="9"/>
        <v>1666000</v>
      </c>
      <c r="I43" s="17"/>
      <c r="J43" s="80"/>
      <c r="K43" s="14"/>
      <c r="L43" s="15">
        <v>0</v>
      </c>
      <c r="M43" s="15">
        <v>0</v>
      </c>
      <c r="N43" s="15">
        <v>0</v>
      </c>
      <c r="O43" s="15"/>
      <c r="P43" s="66"/>
      <c r="Q43" s="16">
        <f t="shared" si="5"/>
        <v>0</v>
      </c>
    </row>
    <row r="44" spans="1:17" ht="18.600000000000001" customHeight="1" x14ac:dyDescent="0.15">
      <c r="A44" s="81"/>
      <c r="B44" s="21"/>
      <c r="C44" s="22"/>
      <c r="D44" s="22"/>
      <c r="E44" s="22"/>
      <c r="F44" s="22"/>
      <c r="G44" s="67"/>
      <c r="H44" s="23">
        <f t="shared" si="9"/>
        <v>0</v>
      </c>
      <c r="I44" s="17"/>
      <c r="J44" s="81"/>
      <c r="K44" s="21"/>
      <c r="L44" s="22"/>
      <c r="M44" s="22"/>
      <c r="N44" s="22"/>
      <c r="O44" s="22"/>
      <c r="P44" s="67"/>
      <c r="Q44" s="23">
        <f t="shared" si="5"/>
        <v>0</v>
      </c>
    </row>
    <row r="45" spans="1:17" ht="18.600000000000001" customHeight="1" x14ac:dyDescent="0.15">
      <c r="A45" s="80" t="s">
        <v>36</v>
      </c>
      <c r="B45" s="14"/>
      <c r="C45" s="15"/>
      <c r="D45" s="15"/>
      <c r="E45" s="15"/>
      <c r="F45" s="15"/>
      <c r="G45" s="66"/>
      <c r="H45" s="16">
        <f t="shared" si="9"/>
        <v>0</v>
      </c>
      <c r="I45" s="17"/>
      <c r="J45" s="80" t="s">
        <v>31</v>
      </c>
      <c r="K45" s="14">
        <v>300000</v>
      </c>
      <c r="L45" s="15">
        <v>180000</v>
      </c>
      <c r="M45" s="15">
        <v>250000</v>
      </c>
      <c r="N45" s="15">
        <v>250000</v>
      </c>
      <c r="O45" s="15">
        <v>180000</v>
      </c>
      <c r="P45" s="66"/>
      <c r="Q45" s="16">
        <f t="shared" si="5"/>
        <v>1160000</v>
      </c>
    </row>
    <row r="46" spans="1:17" ht="18.600000000000001" customHeight="1" x14ac:dyDescent="0.15">
      <c r="A46" s="81"/>
      <c r="B46" s="21"/>
      <c r="C46" s="22"/>
      <c r="D46" s="22"/>
      <c r="E46" s="22"/>
      <c r="F46" s="22"/>
      <c r="G46" s="67"/>
      <c r="H46" s="23">
        <f t="shared" si="9"/>
        <v>0</v>
      </c>
      <c r="I46" s="17"/>
      <c r="J46" s="81"/>
      <c r="K46" s="21"/>
      <c r="L46" s="22"/>
      <c r="M46" s="22"/>
      <c r="N46" s="22"/>
      <c r="O46" s="22"/>
      <c r="P46" s="67"/>
      <c r="Q46" s="23">
        <f t="shared" si="5"/>
        <v>0</v>
      </c>
    </row>
    <row r="47" spans="1:17" ht="18.600000000000001" customHeight="1" x14ac:dyDescent="0.15">
      <c r="A47" s="80" t="s">
        <v>24</v>
      </c>
      <c r="B47" s="14">
        <v>25</v>
      </c>
      <c r="C47" s="15"/>
      <c r="D47" s="15"/>
      <c r="E47" s="15"/>
      <c r="F47" s="15"/>
      <c r="G47" s="66"/>
      <c r="H47" s="16">
        <f t="shared" si="9"/>
        <v>25</v>
      </c>
      <c r="I47" s="17"/>
      <c r="J47" s="80" t="s">
        <v>32</v>
      </c>
      <c r="K47" s="14">
        <v>44000</v>
      </c>
      <c r="L47" s="15">
        <v>0</v>
      </c>
      <c r="M47" s="15">
        <v>20000</v>
      </c>
      <c r="N47" s="15">
        <v>14000</v>
      </c>
      <c r="O47" s="15">
        <v>1000</v>
      </c>
      <c r="P47" s="66"/>
      <c r="Q47" s="16">
        <f t="shared" si="5"/>
        <v>79000</v>
      </c>
    </row>
    <row r="48" spans="1:17" ht="18.600000000000001" customHeight="1" x14ac:dyDescent="0.15">
      <c r="A48" s="81"/>
      <c r="B48" s="21"/>
      <c r="C48" s="22"/>
      <c r="D48" s="22"/>
      <c r="E48" s="22"/>
      <c r="F48" s="22"/>
      <c r="G48" s="67"/>
      <c r="H48" s="23">
        <f t="shared" si="9"/>
        <v>0</v>
      </c>
      <c r="I48" s="17"/>
      <c r="J48" s="81"/>
      <c r="K48" s="21"/>
      <c r="L48" s="22"/>
      <c r="M48" s="22"/>
      <c r="N48" s="22"/>
      <c r="O48" s="22"/>
      <c r="P48" s="67"/>
      <c r="Q48" s="23">
        <f t="shared" si="5"/>
        <v>0</v>
      </c>
    </row>
    <row r="49" spans="1:18" ht="18.600000000000001" customHeight="1" x14ac:dyDescent="0.15">
      <c r="A49" s="80"/>
      <c r="B49" s="14"/>
      <c r="C49" s="15"/>
      <c r="D49" s="15"/>
      <c r="E49" s="15"/>
      <c r="F49" s="15"/>
      <c r="G49" s="66"/>
      <c r="H49" s="16">
        <f t="shared" si="9"/>
        <v>0</v>
      </c>
      <c r="I49" s="17"/>
      <c r="J49" s="82" t="s">
        <v>33</v>
      </c>
      <c r="K49" s="14">
        <v>0</v>
      </c>
      <c r="L49" s="15">
        <v>0</v>
      </c>
      <c r="M49" s="15">
        <v>0</v>
      </c>
      <c r="N49" s="15">
        <v>0</v>
      </c>
      <c r="O49" s="15">
        <v>0</v>
      </c>
      <c r="P49" s="66">
        <v>0</v>
      </c>
      <c r="Q49" s="16">
        <f t="shared" si="5"/>
        <v>0</v>
      </c>
    </row>
    <row r="50" spans="1:18" ht="18.600000000000001" customHeight="1" thickBot="1" x14ac:dyDescent="0.2">
      <c r="A50" s="81"/>
      <c r="B50" s="21"/>
      <c r="C50" s="22"/>
      <c r="D50" s="22"/>
      <c r="E50" s="22"/>
      <c r="F50" s="22"/>
      <c r="G50" s="67"/>
      <c r="H50" s="23">
        <f t="shared" si="9"/>
        <v>0</v>
      </c>
      <c r="I50" s="17"/>
      <c r="J50" s="83"/>
      <c r="K50" s="21"/>
      <c r="L50" s="22"/>
      <c r="M50" s="22"/>
      <c r="N50" s="22"/>
      <c r="O50" s="22"/>
      <c r="P50" s="67"/>
      <c r="Q50" s="23">
        <f t="shared" si="5"/>
        <v>0</v>
      </c>
    </row>
    <row r="51" spans="1:18" ht="18.600000000000001" customHeight="1" x14ac:dyDescent="0.15">
      <c r="A51" s="84"/>
      <c r="B51" s="14"/>
      <c r="C51" s="15"/>
      <c r="D51" s="15"/>
      <c r="E51" s="15"/>
      <c r="F51" s="15"/>
      <c r="G51" s="66"/>
      <c r="H51" s="16">
        <f t="shared" si="9"/>
        <v>0</v>
      </c>
      <c r="I51" s="17"/>
      <c r="J51" s="30" t="s">
        <v>56</v>
      </c>
      <c r="K51" s="31">
        <f>SUM(K13,K15,K17,K19,K21,K23,K25,K27,K29,K31,K33,K35,K37,K39,K41,K43,K45,K47,K49)</f>
        <v>8207000</v>
      </c>
      <c r="L51" s="32">
        <f t="shared" ref="L51:P52" si="10">SUM(L13,L15,L17,L19,L21,L23,L25,L27,L29,L31,L33,L35,L37,L39,L41,L43,L45,L47,L49)</f>
        <v>591800</v>
      </c>
      <c r="M51" s="32">
        <f t="shared" si="10"/>
        <v>6495000</v>
      </c>
      <c r="N51" s="32">
        <f t="shared" si="10"/>
        <v>3152000</v>
      </c>
      <c r="O51" s="32">
        <f t="shared" ref="O51" si="11">SUM(O13,O15,O17,O19,O21,O23,O25,O27,O29,O31,O33,O35,O37,O39,O41,O43,O45,O47,O49)</f>
        <v>1314000</v>
      </c>
      <c r="P51" s="68">
        <f t="shared" si="10"/>
        <v>0</v>
      </c>
      <c r="Q51" s="33">
        <f t="shared" ref="Q51:Q56" si="12">SUM(K51:P51)</f>
        <v>19759800</v>
      </c>
    </row>
    <row r="52" spans="1:18" ht="18.600000000000001" customHeight="1" thickBot="1" x14ac:dyDescent="0.2">
      <c r="A52" s="81"/>
      <c r="B52" s="21"/>
      <c r="C52" s="22"/>
      <c r="D52" s="22"/>
      <c r="E52" s="22"/>
      <c r="F52" s="22"/>
      <c r="G52" s="67"/>
      <c r="H52" s="23">
        <f t="shared" si="9"/>
        <v>0</v>
      </c>
      <c r="I52" s="17"/>
      <c r="J52" s="34" t="s">
        <v>57</v>
      </c>
      <c r="K52" s="35">
        <f>SUM(K14,K16,K18,K20,K22,K24,K26,K28,K30,K32,K34,K36,K38,K40,K42,K44,K46,K48,K50)</f>
        <v>0</v>
      </c>
      <c r="L52" s="36">
        <f t="shared" si="10"/>
        <v>0</v>
      </c>
      <c r="M52" s="36">
        <f t="shared" si="10"/>
        <v>0</v>
      </c>
      <c r="N52" s="36">
        <f>SUM(N14,N16,N18,N20,N22,N24,N26,N28,N30,N32,N34,N36,N38,N40,N42,N44,N46,N48,N50)</f>
        <v>0</v>
      </c>
      <c r="O52" s="36">
        <f t="shared" ref="O52" si="13">SUM(O14,O16,O18,O20,O22,O24,O26,O28,O30,O32,O34,O36,O38,O40,O42,O44,O46,O48,O50)</f>
        <v>0</v>
      </c>
      <c r="P52" s="69">
        <f t="shared" si="10"/>
        <v>0</v>
      </c>
      <c r="Q52" s="37">
        <f t="shared" si="12"/>
        <v>0</v>
      </c>
    </row>
    <row r="53" spans="1:18" ht="18.600000000000001" customHeight="1" x14ac:dyDescent="0.15">
      <c r="A53" s="30" t="s">
        <v>39</v>
      </c>
      <c r="B53" s="31">
        <f>SUM(B37,B39,B41,B43,B45,B47,B49,B51)</f>
        <v>690025</v>
      </c>
      <c r="C53" s="32">
        <f t="shared" ref="C53:G54" si="14">SUM(C37,C39,C41,C43,C45,C47,C49,C51)</f>
        <v>167000</v>
      </c>
      <c r="D53" s="32">
        <f t="shared" si="14"/>
        <v>425000</v>
      </c>
      <c r="E53" s="32">
        <f t="shared" si="14"/>
        <v>347000</v>
      </c>
      <c r="F53" s="32">
        <f t="shared" ref="F53" si="15">SUM(F37,F39,F41,F43,F45,F47,F49,F51)</f>
        <v>87000</v>
      </c>
      <c r="G53" s="68">
        <f t="shared" si="14"/>
        <v>0</v>
      </c>
      <c r="H53" s="33">
        <f>SUM(B53:G53)</f>
        <v>1716025</v>
      </c>
      <c r="I53" s="17"/>
      <c r="J53" s="43" t="s">
        <v>39</v>
      </c>
      <c r="K53" s="44">
        <v>400000</v>
      </c>
      <c r="L53" s="45">
        <v>60000</v>
      </c>
      <c r="M53" s="45">
        <v>107000</v>
      </c>
      <c r="N53" s="45">
        <v>200000</v>
      </c>
      <c r="O53" s="45">
        <v>70000</v>
      </c>
      <c r="P53" s="72">
        <v>300000</v>
      </c>
      <c r="Q53" s="16">
        <f t="shared" si="12"/>
        <v>1137000</v>
      </c>
    </row>
    <row r="54" spans="1:18" ht="18.600000000000001" customHeight="1" thickBot="1" x14ac:dyDescent="0.2">
      <c r="A54" s="76" t="s">
        <v>53</v>
      </c>
      <c r="B54" s="35">
        <f>SUM(B38,B40,B42,B44,B46,B48,B50,B52)</f>
        <v>0</v>
      </c>
      <c r="C54" s="36">
        <f t="shared" si="14"/>
        <v>0</v>
      </c>
      <c r="D54" s="36">
        <f t="shared" si="14"/>
        <v>0</v>
      </c>
      <c r="E54" s="36">
        <f t="shared" si="14"/>
        <v>0</v>
      </c>
      <c r="F54" s="36">
        <f t="shared" ref="F54" si="16">SUM(F38,F40,F42,F44,F46,F48,F50,F52)</f>
        <v>0</v>
      </c>
      <c r="G54" s="69">
        <f t="shared" si="14"/>
        <v>0</v>
      </c>
      <c r="H54" s="37">
        <f>SUM(B54:G54)</f>
        <v>0</v>
      </c>
      <c r="I54" s="17"/>
      <c r="J54" s="46" t="s">
        <v>58</v>
      </c>
      <c r="K54" s="47"/>
      <c r="L54" s="48"/>
      <c r="M54" s="48"/>
      <c r="N54" s="48"/>
      <c r="O54" s="48"/>
      <c r="P54" s="73"/>
      <c r="Q54" s="37">
        <f t="shared" si="12"/>
        <v>0</v>
      </c>
    </row>
    <row r="55" spans="1:18" ht="18.600000000000001" customHeight="1" x14ac:dyDescent="0.15">
      <c r="A55" s="49" t="s">
        <v>34</v>
      </c>
      <c r="B55" s="31">
        <f>SUM(B35,B53)</f>
        <v>31340025</v>
      </c>
      <c r="C55" s="32">
        <f t="shared" ref="C55:G56" si="17">SUM(C35,C53)</f>
        <v>4487000</v>
      </c>
      <c r="D55" s="32">
        <f t="shared" si="17"/>
        <v>13075000</v>
      </c>
      <c r="E55" s="32">
        <f t="shared" si="17"/>
        <v>18127000</v>
      </c>
      <c r="F55" s="32">
        <f t="shared" ref="F55" si="18">SUM(F35,F53)</f>
        <v>9997000</v>
      </c>
      <c r="G55" s="68">
        <f t="shared" si="17"/>
        <v>0</v>
      </c>
      <c r="H55" s="33">
        <f>SUM(B55:G55)</f>
        <v>77026025</v>
      </c>
      <c r="I55" s="24"/>
      <c r="J55" s="50" t="s">
        <v>47</v>
      </c>
      <c r="K55" s="31">
        <f>SUM(K11,K51,K53)</f>
        <v>29507000</v>
      </c>
      <c r="L55" s="32">
        <f t="shared" ref="L55:P56" si="19">SUM(L11,L51,L53)</f>
        <v>5031800</v>
      </c>
      <c r="M55" s="32">
        <f t="shared" si="19"/>
        <v>12476330</v>
      </c>
      <c r="N55" s="32">
        <f t="shared" si="19"/>
        <v>17402000</v>
      </c>
      <c r="O55" s="32">
        <f t="shared" ref="O55" si="20">SUM(O11,O51,O53)</f>
        <v>7914000</v>
      </c>
      <c r="P55" s="68">
        <f t="shared" si="19"/>
        <v>300000</v>
      </c>
      <c r="Q55" s="33">
        <f t="shared" si="12"/>
        <v>72631130</v>
      </c>
      <c r="R55" s="51"/>
    </row>
    <row r="56" spans="1:18" ht="18.600000000000001" customHeight="1" thickBot="1" x14ac:dyDescent="0.2">
      <c r="A56" s="52" t="s">
        <v>48</v>
      </c>
      <c r="B56" s="35">
        <f>SUM(B36,B54)</f>
        <v>0</v>
      </c>
      <c r="C56" s="36">
        <f t="shared" si="17"/>
        <v>0</v>
      </c>
      <c r="D56" s="36">
        <f t="shared" si="17"/>
        <v>0</v>
      </c>
      <c r="E56" s="36">
        <f t="shared" si="17"/>
        <v>0</v>
      </c>
      <c r="F56" s="36">
        <f t="shared" ref="F56" si="21">SUM(F36,F54)</f>
        <v>0</v>
      </c>
      <c r="G56" s="69">
        <f t="shared" si="17"/>
        <v>0</v>
      </c>
      <c r="H56" s="37">
        <f>SUM(B56:G56)</f>
        <v>0</v>
      </c>
      <c r="I56" s="53"/>
      <c r="J56" s="34" t="s">
        <v>59</v>
      </c>
      <c r="K56" s="35">
        <f>SUM(K12,K52,K54)</f>
        <v>0</v>
      </c>
      <c r="L56" s="36">
        <f t="shared" si="19"/>
        <v>0</v>
      </c>
      <c r="M56" s="36">
        <f t="shared" si="19"/>
        <v>0</v>
      </c>
      <c r="N56" s="36">
        <f t="shared" si="19"/>
        <v>0</v>
      </c>
      <c r="O56" s="36">
        <f t="shared" ref="O56" si="22">SUM(O12,O52,O54)</f>
        <v>0</v>
      </c>
      <c r="P56" s="69">
        <f t="shared" si="19"/>
        <v>0</v>
      </c>
      <c r="Q56" s="37">
        <f t="shared" si="12"/>
        <v>0</v>
      </c>
      <c r="R56" s="54"/>
    </row>
    <row r="57" spans="1:18" ht="6" customHeight="1" thickBot="1" x14ac:dyDescent="0.2"/>
    <row r="58" spans="1:18" ht="24" customHeight="1" x14ac:dyDescent="0.15">
      <c r="J58" s="55" t="s">
        <v>35</v>
      </c>
      <c r="K58" s="56">
        <f t="shared" ref="K58:N59" si="23">B55-K55</f>
        <v>1833025</v>
      </c>
      <c r="L58" s="57">
        <f t="shared" si="23"/>
        <v>-544800</v>
      </c>
      <c r="M58" s="57">
        <f t="shared" si="23"/>
        <v>598670</v>
      </c>
      <c r="N58" s="57">
        <f t="shared" si="23"/>
        <v>725000</v>
      </c>
      <c r="O58" s="57">
        <f t="shared" ref="O58:P59" si="24">F55-O55</f>
        <v>2083000</v>
      </c>
      <c r="P58" s="58">
        <f t="shared" si="24"/>
        <v>-300000</v>
      </c>
      <c r="Q58" s="59">
        <f>SUM(K58:P58)</f>
        <v>4394895</v>
      </c>
    </row>
    <row r="59" spans="1:18" ht="24" customHeight="1" thickBot="1" x14ac:dyDescent="0.2">
      <c r="J59" s="60" t="s">
        <v>49</v>
      </c>
      <c r="K59" s="61">
        <f t="shared" si="23"/>
        <v>0</v>
      </c>
      <c r="L59" s="62">
        <f t="shared" si="23"/>
        <v>0</v>
      </c>
      <c r="M59" s="62">
        <f t="shared" si="23"/>
        <v>0</v>
      </c>
      <c r="N59" s="62">
        <f t="shared" si="23"/>
        <v>0</v>
      </c>
      <c r="O59" s="62">
        <f t="shared" si="24"/>
        <v>0</v>
      </c>
      <c r="P59" s="63">
        <f t="shared" si="24"/>
        <v>0</v>
      </c>
      <c r="Q59" s="64">
        <f>SUM(K59:P59)</f>
        <v>0</v>
      </c>
    </row>
    <row r="61" spans="1:18" ht="21" customHeight="1" x14ac:dyDescent="0.15">
      <c r="M61" s="78" t="s">
        <v>62</v>
      </c>
      <c r="N61" s="77">
        <v>450000</v>
      </c>
      <c r="O61" s="77">
        <v>450000</v>
      </c>
    </row>
    <row r="62" spans="1:18" ht="21" customHeight="1" x14ac:dyDescent="0.15">
      <c r="M62" s="79"/>
    </row>
  </sheetData>
  <mergeCells count="51">
    <mergeCell ref="A13:A14"/>
    <mergeCell ref="J13:J14"/>
    <mergeCell ref="P1:Q1"/>
    <mergeCell ref="B3:G3"/>
    <mergeCell ref="K3:P3"/>
    <mergeCell ref="A5:A6"/>
    <mergeCell ref="J5:J6"/>
    <mergeCell ref="A7:A8"/>
    <mergeCell ref="J7:J8"/>
    <mergeCell ref="A9:A10"/>
    <mergeCell ref="J9:J10"/>
    <mergeCell ref="A11:A12"/>
    <mergeCell ref="A1:A2"/>
    <mergeCell ref="B2:Q2"/>
    <mergeCell ref="A25:A26"/>
    <mergeCell ref="J25:J26"/>
    <mergeCell ref="A15:A16"/>
    <mergeCell ref="J15:J16"/>
    <mergeCell ref="A17:A18"/>
    <mergeCell ref="J17:J18"/>
    <mergeCell ref="A19:A20"/>
    <mergeCell ref="J19:J20"/>
    <mergeCell ref="A21:A22"/>
    <mergeCell ref="J21:J22"/>
    <mergeCell ref="A23:A24"/>
    <mergeCell ref="J23:J24"/>
    <mergeCell ref="A45:A46"/>
    <mergeCell ref="J45:J46"/>
    <mergeCell ref="A33:A34"/>
    <mergeCell ref="J33:J34"/>
    <mergeCell ref="J35:J36"/>
    <mergeCell ref="A37:A38"/>
    <mergeCell ref="J37:J38"/>
    <mergeCell ref="A39:A40"/>
    <mergeCell ref="J39:J40"/>
    <mergeCell ref="A41:A42"/>
    <mergeCell ref="J41:J42"/>
    <mergeCell ref="A43:A44"/>
    <mergeCell ref="J43:J44"/>
    <mergeCell ref="A27:A28"/>
    <mergeCell ref="J27:J28"/>
    <mergeCell ref="A29:A30"/>
    <mergeCell ref="J29:J30"/>
    <mergeCell ref="A31:A32"/>
    <mergeCell ref="J31:J32"/>
    <mergeCell ref="M61:M62"/>
    <mergeCell ref="A47:A48"/>
    <mergeCell ref="J47:J48"/>
    <mergeCell ref="A49:A50"/>
    <mergeCell ref="J49:J50"/>
    <mergeCell ref="A51:A52"/>
  </mergeCells>
  <phoneticPr fontId="2"/>
  <printOptions horizontalCentered="1"/>
  <pageMargins left="0" right="0" top="0.78740157480314965" bottom="0.59055118110236227" header="0.31496062992125984" footer="0.31496062992125984"/>
  <pageSetup paperSize="8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17202-42E1-4DCE-80D8-C833E7A99FC7}">
  <sheetPr>
    <pageSetUpPr fitToPage="1"/>
  </sheetPr>
  <dimension ref="A1:S62"/>
  <sheetViews>
    <sheetView tabSelected="1" workbookViewId="0">
      <selection activeCell="J59" sqref="J59"/>
    </sheetView>
  </sheetViews>
  <sheetFormatPr defaultColWidth="8.875" defaultRowHeight="21" customHeight="1" x14ac:dyDescent="0.15"/>
  <cols>
    <col min="1" max="1" width="8.75" style="4" customWidth="1"/>
    <col min="2" max="2" width="10.5" style="3" customWidth="1"/>
    <col min="3" max="3" width="10.125" style="3" bestFit="1" customWidth="1"/>
    <col min="4" max="5" width="10.5" style="3" customWidth="1"/>
    <col min="6" max="7" width="9.625" style="3" bestFit="1" customWidth="1"/>
    <col min="8" max="8" width="10.5" style="3" customWidth="1"/>
    <col min="9" max="9" width="0.75" style="3" customWidth="1"/>
    <col min="10" max="10" width="8.75" style="4" customWidth="1"/>
    <col min="11" max="11" width="10.5" style="3" customWidth="1"/>
    <col min="12" max="12" width="10.375" style="3" customWidth="1"/>
    <col min="13" max="14" width="10.5" style="3" customWidth="1"/>
    <col min="15" max="16" width="10.625" style="3" customWidth="1"/>
    <col min="17" max="17" width="10.5" style="3" customWidth="1"/>
    <col min="18" max="18" width="8.875" style="3"/>
    <col min="19" max="19" width="9.5" style="3" bestFit="1" customWidth="1"/>
    <col min="20" max="16384" width="8.875" style="3"/>
  </cols>
  <sheetData>
    <row r="1" spans="1:19" customFormat="1" ht="20.100000000000001" customHeight="1" x14ac:dyDescent="0.15">
      <c r="A1" s="94" t="s">
        <v>67</v>
      </c>
      <c r="B1" s="3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1"/>
      <c r="P1" s="90" t="s">
        <v>0</v>
      </c>
      <c r="Q1" s="90"/>
      <c r="R1" s="3"/>
    </row>
    <row r="2" spans="1:19" customFormat="1" ht="20.100000000000001" customHeight="1" thickBot="1" x14ac:dyDescent="0.2">
      <c r="A2" s="95"/>
      <c r="B2" s="96" t="s">
        <v>65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1"/>
    </row>
    <row r="3" spans="1:19" ht="21" customHeight="1" thickBot="1" x14ac:dyDescent="0.2">
      <c r="A3" s="5"/>
      <c r="B3" s="91" t="s">
        <v>41</v>
      </c>
      <c r="C3" s="91"/>
      <c r="D3" s="91"/>
      <c r="E3" s="91"/>
      <c r="F3" s="91"/>
      <c r="G3" s="91"/>
      <c r="H3" s="6"/>
      <c r="I3" s="7"/>
      <c r="J3" s="5"/>
      <c r="K3" s="91" t="s">
        <v>1</v>
      </c>
      <c r="L3" s="91"/>
      <c r="M3" s="91"/>
      <c r="N3" s="91"/>
      <c r="O3" s="91"/>
      <c r="P3" s="91"/>
      <c r="Q3" s="6"/>
    </row>
    <row r="4" spans="1:19" ht="21" customHeight="1" thickBot="1" x14ac:dyDescent="0.2">
      <c r="A4" s="8" t="s">
        <v>2</v>
      </c>
      <c r="B4" s="9" t="s">
        <v>3</v>
      </c>
      <c r="C4" s="10" t="s">
        <v>4</v>
      </c>
      <c r="D4" s="10" t="s">
        <v>5</v>
      </c>
      <c r="E4" s="10" t="s">
        <v>43</v>
      </c>
      <c r="F4" s="10" t="s">
        <v>6</v>
      </c>
      <c r="G4" s="65" t="s">
        <v>50</v>
      </c>
      <c r="H4" s="11" t="s">
        <v>7</v>
      </c>
      <c r="I4" s="12"/>
      <c r="J4" s="8" t="s">
        <v>2</v>
      </c>
      <c r="K4" s="13" t="s">
        <v>3</v>
      </c>
      <c r="L4" s="10" t="s">
        <v>4</v>
      </c>
      <c r="M4" s="10" t="s">
        <v>5</v>
      </c>
      <c r="N4" s="10" t="s">
        <v>43</v>
      </c>
      <c r="O4" s="10" t="s">
        <v>6</v>
      </c>
      <c r="P4" s="65" t="s">
        <v>50</v>
      </c>
      <c r="Q4" s="11" t="s">
        <v>7</v>
      </c>
    </row>
    <row r="5" spans="1:19" s="20" customFormat="1" ht="18.600000000000001" customHeight="1" x14ac:dyDescent="0.15">
      <c r="A5" s="92"/>
      <c r="B5" s="14"/>
      <c r="C5" s="15"/>
      <c r="D5" s="15"/>
      <c r="E5" s="15"/>
      <c r="F5" s="15"/>
      <c r="G5" s="66"/>
      <c r="H5" s="16">
        <f>SUM(B5:G5)</f>
        <v>0</v>
      </c>
      <c r="I5" s="17"/>
      <c r="J5" s="92" t="s">
        <v>8</v>
      </c>
      <c r="K5" s="18">
        <v>20500000</v>
      </c>
      <c r="L5" s="19">
        <v>4000000</v>
      </c>
      <c r="M5" s="19">
        <v>5374330</v>
      </c>
      <c r="N5" s="19">
        <v>13039882</v>
      </c>
      <c r="O5" s="19">
        <v>6542658</v>
      </c>
      <c r="P5" s="70"/>
      <c r="Q5" s="16">
        <f>SUM(K5:P5)</f>
        <v>49456870</v>
      </c>
    </row>
    <row r="6" spans="1:19" ht="18.600000000000001" customHeight="1" x14ac:dyDescent="0.15">
      <c r="A6" s="81"/>
      <c r="B6" s="21"/>
      <c r="C6" s="22"/>
      <c r="D6" s="22"/>
      <c r="E6" s="22"/>
      <c r="F6" s="22"/>
      <c r="G6" s="67"/>
      <c r="H6" s="23">
        <f t="shared" ref="H6:H34" si="0">SUM(B6:G6)</f>
        <v>0</v>
      </c>
      <c r="I6" s="17"/>
      <c r="J6" s="93"/>
      <c r="K6" s="21">
        <v>8643789</v>
      </c>
      <c r="L6" s="22">
        <v>1972525</v>
      </c>
      <c r="M6" s="22">
        <v>2616194</v>
      </c>
      <c r="N6" s="22">
        <v>5919941</v>
      </c>
      <c r="O6" s="22">
        <v>3021329</v>
      </c>
      <c r="P6" s="67"/>
      <c r="Q6" s="23">
        <f>SUM(K6:P6)</f>
        <v>22173778</v>
      </c>
    </row>
    <row r="7" spans="1:19" ht="18.600000000000001" customHeight="1" x14ac:dyDescent="0.15">
      <c r="A7" s="80"/>
      <c r="B7" s="14"/>
      <c r="C7" s="15"/>
      <c r="D7" s="15"/>
      <c r="E7" s="15"/>
      <c r="F7" s="15"/>
      <c r="G7" s="66"/>
      <c r="H7" s="16">
        <f t="shared" si="0"/>
        <v>0</v>
      </c>
      <c r="I7" s="24"/>
      <c r="J7" s="80" t="s">
        <v>9</v>
      </c>
      <c r="K7" s="14">
        <v>3300000</v>
      </c>
      <c r="L7" s="15">
        <v>500000</v>
      </c>
      <c r="M7" s="15">
        <v>400000</v>
      </c>
      <c r="N7" s="15">
        <v>1200000</v>
      </c>
      <c r="O7" s="15">
        <v>700000</v>
      </c>
      <c r="P7" s="66"/>
      <c r="Q7" s="25">
        <f t="shared" ref="Q7:Q10" si="1">SUM(K7:P7)</f>
        <v>6100000</v>
      </c>
    </row>
    <row r="8" spans="1:19" ht="18.600000000000001" customHeight="1" x14ac:dyDescent="0.15">
      <c r="A8" s="81"/>
      <c r="B8" s="21"/>
      <c r="C8" s="22"/>
      <c r="D8" s="22"/>
      <c r="E8" s="22"/>
      <c r="F8" s="22"/>
      <c r="G8" s="67"/>
      <c r="H8" s="23">
        <f t="shared" si="0"/>
        <v>0</v>
      </c>
      <c r="I8" s="24"/>
      <c r="J8" s="93"/>
      <c r="K8" s="21">
        <v>1639319</v>
      </c>
      <c r="L8" s="22">
        <v>184982</v>
      </c>
      <c r="M8" s="22">
        <v>200624</v>
      </c>
      <c r="N8" s="22">
        <v>439952</v>
      </c>
      <c r="O8" s="22">
        <v>278521</v>
      </c>
      <c r="P8" s="67"/>
      <c r="Q8" s="23">
        <f t="shared" si="1"/>
        <v>2743398</v>
      </c>
    </row>
    <row r="9" spans="1:19" ht="18.600000000000001" customHeight="1" x14ac:dyDescent="0.15">
      <c r="A9" s="80"/>
      <c r="B9" s="14"/>
      <c r="C9" s="15"/>
      <c r="D9" s="15"/>
      <c r="E9" s="15"/>
      <c r="F9" s="15"/>
      <c r="G9" s="66"/>
      <c r="H9" s="16">
        <f t="shared" si="0"/>
        <v>0</v>
      </c>
      <c r="I9" s="24"/>
      <c r="J9" s="84" t="s">
        <v>46</v>
      </c>
      <c r="K9" s="26">
        <v>400000</v>
      </c>
      <c r="L9" s="19">
        <v>80000</v>
      </c>
      <c r="M9" s="19">
        <v>70000</v>
      </c>
      <c r="N9" s="19">
        <v>350000</v>
      </c>
      <c r="O9" s="19">
        <v>200000</v>
      </c>
      <c r="P9" s="70"/>
      <c r="Q9" s="16">
        <f t="shared" si="1"/>
        <v>1100000</v>
      </c>
    </row>
    <row r="10" spans="1:19" ht="18.600000000000001" customHeight="1" thickBot="1" x14ac:dyDescent="0.2">
      <c r="A10" s="81"/>
      <c r="B10" s="21"/>
      <c r="C10" s="22"/>
      <c r="D10" s="22"/>
      <c r="E10" s="22"/>
      <c r="F10" s="22"/>
      <c r="G10" s="67"/>
      <c r="H10" s="23">
        <f t="shared" si="0"/>
        <v>0</v>
      </c>
      <c r="I10" s="24"/>
      <c r="J10" s="84"/>
      <c r="K10" s="27">
        <v>194720</v>
      </c>
      <c r="L10" s="28">
        <v>35000</v>
      </c>
      <c r="M10" s="28">
        <v>35000</v>
      </c>
      <c r="N10" s="28">
        <v>115000</v>
      </c>
      <c r="O10" s="28">
        <v>89400</v>
      </c>
      <c r="P10" s="71"/>
      <c r="Q10" s="29">
        <f t="shared" si="1"/>
        <v>469120</v>
      </c>
    </row>
    <row r="11" spans="1:19" ht="18.600000000000001" customHeight="1" x14ac:dyDescent="0.15">
      <c r="A11" s="80" t="s">
        <v>10</v>
      </c>
      <c r="B11" s="14">
        <v>29000000</v>
      </c>
      <c r="C11" s="15"/>
      <c r="D11" s="15"/>
      <c r="E11" s="15"/>
      <c r="F11" s="15"/>
      <c r="G11" s="66"/>
      <c r="H11" s="16">
        <f t="shared" si="0"/>
        <v>29000000</v>
      </c>
      <c r="I11" s="24"/>
      <c r="J11" s="30" t="s">
        <v>54</v>
      </c>
      <c r="K11" s="31">
        <f>SUM(K5,K7,K9)</f>
        <v>24200000</v>
      </c>
      <c r="L11" s="32">
        <f t="shared" ref="L11:P12" si="2">SUM(L5,L7,L9)</f>
        <v>4580000</v>
      </c>
      <c r="M11" s="32">
        <f t="shared" si="2"/>
        <v>5844330</v>
      </c>
      <c r="N11" s="32">
        <f t="shared" si="2"/>
        <v>14589882</v>
      </c>
      <c r="O11" s="32">
        <f t="shared" si="2"/>
        <v>7442658</v>
      </c>
      <c r="P11" s="68">
        <f t="shared" si="2"/>
        <v>0</v>
      </c>
      <c r="Q11" s="33">
        <f>SUM(K11:P11)</f>
        <v>56656870</v>
      </c>
    </row>
    <row r="12" spans="1:19" ht="18.600000000000001" customHeight="1" thickBot="1" x14ac:dyDescent="0.2">
      <c r="A12" s="81"/>
      <c r="B12" s="21">
        <v>14621950</v>
      </c>
      <c r="C12" s="22"/>
      <c r="D12" s="22"/>
      <c r="E12" s="22"/>
      <c r="F12" s="22"/>
      <c r="G12" s="67"/>
      <c r="H12" s="23">
        <f t="shared" si="0"/>
        <v>14621950</v>
      </c>
      <c r="I12" s="24"/>
      <c r="J12" s="34" t="s">
        <v>55</v>
      </c>
      <c r="K12" s="35">
        <f>SUM(K6,K8,K10)</f>
        <v>10477828</v>
      </c>
      <c r="L12" s="36">
        <f t="shared" si="2"/>
        <v>2192507</v>
      </c>
      <c r="M12" s="36">
        <f t="shared" si="2"/>
        <v>2851818</v>
      </c>
      <c r="N12" s="36">
        <f t="shared" si="2"/>
        <v>6474893</v>
      </c>
      <c r="O12" s="36">
        <f t="shared" si="2"/>
        <v>3389250</v>
      </c>
      <c r="P12" s="69">
        <f t="shared" si="2"/>
        <v>0</v>
      </c>
      <c r="Q12" s="37">
        <f>SUM(K12:P12)</f>
        <v>25386296</v>
      </c>
    </row>
    <row r="13" spans="1:19" ht="18.600000000000001" customHeight="1" x14ac:dyDescent="0.15">
      <c r="A13" s="80" t="s">
        <v>11</v>
      </c>
      <c r="B13" s="14"/>
      <c r="C13" s="15">
        <v>4300000</v>
      </c>
      <c r="D13" s="15"/>
      <c r="E13" s="15"/>
      <c r="F13" s="15"/>
      <c r="G13" s="66"/>
      <c r="H13" s="16">
        <f t="shared" si="0"/>
        <v>4300000</v>
      </c>
      <c r="I13" s="24"/>
      <c r="J13" s="89" t="s">
        <v>64</v>
      </c>
      <c r="K13" s="38">
        <v>1714853</v>
      </c>
      <c r="L13" s="39">
        <v>198137</v>
      </c>
      <c r="M13" s="39"/>
      <c r="N13" s="39">
        <v>1180208</v>
      </c>
      <c r="O13" s="74"/>
      <c r="P13" s="39"/>
      <c r="Q13" s="33">
        <f>SUM(K13:P13)</f>
        <v>3093198</v>
      </c>
      <c r="R13" s="40"/>
      <c r="S13" s="41"/>
    </row>
    <row r="14" spans="1:19" ht="18.600000000000001" customHeight="1" x14ac:dyDescent="0.15">
      <c r="A14" s="81"/>
      <c r="B14" s="21"/>
      <c r="C14" s="22">
        <v>2155745</v>
      </c>
      <c r="D14" s="22"/>
      <c r="E14" s="22"/>
      <c r="F14" s="22"/>
      <c r="G14" s="67"/>
      <c r="H14" s="23">
        <f t="shared" si="0"/>
        <v>2155745</v>
      </c>
      <c r="I14" s="24"/>
      <c r="J14" s="88"/>
      <c r="K14" s="42"/>
      <c r="L14" s="42"/>
      <c r="M14" s="42"/>
      <c r="N14" s="42"/>
      <c r="O14" s="75"/>
      <c r="P14" s="42"/>
      <c r="Q14" s="23">
        <f>SUM(K14:P14)</f>
        <v>0</v>
      </c>
      <c r="R14" s="40"/>
      <c r="S14" s="41"/>
    </row>
    <row r="15" spans="1:19" ht="18.600000000000001" customHeight="1" x14ac:dyDescent="0.15">
      <c r="A15" s="80" t="s">
        <v>12</v>
      </c>
      <c r="B15" s="14"/>
      <c r="C15" s="15"/>
      <c r="D15" s="15">
        <v>9600000</v>
      </c>
      <c r="E15" s="15"/>
      <c r="F15" s="15"/>
      <c r="G15" s="66"/>
      <c r="H15" s="16">
        <f t="shared" si="0"/>
        <v>9600000</v>
      </c>
      <c r="I15" s="24"/>
      <c r="J15" s="80" t="s">
        <v>13</v>
      </c>
      <c r="K15" s="14">
        <v>50000</v>
      </c>
      <c r="L15" s="15">
        <v>20000</v>
      </c>
      <c r="M15" s="15">
        <v>20000</v>
      </c>
      <c r="N15" s="15">
        <v>25000</v>
      </c>
      <c r="O15" s="15">
        <v>0</v>
      </c>
      <c r="P15" s="66"/>
      <c r="Q15" s="16">
        <f t="shared" ref="Q15:Q50" si="3">SUM(K15:P15)</f>
        <v>115000</v>
      </c>
    </row>
    <row r="16" spans="1:19" ht="18.600000000000001" customHeight="1" x14ac:dyDescent="0.15">
      <c r="A16" s="81"/>
      <c r="B16" s="21"/>
      <c r="C16" s="22"/>
      <c r="D16" s="22">
        <v>4801430</v>
      </c>
      <c r="E16" s="22"/>
      <c r="F16" s="22"/>
      <c r="G16" s="67"/>
      <c r="H16" s="23">
        <f t="shared" si="0"/>
        <v>4801430</v>
      </c>
      <c r="I16" s="24"/>
      <c r="J16" s="88"/>
      <c r="K16" s="21">
        <v>9240</v>
      </c>
      <c r="L16" s="22">
        <v>13860</v>
      </c>
      <c r="M16" s="22"/>
      <c r="N16" s="22">
        <v>0</v>
      </c>
      <c r="O16" s="22"/>
      <c r="P16" s="67"/>
      <c r="Q16" s="23">
        <f t="shared" si="3"/>
        <v>23100</v>
      </c>
    </row>
    <row r="17" spans="1:17" ht="18.600000000000001" customHeight="1" x14ac:dyDescent="0.15">
      <c r="A17" s="80" t="s">
        <v>14</v>
      </c>
      <c r="B17" s="14"/>
      <c r="C17" s="15"/>
      <c r="D17" s="15"/>
      <c r="E17" s="15">
        <v>22000000</v>
      </c>
      <c r="F17" s="15"/>
      <c r="G17" s="66"/>
      <c r="H17" s="16">
        <f t="shared" si="0"/>
        <v>22000000</v>
      </c>
      <c r="I17" s="24"/>
      <c r="J17" s="80" t="s">
        <v>15</v>
      </c>
      <c r="K17" s="14">
        <v>1800000</v>
      </c>
      <c r="L17" s="15">
        <v>110000</v>
      </c>
      <c r="M17" s="15">
        <v>0</v>
      </c>
      <c r="N17" s="15">
        <v>580000</v>
      </c>
      <c r="O17" s="15">
        <v>100000</v>
      </c>
      <c r="P17" s="66"/>
      <c r="Q17" s="16">
        <f t="shared" si="3"/>
        <v>2590000</v>
      </c>
    </row>
    <row r="18" spans="1:17" ht="18.600000000000001" customHeight="1" x14ac:dyDescent="0.15">
      <c r="A18" s="81"/>
      <c r="B18" s="21"/>
      <c r="C18" s="22"/>
      <c r="D18" s="22"/>
      <c r="E18" s="22">
        <v>11404613</v>
      </c>
      <c r="F18" s="22"/>
      <c r="G18" s="67"/>
      <c r="H18" s="23">
        <f t="shared" si="0"/>
        <v>11404613</v>
      </c>
      <c r="I18" s="24"/>
      <c r="J18" s="88"/>
      <c r="K18" s="21">
        <v>868282</v>
      </c>
      <c r="L18" s="22">
        <v>56425</v>
      </c>
      <c r="M18" s="22"/>
      <c r="N18" s="22">
        <v>130390</v>
      </c>
      <c r="O18" s="22">
        <v>39705</v>
      </c>
      <c r="P18" s="67"/>
      <c r="Q18" s="23">
        <f t="shared" si="3"/>
        <v>1094802</v>
      </c>
    </row>
    <row r="19" spans="1:17" ht="18.600000000000001" customHeight="1" x14ac:dyDescent="0.15">
      <c r="A19" s="80" t="s">
        <v>16</v>
      </c>
      <c r="B19" s="14"/>
      <c r="C19" s="15"/>
      <c r="D19" s="15"/>
      <c r="E19" s="15"/>
      <c r="F19" s="15">
        <v>7000000</v>
      </c>
      <c r="G19" s="66"/>
      <c r="H19" s="16">
        <f t="shared" si="0"/>
        <v>7000000</v>
      </c>
      <c r="I19" s="24"/>
      <c r="J19" s="80" t="s">
        <v>17</v>
      </c>
      <c r="K19" s="14">
        <v>150000</v>
      </c>
      <c r="L19" s="15">
        <v>80000</v>
      </c>
      <c r="M19" s="15">
        <v>100000</v>
      </c>
      <c r="N19" s="15">
        <v>235000</v>
      </c>
      <c r="O19" s="15">
        <v>135000</v>
      </c>
      <c r="P19" s="66"/>
      <c r="Q19" s="16">
        <f t="shared" si="3"/>
        <v>700000</v>
      </c>
    </row>
    <row r="20" spans="1:17" ht="18.600000000000001" customHeight="1" x14ac:dyDescent="0.15">
      <c r="A20" s="81"/>
      <c r="B20" s="21"/>
      <c r="C20" s="22"/>
      <c r="D20" s="22"/>
      <c r="E20" s="22"/>
      <c r="F20" s="22">
        <v>3528330</v>
      </c>
      <c r="G20" s="67"/>
      <c r="H20" s="23">
        <f t="shared" si="0"/>
        <v>3528330</v>
      </c>
      <c r="I20" s="24"/>
      <c r="J20" s="88"/>
      <c r="K20" s="21">
        <v>55509</v>
      </c>
      <c r="L20" s="22">
        <v>32088</v>
      </c>
      <c r="M20" s="22">
        <v>34266</v>
      </c>
      <c r="N20" s="22">
        <v>91515</v>
      </c>
      <c r="O20" s="22">
        <v>54075</v>
      </c>
      <c r="P20" s="67"/>
      <c r="Q20" s="23">
        <f t="shared" si="3"/>
        <v>267453</v>
      </c>
    </row>
    <row r="21" spans="1:17" ht="18.600000000000001" customHeight="1" x14ac:dyDescent="0.15">
      <c r="A21" s="80" t="s">
        <v>60</v>
      </c>
      <c r="B21" s="14"/>
      <c r="C21" s="15"/>
      <c r="D21" s="15"/>
      <c r="E21" s="15"/>
      <c r="F21" s="15">
        <v>3510000</v>
      </c>
      <c r="G21" s="66"/>
      <c r="H21" s="16">
        <f t="shared" si="0"/>
        <v>3510000</v>
      </c>
      <c r="I21" s="24"/>
      <c r="J21" s="85" t="s">
        <v>18</v>
      </c>
      <c r="K21" s="14">
        <v>300000</v>
      </c>
      <c r="L21" s="15">
        <v>0</v>
      </c>
      <c r="M21" s="15">
        <v>100000</v>
      </c>
      <c r="N21" s="15">
        <v>200000</v>
      </c>
      <c r="O21" s="15">
        <v>65000</v>
      </c>
      <c r="P21" s="66"/>
      <c r="Q21" s="16">
        <f t="shared" si="3"/>
        <v>665000</v>
      </c>
    </row>
    <row r="22" spans="1:17" ht="18.600000000000001" customHeight="1" x14ac:dyDescent="0.15">
      <c r="A22" s="81"/>
      <c r="B22" s="21"/>
      <c r="C22" s="22"/>
      <c r="D22" s="22"/>
      <c r="E22" s="22"/>
      <c r="F22" s="22">
        <v>1755000</v>
      </c>
      <c r="G22" s="67"/>
      <c r="H22" s="23">
        <f t="shared" si="0"/>
        <v>1755000</v>
      </c>
      <c r="I22" s="24"/>
      <c r="J22" s="86"/>
      <c r="K22" s="21">
        <v>110500</v>
      </c>
      <c r="L22" s="22">
        <v>0</v>
      </c>
      <c r="M22" s="22">
        <v>0</v>
      </c>
      <c r="N22" s="22">
        <v>0</v>
      </c>
      <c r="O22" s="22">
        <v>0</v>
      </c>
      <c r="P22" s="67"/>
      <c r="Q22" s="23">
        <f t="shared" si="3"/>
        <v>110500</v>
      </c>
    </row>
    <row r="23" spans="1:17" ht="18.600000000000001" customHeight="1" x14ac:dyDescent="0.15">
      <c r="A23" s="97" t="s">
        <v>63</v>
      </c>
      <c r="B23" s="14">
        <v>5600000</v>
      </c>
      <c r="C23" s="15"/>
      <c r="D23" s="15"/>
      <c r="E23" s="15">
        <v>1400000</v>
      </c>
      <c r="F23" s="15"/>
      <c r="G23" s="66"/>
      <c r="H23" s="16">
        <f t="shared" si="0"/>
        <v>7000000</v>
      </c>
      <c r="I23" s="24"/>
      <c r="J23" s="80" t="s">
        <v>20</v>
      </c>
      <c r="K23" s="14">
        <v>1800000</v>
      </c>
      <c r="L23" s="15">
        <v>20000</v>
      </c>
      <c r="M23" s="15">
        <v>2000000</v>
      </c>
      <c r="N23" s="15">
        <v>800000</v>
      </c>
      <c r="O23" s="15">
        <v>5000</v>
      </c>
      <c r="P23" s="66"/>
      <c r="Q23" s="16">
        <f t="shared" si="3"/>
        <v>4625000</v>
      </c>
    </row>
    <row r="24" spans="1:17" ht="18.600000000000001" customHeight="1" x14ac:dyDescent="0.15">
      <c r="A24" s="81"/>
      <c r="B24" s="21">
        <v>2788033</v>
      </c>
      <c r="C24" s="22"/>
      <c r="D24" s="22"/>
      <c r="E24" s="22">
        <v>694420</v>
      </c>
      <c r="F24" s="22"/>
      <c r="G24" s="67"/>
      <c r="H24" s="23">
        <f t="shared" si="0"/>
        <v>3482453</v>
      </c>
      <c r="I24" s="24"/>
      <c r="J24" s="88"/>
      <c r="K24" s="21">
        <v>642621</v>
      </c>
      <c r="L24" s="22">
        <v>0</v>
      </c>
      <c r="M24" s="22">
        <v>1036844</v>
      </c>
      <c r="N24" s="22">
        <v>383547</v>
      </c>
      <c r="O24" s="22">
        <v>0</v>
      </c>
      <c r="P24" s="67"/>
      <c r="Q24" s="23">
        <f t="shared" si="3"/>
        <v>2063012</v>
      </c>
    </row>
    <row r="25" spans="1:17" ht="18.600000000000001" customHeight="1" x14ac:dyDescent="0.15">
      <c r="A25" s="85" t="s">
        <v>21</v>
      </c>
      <c r="B25" s="14">
        <v>500000</v>
      </c>
      <c r="C25" s="15">
        <v>20000</v>
      </c>
      <c r="D25" s="15">
        <v>4500000</v>
      </c>
      <c r="E25" s="15">
        <v>800000</v>
      </c>
      <c r="F25" s="15"/>
      <c r="G25" s="66"/>
      <c r="H25" s="16">
        <f t="shared" si="0"/>
        <v>5820000</v>
      </c>
      <c r="I25" s="24"/>
      <c r="J25" s="80" t="s">
        <v>22</v>
      </c>
      <c r="K25" s="14">
        <v>155000</v>
      </c>
      <c r="L25" s="15">
        <v>0</v>
      </c>
      <c r="M25" s="15">
        <v>55000</v>
      </c>
      <c r="N25" s="15">
        <v>200000</v>
      </c>
      <c r="O25" s="15">
        <v>200000</v>
      </c>
      <c r="P25" s="66"/>
      <c r="Q25" s="16">
        <f t="shared" si="3"/>
        <v>610000</v>
      </c>
    </row>
    <row r="26" spans="1:17" ht="18.600000000000001" customHeight="1" x14ac:dyDescent="0.15">
      <c r="A26" s="86"/>
      <c r="B26" s="21">
        <v>253905</v>
      </c>
      <c r="C26" s="22">
        <v>7792</v>
      </c>
      <c r="D26" s="22">
        <v>2234490</v>
      </c>
      <c r="E26" s="22">
        <v>393252</v>
      </c>
      <c r="F26" s="22"/>
      <c r="G26" s="67"/>
      <c r="H26" s="23">
        <f t="shared" si="0"/>
        <v>2889439</v>
      </c>
      <c r="I26" s="24"/>
      <c r="J26" s="81"/>
      <c r="K26" s="21">
        <v>107745</v>
      </c>
      <c r="L26" s="22">
        <v>0</v>
      </c>
      <c r="M26" s="22">
        <v>0</v>
      </c>
      <c r="N26" s="22">
        <v>0</v>
      </c>
      <c r="O26" s="22">
        <v>0</v>
      </c>
      <c r="P26" s="67"/>
      <c r="Q26" s="23">
        <f t="shared" si="3"/>
        <v>107745</v>
      </c>
    </row>
    <row r="27" spans="1:17" ht="18.600000000000001" customHeight="1" x14ac:dyDescent="0.15">
      <c r="A27" s="85"/>
      <c r="B27" s="14"/>
      <c r="C27" s="15"/>
      <c r="D27" s="15"/>
      <c r="E27" s="15"/>
      <c r="F27" s="15"/>
      <c r="G27" s="66"/>
      <c r="H27" s="16">
        <f t="shared" si="0"/>
        <v>0</v>
      </c>
      <c r="I27" s="17"/>
      <c r="J27" s="80" t="s">
        <v>23</v>
      </c>
      <c r="K27" s="14">
        <v>1000000</v>
      </c>
      <c r="L27" s="15">
        <v>0</v>
      </c>
      <c r="M27" s="15">
        <v>1800000</v>
      </c>
      <c r="N27" s="15">
        <v>70000</v>
      </c>
      <c r="O27" s="15">
        <v>180000</v>
      </c>
      <c r="P27" s="66"/>
      <c r="Q27" s="16">
        <f t="shared" si="3"/>
        <v>3050000</v>
      </c>
    </row>
    <row r="28" spans="1:17" ht="18.600000000000001" customHeight="1" x14ac:dyDescent="0.15">
      <c r="A28" s="86"/>
      <c r="B28" s="21"/>
      <c r="C28" s="22"/>
      <c r="D28" s="22"/>
      <c r="E28" s="22"/>
      <c r="F28" s="22"/>
      <c r="G28" s="67"/>
      <c r="H28" s="23">
        <f t="shared" si="0"/>
        <v>0</v>
      </c>
      <c r="I28" s="17"/>
      <c r="J28" s="81"/>
      <c r="K28" s="21">
        <v>420612</v>
      </c>
      <c r="L28" s="22">
        <v>0</v>
      </c>
      <c r="M28" s="22">
        <v>714885</v>
      </c>
      <c r="N28" s="22">
        <v>19269</v>
      </c>
      <c r="O28" s="22">
        <v>87473</v>
      </c>
      <c r="P28" s="67"/>
      <c r="Q28" s="23">
        <f t="shared" si="3"/>
        <v>1242239</v>
      </c>
    </row>
    <row r="29" spans="1:17" ht="18.600000000000001" customHeight="1" x14ac:dyDescent="0.15">
      <c r="A29" s="80"/>
      <c r="B29" s="14"/>
      <c r="C29" s="15"/>
      <c r="D29" s="15"/>
      <c r="E29" s="15"/>
      <c r="F29" s="15"/>
      <c r="G29" s="66"/>
      <c r="H29" s="16">
        <f t="shared" si="0"/>
        <v>0</v>
      </c>
      <c r="I29" s="24"/>
      <c r="J29" s="80" t="s">
        <v>25</v>
      </c>
      <c r="K29" s="14">
        <v>2040000</v>
      </c>
      <c r="L29" s="15">
        <v>0</v>
      </c>
      <c r="M29" s="15">
        <v>1800000</v>
      </c>
      <c r="N29" s="15">
        <v>48000</v>
      </c>
      <c r="O29" s="15">
        <v>48000</v>
      </c>
      <c r="P29" s="66"/>
      <c r="Q29" s="16">
        <f t="shared" si="3"/>
        <v>3936000</v>
      </c>
    </row>
    <row r="30" spans="1:17" ht="18.600000000000001" customHeight="1" x14ac:dyDescent="0.15">
      <c r="A30" s="81"/>
      <c r="B30" s="21"/>
      <c r="C30" s="22"/>
      <c r="D30" s="22"/>
      <c r="E30" s="22"/>
      <c r="F30" s="22"/>
      <c r="G30" s="67"/>
      <c r="H30" s="23">
        <f t="shared" si="0"/>
        <v>0</v>
      </c>
      <c r="I30" s="24"/>
      <c r="J30" s="81"/>
      <c r="K30" s="21">
        <v>1020000</v>
      </c>
      <c r="L30" s="22">
        <v>0</v>
      </c>
      <c r="M30" s="22">
        <v>900000</v>
      </c>
      <c r="N30" s="22">
        <v>45872</v>
      </c>
      <c r="O30" s="22">
        <v>48000</v>
      </c>
      <c r="P30" s="67"/>
      <c r="Q30" s="23">
        <f t="shared" si="3"/>
        <v>2013872</v>
      </c>
    </row>
    <row r="31" spans="1:17" ht="18.600000000000001" customHeight="1" x14ac:dyDescent="0.15">
      <c r="A31" s="80"/>
      <c r="B31" s="14"/>
      <c r="C31" s="15"/>
      <c r="D31" s="15"/>
      <c r="E31" s="15"/>
      <c r="F31" s="15"/>
      <c r="G31" s="66"/>
      <c r="H31" s="16">
        <f t="shared" si="0"/>
        <v>0</v>
      </c>
      <c r="I31" s="17"/>
      <c r="J31" s="80" t="s">
        <v>26</v>
      </c>
      <c r="K31" s="14">
        <v>360000</v>
      </c>
      <c r="L31" s="15">
        <v>0</v>
      </c>
      <c r="M31" s="15">
        <v>0</v>
      </c>
      <c r="N31" s="15">
        <v>20000</v>
      </c>
      <c r="O31" s="15">
        <v>0</v>
      </c>
      <c r="P31" s="66"/>
      <c r="Q31" s="16">
        <f t="shared" si="3"/>
        <v>380000</v>
      </c>
    </row>
    <row r="32" spans="1:17" ht="18.600000000000001" customHeight="1" x14ac:dyDescent="0.15">
      <c r="A32" s="81"/>
      <c r="B32" s="21"/>
      <c r="C32" s="22"/>
      <c r="D32" s="22"/>
      <c r="E32" s="22"/>
      <c r="F32" s="22"/>
      <c r="G32" s="67"/>
      <c r="H32" s="23">
        <f t="shared" si="0"/>
        <v>0</v>
      </c>
      <c r="I32" s="17"/>
      <c r="J32" s="81"/>
      <c r="K32" s="21">
        <v>180000</v>
      </c>
      <c r="L32" s="22">
        <v>0</v>
      </c>
      <c r="M32" s="22"/>
      <c r="N32" s="22">
        <v>7800</v>
      </c>
      <c r="O32" s="22"/>
      <c r="P32" s="67"/>
      <c r="Q32" s="23">
        <f t="shared" si="3"/>
        <v>187800</v>
      </c>
    </row>
    <row r="33" spans="1:17" ht="18.600000000000001" customHeight="1" x14ac:dyDescent="0.15">
      <c r="A33" s="80"/>
      <c r="B33" s="14"/>
      <c r="C33" s="15"/>
      <c r="D33" s="15"/>
      <c r="E33" s="15"/>
      <c r="F33" s="15"/>
      <c r="G33" s="66"/>
      <c r="H33" s="16">
        <f>SUM(B33:G33)</f>
        <v>0</v>
      </c>
      <c r="I33" s="17"/>
      <c r="J33" s="80"/>
      <c r="K33" s="14"/>
      <c r="L33" s="15"/>
      <c r="M33" s="15"/>
      <c r="N33" s="15"/>
      <c r="O33" s="15"/>
      <c r="P33" s="66"/>
      <c r="Q33" s="16">
        <f t="shared" si="3"/>
        <v>0</v>
      </c>
    </row>
    <row r="34" spans="1:17" ht="18.600000000000001" customHeight="1" thickBot="1" x14ac:dyDescent="0.2">
      <c r="A34" s="87"/>
      <c r="B34" s="21"/>
      <c r="C34" s="22"/>
      <c r="D34" s="22"/>
      <c r="E34" s="22"/>
      <c r="F34" s="22"/>
      <c r="G34" s="67"/>
      <c r="H34" s="23">
        <f t="shared" si="0"/>
        <v>0</v>
      </c>
      <c r="I34" s="17"/>
      <c r="J34" s="81"/>
      <c r="K34" s="21"/>
      <c r="L34" s="22"/>
      <c r="M34" s="22"/>
      <c r="N34" s="22"/>
      <c r="O34" s="22"/>
      <c r="P34" s="67"/>
      <c r="Q34" s="23">
        <f t="shared" si="3"/>
        <v>0</v>
      </c>
    </row>
    <row r="35" spans="1:17" ht="18.600000000000001" customHeight="1" x14ac:dyDescent="0.15">
      <c r="A35" s="30" t="s">
        <v>51</v>
      </c>
      <c r="B35" s="31">
        <f>SUM(B5,B7,B9,B11,B13,B15,B17,B19,B21,B23,B25,B27,B29,B31,B33)</f>
        <v>35100000</v>
      </c>
      <c r="C35" s="32">
        <f t="shared" ref="C35:G36" si="4">SUM(C5,C7,C9,C11,C13,C15,C17,C19,C21,C23,C25,C27,C29,C31,C33)</f>
        <v>4320000</v>
      </c>
      <c r="D35" s="32">
        <f t="shared" si="4"/>
        <v>14100000</v>
      </c>
      <c r="E35" s="32">
        <f t="shared" si="4"/>
        <v>24200000</v>
      </c>
      <c r="F35" s="32">
        <f t="shared" si="4"/>
        <v>10510000</v>
      </c>
      <c r="G35" s="68">
        <f t="shared" si="4"/>
        <v>0</v>
      </c>
      <c r="H35" s="33">
        <f>SUM(B35:G35)</f>
        <v>88230000</v>
      </c>
      <c r="I35" s="17"/>
      <c r="J35" s="80" t="s">
        <v>27</v>
      </c>
      <c r="K35" s="14">
        <v>160000</v>
      </c>
      <c r="L35" s="15">
        <v>20000</v>
      </c>
      <c r="M35" s="15">
        <v>0</v>
      </c>
      <c r="N35" s="15">
        <v>90000</v>
      </c>
      <c r="O35" s="15">
        <v>60000</v>
      </c>
      <c r="P35" s="66"/>
      <c r="Q35" s="16">
        <f>SUM(K35:P35)</f>
        <v>330000</v>
      </c>
    </row>
    <row r="36" spans="1:17" ht="18.600000000000001" customHeight="1" thickBot="1" x14ac:dyDescent="0.2">
      <c r="A36" s="34" t="s">
        <v>52</v>
      </c>
      <c r="B36" s="35">
        <f>SUM(B6,B8,B10,B12,B14,B16,B18,B20,B22,B24,B26,B28,B30,B32,B34)</f>
        <v>17663888</v>
      </c>
      <c r="C36" s="36">
        <f t="shared" si="4"/>
        <v>2163537</v>
      </c>
      <c r="D36" s="36">
        <f t="shared" si="4"/>
        <v>7035920</v>
      </c>
      <c r="E36" s="36">
        <f t="shared" si="4"/>
        <v>12492285</v>
      </c>
      <c r="F36" s="36">
        <f t="shared" si="4"/>
        <v>5283330</v>
      </c>
      <c r="G36" s="69">
        <f t="shared" si="4"/>
        <v>0</v>
      </c>
      <c r="H36" s="37">
        <f>SUM(B36:G36)</f>
        <v>44638960</v>
      </c>
      <c r="I36" s="17"/>
      <c r="J36" s="81"/>
      <c r="K36" s="21">
        <v>81000</v>
      </c>
      <c r="L36" s="22">
        <v>10800</v>
      </c>
      <c r="M36" s="22"/>
      <c r="N36" s="22">
        <v>36700</v>
      </c>
      <c r="O36" s="22">
        <v>33400</v>
      </c>
      <c r="P36" s="67"/>
      <c r="Q36" s="23">
        <f t="shared" si="3"/>
        <v>161900</v>
      </c>
    </row>
    <row r="37" spans="1:17" ht="18.600000000000001" customHeight="1" x14ac:dyDescent="0.15">
      <c r="A37" s="80"/>
      <c r="B37" s="14"/>
      <c r="C37" s="15"/>
      <c r="D37" s="15"/>
      <c r="E37" s="15"/>
      <c r="F37" s="15"/>
      <c r="G37" s="66"/>
      <c r="H37" s="16">
        <f t="shared" ref="H37:H52" si="5">SUM(B37:G37)</f>
        <v>0</v>
      </c>
      <c r="I37" s="17"/>
      <c r="J37" s="80" t="s">
        <v>28</v>
      </c>
      <c r="K37" s="14">
        <v>50000</v>
      </c>
      <c r="L37" s="15">
        <v>0</v>
      </c>
      <c r="M37" s="15">
        <v>0</v>
      </c>
      <c r="N37" s="15">
        <v>50000</v>
      </c>
      <c r="O37" s="15">
        <v>0</v>
      </c>
      <c r="P37" s="66"/>
      <c r="Q37" s="16">
        <f t="shared" si="3"/>
        <v>100000</v>
      </c>
    </row>
    <row r="38" spans="1:17" ht="18.600000000000001" customHeight="1" x14ac:dyDescent="0.15">
      <c r="A38" s="81"/>
      <c r="B38" s="21"/>
      <c r="C38" s="22"/>
      <c r="D38" s="22"/>
      <c r="E38" s="22"/>
      <c r="F38" s="22"/>
      <c r="G38" s="67"/>
      <c r="H38" s="23">
        <f t="shared" si="5"/>
        <v>0</v>
      </c>
      <c r="I38" s="17"/>
      <c r="J38" s="81"/>
      <c r="K38" s="21">
        <v>1000</v>
      </c>
      <c r="L38" s="22">
        <v>35000</v>
      </c>
      <c r="M38" s="22"/>
      <c r="N38" s="22">
        <v>3000</v>
      </c>
      <c r="O38" s="22"/>
      <c r="P38" s="67"/>
      <c r="Q38" s="23">
        <f t="shared" si="3"/>
        <v>39000</v>
      </c>
    </row>
    <row r="39" spans="1:17" ht="18.600000000000001" customHeight="1" x14ac:dyDescent="0.15">
      <c r="A39" s="80" t="s">
        <v>40</v>
      </c>
      <c r="B39" s="14">
        <v>50000</v>
      </c>
      <c r="C39" s="15"/>
      <c r="D39" s="15"/>
      <c r="E39" s="15"/>
      <c r="F39" s="15"/>
      <c r="G39" s="66"/>
      <c r="H39" s="16">
        <f t="shared" si="5"/>
        <v>50000</v>
      </c>
      <c r="I39" s="17"/>
      <c r="J39" s="80" t="s">
        <v>29</v>
      </c>
      <c r="K39" s="14">
        <v>728000</v>
      </c>
      <c r="L39" s="15">
        <v>280000</v>
      </c>
      <c r="M39" s="15">
        <v>0</v>
      </c>
      <c r="N39" s="15">
        <v>220000</v>
      </c>
      <c r="O39" s="15">
        <v>100000</v>
      </c>
      <c r="P39" s="66"/>
      <c r="Q39" s="16">
        <f t="shared" si="3"/>
        <v>1328000</v>
      </c>
    </row>
    <row r="40" spans="1:17" ht="18.600000000000001" customHeight="1" x14ac:dyDescent="0.15">
      <c r="A40" s="81"/>
      <c r="B40" s="21"/>
      <c r="C40" s="22"/>
      <c r="D40" s="22"/>
      <c r="E40" s="22"/>
      <c r="F40" s="22"/>
      <c r="G40" s="67"/>
      <c r="H40" s="23">
        <f t="shared" si="5"/>
        <v>0</v>
      </c>
      <c r="I40" s="17"/>
      <c r="J40" s="81"/>
      <c r="K40" s="21">
        <v>321723</v>
      </c>
      <c r="L40" s="22">
        <v>77055</v>
      </c>
      <c r="M40" s="22"/>
      <c r="N40" s="22">
        <v>106260</v>
      </c>
      <c r="O40" s="22">
        <v>0</v>
      </c>
      <c r="P40" s="67"/>
      <c r="Q40" s="23">
        <f t="shared" si="3"/>
        <v>505038</v>
      </c>
    </row>
    <row r="41" spans="1:17" ht="18.600000000000001" customHeight="1" x14ac:dyDescent="0.15">
      <c r="A41" s="80"/>
      <c r="B41" s="14"/>
      <c r="C41" s="15"/>
      <c r="D41" s="15"/>
      <c r="E41" s="15"/>
      <c r="F41" s="15"/>
      <c r="G41" s="66"/>
      <c r="H41" s="16">
        <f t="shared" si="5"/>
        <v>0</v>
      </c>
      <c r="I41" s="17"/>
      <c r="J41" s="80" t="s">
        <v>30</v>
      </c>
      <c r="K41" s="14">
        <v>200000</v>
      </c>
      <c r="L41" s="15">
        <v>0</v>
      </c>
      <c r="M41" s="15">
        <v>350000</v>
      </c>
      <c r="N41" s="15">
        <v>400000</v>
      </c>
      <c r="O41" s="15">
        <v>70000</v>
      </c>
      <c r="P41" s="66"/>
      <c r="Q41" s="16">
        <f t="shared" si="3"/>
        <v>1020000</v>
      </c>
    </row>
    <row r="42" spans="1:17" ht="18.600000000000001" customHeight="1" x14ac:dyDescent="0.15">
      <c r="A42" s="81"/>
      <c r="B42" s="21"/>
      <c r="C42" s="22"/>
      <c r="D42" s="22"/>
      <c r="E42" s="22"/>
      <c r="F42" s="22"/>
      <c r="G42" s="67"/>
      <c r="H42" s="23">
        <f t="shared" si="5"/>
        <v>0</v>
      </c>
      <c r="I42" s="17"/>
      <c r="J42" s="81"/>
      <c r="K42" s="21">
        <v>81627</v>
      </c>
      <c r="L42" s="22">
        <v>0</v>
      </c>
      <c r="M42" s="22">
        <v>120054</v>
      </c>
      <c r="N42" s="22">
        <v>122936</v>
      </c>
      <c r="O42" s="22"/>
      <c r="P42" s="67"/>
      <c r="Q42" s="23">
        <f t="shared" si="3"/>
        <v>324617</v>
      </c>
    </row>
    <row r="43" spans="1:17" ht="18.600000000000001" customHeight="1" x14ac:dyDescent="0.15">
      <c r="A43" s="80" t="s">
        <v>37</v>
      </c>
      <c r="B43" s="14">
        <v>3921000</v>
      </c>
      <c r="C43" s="15">
        <v>167000</v>
      </c>
      <c r="D43" s="15">
        <v>104000</v>
      </c>
      <c r="E43" s="15">
        <v>417000</v>
      </c>
      <c r="F43" s="15">
        <v>87000</v>
      </c>
      <c r="G43" s="66"/>
      <c r="H43" s="16">
        <f t="shared" si="5"/>
        <v>4696000</v>
      </c>
      <c r="I43" s="17"/>
      <c r="J43" s="80" t="s">
        <v>66</v>
      </c>
      <c r="K43" s="14"/>
      <c r="L43" s="15">
        <v>0</v>
      </c>
      <c r="M43" s="15">
        <v>0</v>
      </c>
      <c r="N43" s="15">
        <v>0</v>
      </c>
      <c r="O43" s="15"/>
      <c r="P43" s="66"/>
      <c r="Q43" s="16">
        <f t="shared" si="3"/>
        <v>0</v>
      </c>
    </row>
    <row r="44" spans="1:17" ht="18.600000000000001" customHeight="1" x14ac:dyDescent="0.15">
      <c r="A44" s="81"/>
      <c r="B44" s="21">
        <v>3291000</v>
      </c>
      <c r="C44" s="22">
        <v>0</v>
      </c>
      <c r="D44" s="22">
        <v>104000</v>
      </c>
      <c r="E44" s="22">
        <v>160000</v>
      </c>
      <c r="F44" s="22">
        <v>80000</v>
      </c>
      <c r="G44" s="67"/>
      <c r="H44" s="23">
        <f t="shared" si="5"/>
        <v>3635000</v>
      </c>
      <c r="I44" s="17"/>
      <c r="J44" s="81"/>
      <c r="K44" s="21"/>
      <c r="L44" s="22"/>
      <c r="M44" s="22">
        <v>12000</v>
      </c>
      <c r="N44" s="22">
        <v>36600</v>
      </c>
      <c r="O44" s="22"/>
      <c r="P44" s="67"/>
      <c r="Q44" s="23">
        <f t="shared" si="3"/>
        <v>48600</v>
      </c>
    </row>
    <row r="45" spans="1:17" ht="18.600000000000001" customHeight="1" x14ac:dyDescent="0.15">
      <c r="A45" s="80" t="s">
        <v>36</v>
      </c>
      <c r="B45" s="14"/>
      <c r="C45" s="15"/>
      <c r="D45" s="15"/>
      <c r="E45" s="15"/>
      <c r="F45" s="15"/>
      <c r="G45" s="66"/>
      <c r="H45" s="16">
        <f t="shared" si="5"/>
        <v>0</v>
      </c>
      <c r="I45" s="17"/>
      <c r="J45" s="80" t="s">
        <v>31</v>
      </c>
      <c r="K45" s="14">
        <v>300000</v>
      </c>
      <c r="L45" s="15">
        <v>180000</v>
      </c>
      <c r="M45" s="15">
        <v>250000</v>
      </c>
      <c r="N45" s="15">
        <v>400000</v>
      </c>
      <c r="O45" s="15">
        <v>250000</v>
      </c>
      <c r="P45" s="66"/>
      <c r="Q45" s="16">
        <f t="shared" si="3"/>
        <v>1380000</v>
      </c>
    </row>
    <row r="46" spans="1:17" ht="18.600000000000001" customHeight="1" x14ac:dyDescent="0.15">
      <c r="A46" s="81"/>
      <c r="B46" s="21"/>
      <c r="C46" s="22"/>
      <c r="D46" s="22"/>
      <c r="E46" s="22"/>
      <c r="F46" s="22"/>
      <c r="G46" s="67"/>
      <c r="H46" s="23">
        <f t="shared" si="5"/>
        <v>0</v>
      </c>
      <c r="I46" s="17"/>
      <c r="J46" s="81"/>
      <c r="K46" s="21">
        <v>269490</v>
      </c>
      <c r="L46" s="22">
        <v>141080</v>
      </c>
      <c r="M46" s="22">
        <v>67060</v>
      </c>
      <c r="N46" s="22">
        <v>301300</v>
      </c>
      <c r="O46" s="22">
        <v>218230</v>
      </c>
      <c r="P46" s="67"/>
      <c r="Q46" s="23">
        <f t="shared" si="3"/>
        <v>997160</v>
      </c>
    </row>
    <row r="47" spans="1:17" ht="18.600000000000001" customHeight="1" x14ac:dyDescent="0.15">
      <c r="A47" s="80" t="s">
        <v>24</v>
      </c>
      <c r="B47" s="14"/>
      <c r="C47" s="15"/>
      <c r="D47" s="15"/>
      <c r="E47" s="15"/>
      <c r="F47" s="15"/>
      <c r="G47" s="66"/>
      <c r="H47" s="16">
        <f t="shared" si="5"/>
        <v>0</v>
      </c>
      <c r="I47" s="17"/>
      <c r="J47" s="80" t="s">
        <v>32</v>
      </c>
      <c r="K47" s="14">
        <v>400000</v>
      </c>
      <c r="L47" s="15">
        <v>0</v>
      </c>
      <c r="M47" s="15">
        <v>20000</v>
      </c>
      <c r="N47" s="15">
        <v>14000</v>
      </c>
      <c r="O47" s="15">
        <v>1000</v>
      </c>
      <c r="P47" s="66"/>
      <c r="Q47" s="16">
        <f t="shared" si="3"/>
        <v>435000</v>
      </c>
    </row>
    <row r="48" spans="1:17" ht="18.600000000000001" customHeight="1" x14ac:dyDescent="0.15">
      <c r="A48" s="81"/>
      <c r="B48" s="21"/>
      <c r="C48" s="22"/>
      <c r="D48" s="22"/>
      <c r="E48" s="22"/>
      <c r="F48" s="22"/>
      <c r="G48" s="67">
        <v>33</v>
      </c>
      <c r="H48" s="23">
        <f t="shared" si="5"/>
        <v>33</v>
      </c>
      <c r="I48" s="17"/>
      <c r="J48" s="81"/>
      <c r="K48" s="21">
        <v>214960</v>
      </c>
      <c r="L48" s="22">
        <v>550</v>
      </c>
      <c r="M48" s="22">
        <v>11325</v>
      </c>
      <c r="N48" s="22">
        <v>19950</v>
      </c>
      <c r="O48" s="22">
        <v>0</v>
      </c>
      <c r="P48" s="67"/>
      <c r="Q48" s="23">
        <f t="shared" si="3"/>
        <v>246785</v>
      </c>
    </row>
    <row r="49" spans="1:18" ht="18.600000000000001" customHeight="1" x14ac:dyDescent="0.15">
      <c r="A49" s="80"/>
      <c r="B49" s="14"/>
      <c r="C49" s="15"/>
      <c r="D49" s="15"/>
      <c r="E49" s="15"/>
      <c r="F49" s="15"/>
      <c r="G49" s="66"/>
      <c r="H49" s="16">
        <f t="shared" si="5"/>
        <v>0</v>
      </c>
      <c r="I49" s="17"/>
      <c r="J49" s="82"/>
      <c r="K49" s="14">
        <v>0</v>
      </c>
      <c r="L49" s="15">
        <v>0</v>
      </c>
      <c r="M49" s="15">
        <v>0</v>
      </c>
      <c r="N49" s="15">
        <v>0</v>
      </c>
      <c r="O49" s="15">
        <v>0</v>
      </c>
      <c r="P49" s="66">
        <v>0</v>
      </c>
      <c r="Q49" s="16">
        <f t="shared" si="3"/>
        <v>0</v>
      </c>
    </row>
    <row r="50" spans="1:18" ht="18.600000000000001" customHeight="1" thickBot="1" x14ac:dyDescent="0.2">
      <c r="A50" s="81"/>
      <c r="B50" s="21"/>
      <c r="C50" s="22"/>
      <c r="D50" s="22"/>
      <c r="E50" s="22"/>
      <c r="F50" s="22"/>
      <c r="G50" s="67"/>
      <c r="H50" s="23">
        <f t="shared" si="5"/>
        <v>0</v>
      </c>
      <c r="I50" s="17"/>
      <c r="J50" s="83"/>
      <c r="K50" s="21"/>
      <c r="L50" s="22"/>
      <c r="M50" s="22"/>
      <c r="N50" s="22"/>
      <c r="O50" s="22"/>
      <c r="P50" s="67"/>
      <c r="Q50" s="23">
        <f t="shared" si="3"/>
        <v>0</v>
      </c>
    </row>
    <row r="51" spans="1:18" ht="18.600000000000001" customHeight="1" x14ac:dyDescent="0.15">
      <c r="A51" s="84"/>
      <c r="B51" s="14"/>
      <c r="C51" s="15"/>
      <c r="D51" s="15"/>
      <c r="E51" s="15"/>
      <c r="F51" s="15"/>
      <c r="G51" s="66"/>
      <c r="H51" s="16">
        <f t="shared" si="5"/>
        <v>0</v>
      </c>
      <c r="I51" s="17"/>
      <c r="J51" s="30" t="s">
        <v>56</v>
      </c>
      <c r="K51" s="31">
        <f>SUM(K13,K15,K17,K19,K21,K23,K25,K27,K29,K31,K33,K35,K37,K39,K41,K43,K45,K47,K49)</f>
        <v>11207853</v>
      </c>
      <c r="L51" s="32">
        <f t="shared" ref="L51:P52" si="6">SUM(L13,L15,L17,L19,L21,L23,L25,L27,L29,L31,L33,L35,L37,L39,L41,L43,L45,L47,L49)</f>
        <v>908137</v>
      </c>
      <c r="M51" s="32">
        <f t="shared" si="6"/>
        <v>6495000</v>
      </c>
      <c r="N51" s="32">
        <f t="shared" si="6"/>
        <v>4532208</v>
      </c>
      <c r="O51" s="32">
        <f t="shared" si="6"/>
        <v>1214000</v>
      </c>
      <c r="P51" s="68">
        <f t="shared" si="6"/>
        <v>0</v>
      </c>
      <c r="Q51" s="33">
        <f t="shared" ref="Q51:Q56" si="7">SUM(K51:P51)</f>
        <v>24357198</v>
      </c>
    </row>
    <row r="52" spans="1:18" ht="18.600000000000001" customHeight="1" thickBot="1" x14ac:dyDescent="0.2">
      <c r="A52" s="81"/>
      <c r="B52" s="21"/>
      <c r="C52" s="22"/>
      <c r="D52" s="22"/>
      <c r="E52" s="22"/>
      <c r="F52" s="22"/>
      <c r="G52" s="67"/>
      <c r="H52" s="23">
        <f t="shared" si="5"/>
        <v>0</v>
      </c>
      <c r="I52" s="17"/>
      <c r="J52" s="34" t="s">
        <v>57</v>
      </c>
      <c r="K52" s="35">
        <f>SUM(K14,K16,K18,K20,K22,K24,K26,K28,K30,K32,K34,K36,K38,K40,K42,K44,K46,K48,K50)</f>
        <v>4384309</v>
      </c>
      <c r="L52" s="36">
        <f t="shared" si="6"/>
        <v>366858</v>
      </c>
      <c r="M52" s="36">
        <f t="shared" si="6"/>
        <v>2896434</v>
      </c>
      <c r="N52" s="36">
        <f>SUM(N14,N16,N18,N20,N22,N24,N26,N28,N30,N32,N34,N36,N38,N40,N42,N44,N46,N48,N50)</f>
        <v>1305139</v>
      </c>
      <c r="O52" s="36">
        <f t="shared" si="6"/>
        <v>480883</v>
      </c>
      <c r="P52" s="69">
        <f t="shared" si="6"/>
        <v>0</v>
      </c>
      <c r="Q52" s="37">
        <f t="shared" si="7"/>
        <v>9433623</v>
      </c>
    </row>
    <row r="53" spans="1:18" ht="18.600000000000001" customHeight="1" x14ac:dyDescent="0.15">
      <c r="A53" s="30" t="s">
        <v>39</v>
      </c>
      <c r="B53" s="31">
        <f>SUM(B37,B39,B41,B43,B45,B47,B49,B51)</f>
        <v>3971000</v>
      </c>
      <c r="C53" s="32">
        <f t="shared" ref="C53:G54" si="8">SUM(C37,C39,C41,C43,C45,C47,C49,C51)</f>
        <v>167000</v>
      </c>
      <c r="D53" s="32">
        <f t="shared" si="8"/>
        <v>104000</v>
      </c>
      <c r="E53" s="32">
        <f t="shared" si="8"/>
        <v>417000</v>
      </c>
      <c r="F53" s="32">
        <f t="shared" si="8"/>
        <v>87000</v>
      </c>
      <c r="G53" s="68">
        <f t="shared" si="8"/>
        <v>0</v>
      </c>
      <c r="H53" s="33">
        <f>SUM(B53:G53)</f>
        <v>4746000</v>
      </c>
      <c r="I53" s="17"/>
      <c r="J53" s="43" t="s">
        <v>39</v>
      </c>
      <c r="K53" s="44">
        <v>400000</v>
      </c>
      <c r="L53" s="45">
        <v>60000</v>
      </c>
      <c r="M53" s="45">
        <v>107000</v>
      </c>
      <c r="N53" s="45">
        <v>200000</v>
      </c>
      <c r="O53" s="45">
        <v>70000</v>
      </c>
      <c r="P53" s="72">
        <v>400000</v>
      </c>
      <c r="Q53" s="16">
        <f t="shared" si="7"/>
        <v>1237000</v>
      </c>
    </row>
    <row r="54" spans="1:18" ht="18.600000000000001" customHeight="1" thickBot="1" x14ac:dyDescent="0.2">
      <c r="A54" s="76" t="s">
        <v>53</v>
      </c>
      <c r="B54" s="35">
        <f>SUM(B38,B40,B42,B44,B46,B48,B50,B52)</f>
        <v>3291000</v>
      </c>
      <c r="C54" s="36">
        <f t="shared" si="8"/>
        <v>0</v>
      </c>
      <c r="D54" s="36">
        <f t="shared" si="8"/>
        <v>104000</v>
      </c>
      <c r="E54" s="36">
        <f t="shared" si="8"/>
        <v>160000</v>
      </c>
      <c r="F54" s="36">
        <f t="shared" si="8"/>
        <v>80000</v>
      </c>
      <c r="G54" s="69">
        <f t="shared" si="8"/>
        <v>33</v>
      </c>
      <c r="H54" s="37">
        <f>SUM(B54:G54)</f>
        <v>3635033</v>
      </c>
      <c r="I54" s="17"/>
      <c r="J54" s="46" t="s">
        <v>58</v>
      </c>
      <c r="K54" s="47">
        <v>125397</v>
      </c>
      <c r="L54" s="48">
        <v>33288</v>
      </c>
      <c r="M54" s="48">
        <v>32430</v>
      </c>
      <c r="N54" s="48">
        <v>86496</v>
      </c>
      <c r="O54" s="48">
        <v>38466</v>
      </c>
      <c r="P54" s="73">
        <v>184020</v>
      </c>
      <c r="Q54" s="37">
        <f t="shared" si="7"/>
        <v>500097</v>
      </c>
    </row>
    <row r="55" spans="1:18" ht="18.600000000000001" customHeight="1" x14ac:dyDescent="0.15">
      <c r="A55" s="49" t="s">
        <v>34</v>
      </c>
      <c r="B55" s="31">
        <f>SUM(B35,B53)</f>
        <v>39071000</v>
      </c>
      <c r="C55" s="32">
        <f t="shared" ref="C55:G56" si="9">SUM(C35,C53)</f>
        <v>4487000</v>
      </c>
      <c r="D55" s="32">
        <f t="shared" si="9"/>
        <v>14204000</v>
      </c>
      <c r="E55" s="32">
        <f t="shared" si="9"/>
        <v>24617000</v>
      </c>
      <c r="F55" s="32">
        <f t="shared" si="9"/>
        <v>10597000</v>
      </c>
      <c r="G55" s="68">
        <f t="shared" si="9"/>
        <v>0</v>
      </c>
      <c r="H55" s="33">
        <f>SUM(B55:G55)</f>
        <v>92976000</v>
      </c>
      <c r="I55" s="24"/>
      <c r="J55" s="50" t="s">
        <v>47</v>
      </c>
      <c r="K55" s="31">
        <f>SUM(K11,K51,K53)</f>
        <v>35807853</v>
      </c>
      <c r="L55" s="32">
        <f t="shared" ref="L55:P56" si="10">SUM(L11,L51,L53)</f>
        <v>5548137</v>
      </c>
      <c r="M55" s="32">
        <f t="shared" si="10"/>
        <v>12446330</v>
      </c>
      <c r="N55" s="32">
        <f t="shared" si="10"/>
        <v>19322090</v>
      </c>
      <c r="O55" s="32">
        <f t="shared" si="10"/>
        <v>8726658</v>
      </c>
      <c r="P55" s="68">
        <f t="shared" si="10"/>
        <v>400000</v>
      </c>
      <c r="Q55" s="33">
        <f t="shared" si="7"/>
        <v>82251068</v>
      </c>
      <c r="R55" s="51"/>
    </row>
    <row r="56" spans="1:18" ht="18.600000000000001" customHeight="1" thickBot="1" x14ac:dyDescent="0.2">
      <c r="A56" s="52" t="s">
        <v>48</v>
      </c>
      <c r="B56" s="35">
        <f>SUM(B36,B54)</f>
        <v>20954888</v>
      </c>
      <c r="C56" s="36">
        <f t="shared" si="9"/>
        <v>2163537</v>
      </c>
      <c r="D56" s="36">
        <f t="shared" si="9"/>
        <v>7139920</v>
      </c>
      <c r="E56" s="36">
        <f t="shared" si="9"/>
        <v>12652285</v>
      </c>
      <c r="F56" s="36">
        <f t="shared" si="9"/>
        <v>5363330</v>
      </c>
      <c r="G56" s="69">
        <f t="shared" si="9"/>
        <v>33</v>
      </c>
      <c r="H56" s="37">
        <f>SUM(B56:G56)</f>
        <v>48273993</v>
      </c>
      <c r="I56" s="53"/>
      <c r="J56" s="34" t="s">
        <v>59</v>
      </c>
      <c r="K56" s="35">
        <f>SUM(K12,K52,K54)</f>
        <v>14987534</v>
      </c>
      <c r="L56" s="36">
        <f t="shared" si="10"/>
        <v>2592653</v>
      </c>
      <c r="M56" s="36">
        <f t="shared" si="10"/>
        <v>5780682</v>
      </c>
      <c r="N56" s="36">
        <f t="shared" si="10"/>
        <v>7866528</v>
      </c>
      <c r="O56" s="36">
        <f t="shared" si="10"/>
        <v>3908599</v>
      </c>
      <c r="P56" s="69">
        <f t="shared" si="10"/>
        <v>184020</v>
      </c>
      <c r="Q56" s="37">
        <f t="shared" si="7"/>
        <v>35320016</v>
      </c>
      <c r="R56" s="54"/>
    </row>
    <row r="57" spans="1:18" ht="6" customHeight="1" thickBot="1" x14ac:dyDescent="0.2"/>
    <row r="58" spans="1:18" ht="24" customHeight="1" x14ac:dyDescent="0.15">
      <c r="J58" s="55" t="s">
        <v>69</v>
      </c>
      <c r="K58" s="56">
        <f t="shared" ref="K58:P59" si="11">B55-K55</f>
        <v>3263147</v>
      </c>
      <c r="L58" s="57">
        <f t="shared" si="11"/>
        <v>-1061137</v>
      </c>
      <c r="M58" s="57">
        <f t="shared" si="11"/>
        <v>1757670</v>
      </c>
      <c r="N58" s="57">
        <f t="shared" si="11"/>
        <v>5294910</v>
      </c>
      <c r="O58" s="57">
        <f t="shared" si="11"/>
        <v>1870342</v>
      </c>
      <c r="P58" s="58">
        <f t="shared" si="11"/>
        <v>-400000</v>
      </c>
      <c r="Q58" s="59">
        <f>SUM(K58:P58)</f>
        <v>10724932</v>
      </c>
    </row>
    <row r="59" spans="1:18" ht="24" customHeight="1" thickBot="1" x14ac:dyDescent="0.2">
      <c r="J59" s="60" t="s">
        <v>68</v>
      </c>
      <c r="K59" s="61">
        <f t="shared" si="11"/>
        <v>5967354</v>
      </c>
      <c r="L59" s="62">
        <f t="shared" si="11"/>
        <v>-429116</v>
      </c>
      <c r="M59" s="62">
        <f t="shared" si="11"/>
        <v>1359238</v>
      </c>
      <c r="N59" s="62">
        <f t="shared" si="11"/>
        <v>4785757</v>
      </c>
      <c r="O59" s="62">
        <f t="shared" si="11"/>
        <v>1454731</v>
      </c>
      <c r="P59" s="63">
        <f t="shared" si="11"/>
        <v>-183987</v>
      </c>
      <c r="Q59" s="64">
        <f>SUM(K59:P59)</f>
        <v>12953977</v>
      </c>
    </row>
    <row r="61" spans="1:18" ht="21" customHeight="1" x14ac:dyDescent="0.15">
      <c r="M61" s="78"/>
      <c r="N61" s="77"/>
      <c r="O61" s="77"/>
    </row>
    <row r="62" spans="1:18" ht="21" customHeight="1" x14ac:dyDescent="0.15">
      <c r="M62" s="79"/>
    </row>
  </sheetData>
  <mergeCells count="51">
    <mergeCell ref="M61:M62"/>
    <mergeCell ref="A41:A42"/>
    <mergeCell ref="J41:J42"/>
    <mergeCell ref="A43:A44"/>
    <mergeCell ref="J43:J44"/>
    <mergeCell ref="A45:A46"/>
    <mergeCell ref="J45:J46"/>
    <mergeCell ref="A47:A48"/>
    <mergeCell ref="J47:J48"/>
    <mergeCell ref="A49:A50"/>
    <mergeCell ref="J49:J50"/>
    <mergeCell ref="A51:A52"/>
    <mergeCell ref="A39:A40"/>
    <mergeCell ref="J39:J40"/>
    <mergeCell ref="A27:A28"/>
    <mergeCell ref="J27:J28"/>
    <mergeCell ref="A29:A30"/>
    <mergeCell ref="J29:J30"/>
    <mergeCell ref="A31:A32"/>
    <mergeCell ref="J31:J32"/>
    <mergeCell ref="A33:A34"/>
    <mergeCell ref="J33:J34"/>
    <mergeCell ref="J35:J36"/>
    <mergeCell ref="A37:A38"/>
    <mergeCell ref="J37:J38"/>
    <mergeCell ref="A21:A22"/>
    <mergeCell ref="J21:J22"/>
    <mergeCell ref="A23:A24"/>
    <mergeCell ref="J23:J24"/>
    <mergeCell ref="A25:A26"/>
    <mergeCell ref="J25:J26"/>
    <mergeCell ref="A15:A16"/>
    <mergeCell ref="J15:J16"/>
    <mergeCell ref="A17:A18"/>
    <mergeCell ref="J17:J18"/>
    <mergeCell ref="A19:A20"/>
    <mergeCell ref="J19:J20"/>
    <mergeCell ref="A13:A14"/>
    <mergeCell ref="J13:J14"/>
    <mergeCell ref="A1:A2"/>
    <mergeCell ref="P1:Q1"/>
    <mergeCell ref="B2:Q2"/>
    <mergeCell ref="B3:G3"/>
    <mergeCell ref="K3:P3"/>
    <mergeCell ref="A5:A6"/>
    <mergeCell ref="J5:J6"/>
    <mergeCell ref="A7:A8"/>
    <mergeCell ref="J7:J8"/>
    <mergeCell ref="A9:A10"/>
    <mergeCell ref="J9:J10"/>
    <mergeCell ref="A11:A12"/>
  </mergeCells>
  <phoneticPr fontId="2"/>
  <printOptions horizontalCentered="1"/>
  <pageMargins left="0" right="0" top="0.78740157480314965" bottom="0.59055118110236227" header="0.31496062992125984" footer="0.31496062992125984"/>
  <pageSetup paperSize="8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 5 年度  予算案</vt:lpstr>
      <vt:lpstr>令和 5 年度  予算案 上半期補正</vt:lpstr>
      <vt:lpstr>'令和 5 年度  予算案'!Print_Area</vt:lpstr>
      <vt:lpstr>'令和 5 年度  予算案 上半期補正'!Print_Area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marin2</dc:creator>
  <cp:lastModifiedBy>まりん</cp:lastModifiedBy>
  <cp:lastPrinted>2023-11-14T02:12:24Z</cp:lastPrinted>
  <dcterms:created xsi:type="dcterms:W3CDTF">2021-02-18T07:06:10Z</dcterms:created>
  <dcterms:modified xsi:type="dcterms:W3CDTF">2023-11-14T02:14:32Z</dcterms:modified>
</cp:coreProperties>
</file>