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92.168.1.202\Kyoyu1\01：理事会\NPO理事会令和4年度\令和4年度第1回理事会・社員総会\"/>
    </mc:Choice>
  </mc:AlternateContent>
  <xr:revisionPtr revIDLastSave="0" documentId="13_ncr:1_{84D89F0E-DFAA-42DC-84D7-4294C5B7AEA0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令和   4 年度" sheetId="1" r:id="rId1"/>
    <sheet name="令和 4 年度  (2)" sheetId="2" r:id="rId2"/>
  </sheets>
  <definedNames>
    <definedName name="_xlnm.Print_Area" localSheetId="1">'令和 4 年度  (2)'!$A$1:$O$59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4" i="2" l="1"/>
  <c r="F54" i="2"/>
  <c r="E54" i="2"/>
  <c r="D54" i="2"/>
  <c r="C54" i="2"/>
  <c r="B54" i="2"/>
  <c r="O53" i="2"/>
  <c r="F53" i="2"/>
  <c r="E53" i="2"/>
  <c r="D53" i="2"/>
  <c r="C53" i="2"/>
  <c r="B53" i="2"/>
  <c r="N52" i="2"/>
  <c r="M52" i="2"/>
  <c r="L52" i="2"/>
  <c r="K52" i="2"/>
  <c r="J52" i="2"/>
  <c r="G52" i="2"/>
  <c r="N51" i="2"/>
  <c r="M51" i="2"/>
  <c r="L51" i="2"/>
  <c r="K51" i="2"/>
  <c r="J51" i="2"/>
  <c r="G51" i="2"/>
  <c r="O50" i="2"/>
  <c r="G50" i="2"/>
  <c r="O49" i="2"/>
  <c r="G49" i="2"/>
  <c r="O48" i="2"/>
  <c r="G48" i="2"/>
  <c r="O47" i="2"/>
  <c r="G47" i="2"/>
  <c r="O46" i="2"/>
  <c r="G46" i="2"/>
  <c r="O45" i="2"/>
  <c r="G45" i="2"/>
  <c r="O44" i="2"/>
  <c r="G44" i="2"/>
  <c r="O43" i="2"/>
  <c r="G43" i="2"/>
  <c r="O42" i="2"/>
  <c r="G42" i="2"/>
  <c r="O41" i="2"/>
  <c r="G41" i="2"/>
  <c r="O40" i="2"/>
  <c r="G40" i="2"/>
  <c r="O39" i="2"/>
  <c r="G39" i="2"/>
  <c r="O38" i="2"/>
  <c r="G38" i="2"/>
  <c r="O37" i="2"/>
  <c r="G37" i="2"/>
  <c r="O36" i="2"/>
  <c r="F36" i="2"/>
  <c r="F56" i="2" s="1"/>
  <c r="E36" i="2"/>
  <c r="E56" i="2" s="1"/>
  <c r="D36" i="2"/>
  <c r="D56" i="2" s="1"/>
  <c r="C36" i="2"/>
  <c r="C56" i="2" s="1"/>
  <c r="B36" i="2"/>
  <c r="O35" i="2"/>
  <c r="F35" i="2"/>
  <c r="E35" i="2"/>
  <c r="D35" i="2"/>
  <c r="D55" i="2" s="1"/>
  <c r="C35" i="2"/>
  <c r="C55" i="2" s="1"/>
  <c r="B35" i="2"/>
  <c r="O34" i="2"/>
  <c r="G34" i="2"/>
  <c r="O33" i="2"/>
  <c r="G33" i="2"/>
  <c r="O32" i="2"/>
  <c r="G32" i="2"/>
  <c r="O31" i="2"/>
  <c r="G31" i="2"/>
  <c r="O30" i="2"/>
  <c r="G30" i="2"/>
  <c r="O29" i="2"/>
  <c r="G29" i="2"/>
  <c r="O28" i="2"/>
  <c r="G28" i="2"/>
  <c r="O27" i="2"/>
  <c r="G27" i="2"/>
  <c r="O26" i="2"/>
  <c r="G26" i="2"/>
  <c r="O25" i="2"/>
  <c r="G25" i="2"/>
  <c r="O24" i="2"/>
  <c r="G24" i="2"/>
  <c r="O23" i="2"/>
  <c r="G23" i="2"/>
  <c r="O22" i="2"/>
  <c r="G22" i="2"/>
  <c r="O21" i="2"/>
  <c r="G21" i="2"/>
  <c r="O20" i="2"/>
  <c r="G20" i="2"/>
  <c r="O19" i="2"/>
  <c r="G19" i="2"/>
  <c r="O18" i="2"/>
  <c r="G18" i="2"/>
  <c r="O17" i="2"/>
  <c r="G17" i="2"/>
  <c r="O16" i="2"/>
  <c r="G16" i="2"/>
  <c r="O15" i="2"/>
  <c r="G15" i="2"/>
  <c r="O14" i="2"/>
  <c r="G14" i="2"/>
  <c r="O13" i="2"/>
  <c r="G13" i="2"/>
  <c r="N12" i="2"/>
  <c r="N56" i="2" s="1"/>
  <c r="M12" i="2"/>
  <c r="M56" i="2" s="1"/>
  <c r="L12" i="2"/>
  <c r="K12" i="2"/>
  <c r="K56" i="2" s="1"/>
  <c r="J12" i="2"/>
  <c r="J56" i="2" s="1"/>
  <c r="G12" i="2"/>
  <c r="N11" i="2"/>
  <c r="M11" i="2"/>
  <c r="L11" i="2"/>
  <c r="K11" i="2"/>
  <c r="J11" i="2"/>
  <c r="G11" i="2"/>
  <c r="O10" i="2"/>
  <c r="G10" i="2"/>
  <c r="O9" i="2"/>
  <c r="G9" i="2"/>
  <c r="O8" i="2"/>
  <c r="G8" i="2"/>
  <c r="O7" i="2"/>
  <c r="G7" i="2"/>
  <c r="O6" i="2"/>
  <c r="G6" i="2"/>
  <c r="O5" i="2"/>
  <c r="G5" i="2"/>
  <c r="G36" i="2" l="1"/>
  <c r="N55" i="2"/>
  <c r="N58" i="2" s="1"/>
  <c r="M55" i="2"/>
  <c r="K55" i="2"/>
  <c r="K58" i="2" s="1"/>
  <c r="J55" i="2"/>
  <c r="J58" i="2" s="1"/>
  <c r="E55" i="2"/>
  <c r="F55" i="2"/>
  <c r="L56" i="2"/>
  <c r="L59" i="2" s="1"/>
  <c r="L55" i="2"/>
  <c r="L58" i="2" s="1"/>
  <c r="O52" i="2"/>
  <c r="O51" i="2"/>
  <c r="G54" i="2"/>
  <c r="G53" i="2"/>
  <c r="B56" i="2"/>
  <c r="G35" i="2"/>
  <c r="B55" i="2"/>
  <c r="K59" i="2"/>
  <c r="J59" i="2"/>
  <c r="N59" i="2"/>
  <c r="M59" i="2"/>
  <c r="O12" i="2"/>
  <c r="G56" i="2"/>
  <c r="O11" i="2"/>
  <c r="G55" i="2" l="1"/>
  <c r="M58" i="2"/>
  <c r="O58" i="2" s="1"/>
  <c r="O55" i="2"/>
  <c r="O56" i="2"/>
  <c r="O59" i="2"/>
  <c r="O8" i="1" l="1"/>
  <c r="K32" i="1"/>
  <c r="L32" i="1"/>
  <c r="M32" i="1"/>
  <c r="P32" i="1" s="1"/>
  <c r="N32" i="1"/>
  <c r="O32" i="1"/>
  <c r="D20" i="1"/>
  <c r="L28" i="1" l="1"/>
  <c r="M28" i="1"/>
  <c r="N28" i="1"/>
  <c r="O28" i="1"/>
  <c r="K28" i="1"/>
  <c r="L33" i="1" l="1"/>
  <c r="O33" i="1"/>
  <c r="O34" i="1" s="1"/>
  <c r="N33" i="1"/>
  <c r="M33" i="1"/>
  <c r="P28" i="1"/>
  <c r="K33" i="1"/>
  <c r="D27" i="1"/>
  <c r="E27" i="1"/>
  <c r="F27" i="1"/>
  <c r="G27" i="1"/>
  <c r="C27" i="1"/>
  <c r="E20" i="1"/>
  <c r="F20" i="1"/>
  <c r="G20" i="1"/>
  <c r="G34" i="1" s="1"/>
  <c r="C20" i="1"/>
  <c r="H17" i="1"/>
  <c r="F34" i="1" l="1"/>
  <c r="E34" i="1"/>
  <c r="C34" i="1"/>
  <c r="P33" i="1"/>
  <c r="H20" i="1"/>
  <c r="D34" i="1"/>
  <c r="H6" i="1"/>
  <c r="H7" i="1"/>
  <c r="H8" i="1"/>
  <c r="H9" i="1"/>
  <c r="H10" i="1"/>
  <c r="H11" i="1"/>
  <c r="H12" i="1"/>
  <c r="H14" i="1"/>
  <c r="H15" i="1"/>
  <c r="H16" i="1"/>
  <c r="H18" i="1"/>
  <c r="H19" i="1"/>
  <c r="H21" i="1"/>
  <c r="H22" i="1"/>
  <c r="H23" i="1"/>
  <c r="H24" i="1"/>
  <c r="H25" i="1"/>
  <c r="H27" i="1"/>
  <c r="H28" i="1"/>
  <c r="H29" i="1"/>
  <c r="H30" i="1"/>
  <c r="H31" i="1"/>
  <c r="H32" i="1"/>
  <c r="H33" i="1"/>
  <c r="H5" i="1"/>
  <c r="H34" i="1" l="1"/>
  <c r="O3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P31" i="1"/>
  <c r="P7" i="1"/>
  <c r="P6" i="1"/>
  <c r="P5" i="1"/>
  <c r="N8" i="1"/>
  <c r="N34" i="1" s="1"/>
  <c r="M8" i="1"/>
  <c r="M34" i="1" s="1"/>
  <c r="L8" i="1"/>
  <c r="L34" i="1" s="1"/>
  <c r="K8" i="1"/>
  <c r="K34" i="1" s="1"/>
  <c r="K35" i="1" l="1"/>
  <c r="N35" i="1"/>
  <c r="L35" i="1"/>
  <c r="M35" i="1"/>
  <c r="P8" i="1"/>
  <c r="P34" i="1" s="1"/>
  <c r="P35" i="1" l="1"/>
</calcChain>
</file>

<file path=xl/sharedStrings.xml><?xml version="1.0" encoding="utf-8"?>
<sst xmlns="http://schemas.openxmlformats.org/spreadsheetml/2006/main" count="131" uniqueCount="78">
  <si>
    <t>理事会資料</t>
    <rPh sb="0" eb="3">
      <t>リジカイ</t>
    </rPh>
    <rPh sb="3" eb="5">
      <t>シリョウ</t>
    </rPh>
    <phoneticPr fontId="2"/>
  </si>
  <si>
    <t>支　　出</t>
    <rPh sb="0" eb="1">
      <t>シ</t>
    </rPh>
    <rPh sb="3" eb="4">
      <t>デ</t>
    </rPh>
    <phoneticPr fontId="2"/>
  </si>
  <si>
    <t>科目</t>
    <rPh sb="0" eb="2">
      <t>カモク</t>
    </rPh>
    <phoneticPr fontId="2"/>
  </si>
  <si>
    <t>まりん</t>
    <phoneticPr fontId="2"/>
  </si>
  <si>
    <t>海渡</t>
    <rPh sb="0" eb="2">
      <t>カイト</t>
    </rPh>
    <phoneticPr fontId="2"/>
  </si>
  <si>
    <t>フルセイル</t>
    <phoneticPr fontId="2"/>
  </si>
  <si>
    <t>ライトハウス</t>
    <phoneticPr fontId="2"/>
  </si>
  <si>
    <t>そうだん</t>
    <phoneticPr fontId="2"/>
  </si>
  <si>
    <t>合計</t>
    <rPh sb="0" eb="2">
      <t>ゴウケイ</t>
    </rPh>
    <phoneticPr fontId="2"/>
  </si>
  <si>
    <t>フルセイル</t>
    <phoneticPr fontId="2"/>
  </si>
  <si>
    <t>そうだん</t>
    <phoneticPr fontId="2"/>
  </si>
  <si>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</si>
  <si>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</si>
  <si>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</si>
  <si>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生活介護</t>
    <rPh sb="0" eb="2">
      <t>セイカツ</t>
    </rPh>
    <rPh sb="2" eb="4">
      <t>カイゴ</t>
    </rPh>
    <phoneticPr fontId="2"/>
  </si>
  <si>
    <t>居宅介護</t>
    <rPh sb="0" eb="2">
      <t>キョタク</t>
    </rPh>
    <rPh sb="2" eb="4">
      <t>カイゴ</t>
    </rPh>
    <phoneticPr fontId="2"/>
  </si>
  <si>
    <t>共同生活</t>
    <rPh sb="0" eb="2">
      <t>キョウドウ</t>
    </rPh>
    <rPh sb="2" eb="4">
      <t>セイカツ</t>
    </rPh>
    <phoneticPr fontId="2"/>
  </si>
  <si>
    <t>旅費交通費</t>
    <rPh sb="0" eb="2">
      <t>リョヒ</t>
    </rPh>
    <rPh sb="2" eb="5">
      <t>コウツウヒ</t>
    </rPh>
    <phoneticPr fontId="2"/>
  </si>
  <si>
    <t>放課後デイ</t>
    <rPh sb="0" eb="3">
      <t>ホウカゴ</t>
    </rPh>
    <phoneticPr fontId="2"/>
  </si>
  <si>
    <t>車両費</t>
    <rPh sb="0" eb="2">
      <t>シャリョウ</t>
    </rPh>
    <rPh sb="2" eb="3">
      <t>ヒ</t>
    </rPh>
    <phoneticPr fontId="2"/>
  </si>
  <si>
    <t>計画相談</t>
    <rPh sb="0" eb="2">
      <t>ケイカク</t>
    </rPh>
    <rPh sb="2" eb="4">
      <t>ソウダン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</si>
  <si>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</si>
  <si>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一般相談</t>
    <rPh sb="0" eb="2">
      <t>イッパン</t>
    </rPh>
    <rPh sb="2" eb="4">
      <t>ソウダン</t>
    </rPh>
    <phoneticPr fontId="2"/>
  </si>
  <si>
    <t>備品
消耗品費</t>
    <rPh sb="0" eb="2">
      <t>ビヒン</t>
    </rPh>
    <rPh sb="3" eb="6">
      <t>ショウモウヒン</t>
    </rPh>
    <rPh sb="6" eb="7">
      <t>ヒ</t>
    </rPh>
    <phoneticPr fontId="2"/>
  </si>
  <si>
    <t>日中一時</t>
    <rPh sb="0" eb="2">
      <t>ニッチュウ</t>
    </rPh>
    <rPh sb="2" eb="4">
      <t>イチジ</t>
    </rPh>
    <phoneticPr fontId="2"/>
  </si>
  <si>
    <t>消耗品費</t>
    <rPh sb="0" eb="3">
      <t>ショウモウヒン</t>
    </rPh>
    <rPh sb="3" eb="4">
      <t>ヒ</t>
    </rPh>
    <phoneticPr fontId="2"/>
  </si>
  <si>
    <t>利用者
負担金</t>
    <rPh sb="0" eb="3">
      <t>リヨウシャ</t>
    </rPh>
    <rPh sb="4" eb="7">
      <t>フタンキン</t>
    </rPh>
    <phoneticPr fontId="2"/>
  </si>
  <si>
    <t>修繕費</t>
    <rPh sb="0" eb="3">
      <t>シュウゼンヒ</t>
    </rPh>
    <phoneticPr fontId="2"/>
  </si>
  <si>
    <t>水道光熱費</t>
    <rPh sb="0" eb="2">
      <t>スイドウ</t>
    </rPh>
    <rPh sb="2" eb="5">
      <t>コウネツヒ</t>
    </rPh>
    <phoneticPr fontId="2"/>
  </si>
  <si>
    <t>受取利息</t>
    <rPh sb="0" eb="2">
      <t>ウケトリ</t>
    </rPh>
    <rPh sb="2" eb="4">
      <t>リソク</t>
    </rPh>
    <phoneticPr fontId="2"/>
  </si>
  <si>
    <t>地代家賃</t>
    <rPh sb="0" eb="2">
      <t>チダイ</t>
    </rPh>
    <rPh sb="2" eb="4">
      <t>ヤチン</t>
    </rPh>
    <phoneticPr fontId="2"/>
  </si>
  <si>
    <t>賃借料</t>
    <rPh sb="0" eb="3">
      <t>チンシャクリョウ</t>
    </rPh>
    <phoneticPr fontId="2"/>
  </si>
  <si>
    <t>諸会費</t>
    <rPh sb="0" eb="3">
      <t>ショカイヒ</t>
    </rPh>
    <phoneticPr fontId="2"/>
  </si>
  <si>
    <t>租税公課</t>
    <rPh sb="0" eb="2">
      <t>ソゼイ</t>
    </rPh>
    <rPh sb="2" eb="4">
      <t>コウカ</t>
    </rPh>
    <phoneticPr fontId="2"/>
  </si>
  <si>
    <t>研修費</t>
    <rPh sb="0" eb="2">
      <t>ケンシュウ</t>
    </rPh>
    <rPh sb="2" eb="3">
      <t>ヒ</t>
    </rPh>
    <phoneticPr fontId="2"/>
  </si>
  <si>
    <t>リース料</t>
    <rPh sb="3" eb="4">
      <t>リョウ</t>
    </rPh>
    <phoneticPr fontId="2"/>
  </si>
  <si>
    <t>雑費</t>
    <rPh sb="0" eb="2">
      <t>ザッピ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</si>
  <si>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</si>
  <si>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保険料</t>
    <rPh sb="0" eb="3">
      <t>ホケンリョウ</t>
    </rPh>
    <phoneticPr fontId="2"/>
  </si>
  <si>
    <t>手数料</t>
    <rPh sb="0" eb="3">
      <t>テスウリョウ</t>
    </rPh>
    <phoneticPr fontId="2"/>
  </si>
  <si>
    <t>車両未払金
購入費</t>
    <rPh sb="0" eb="2">
      <t>シャリョウ</t>
    </rPh>
    <rPh sb="2" eb="5">
      <t>ミバライキン</t>
    </rPh>
    <rPh sb="6" eb="9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</si>
  <si>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</si>
  <si>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予算収支</t>
    <rPh sb="0" eb="2">
      <t>ヨサン</t>
    </rPh>
    <rPh sb="2" eb="4">
      <t>シュウシ</t>
    </rPh>
    <phoneticPr fontId="2"/>
  </si>
  <si>
    <t>受取寄付金</t>
    <rPh sb="0" eb="5">
      <t>ウケトリキフキン</t>
    </rPh>
    <phoneticPr fontId="2"/>
  </si>
  <si>
    <t>受取助成金</t>
    <rPh sb="0" eb="2">
      <t>ウケトリ</t>
    </rPh>
    <rPh sb="2" eb="5">
      <t>ジョセイキン</t>
    </rPh>
    <phoneticPr fontId="2"/>
  </si>
  <si>
    <t>地活</t>
    <rPh sb="0" eb="2">
      <t>チカツ</t>
    </rPh>
    <phoneticPr fontId="2"/>
  </si>
  <si>
    <t>事業収入</t>
    <rPh sb="0" eb="2">
      <t>ジギョウ</t>
    </rPh>
    <rPh sb="2" eb="4">
      <t>シュウニュウ</t>
    </rPh>
    <phoneticPr fontId="2"/>
  </si>
  <si>
    <t>管理費収入</t>
    <rPh sb="0" eb="3">
      <t>カンリヒ</t>
    </rPh>
    <rPh sb="3" eb="5">
      <t>シュウニュウ</t>
    </rPh>
    <phoneticPr fontId="2"/>
  </si>
  <si>
    <t>管理費</t>
    <rPh sb="0" eb="3">
      <t>カンリヒ</t>
    </rPh>
    <phoneticPr fontId="2"/>
  </si>
  <si>
    <t>雑収益</t>
    <rPh sb="0" eb="3">
      <t>ザツシュウエキ</t>
    </rPh>
    <phoneticPr fontId="2"/>
  </si>
  <si>
    <t>人件費合計
①</t>
    <rPh sb="0" eb="3">
      <t>ジンケンヒ</t>
    </rPh>
    <rPh sb="3" eb="5">
      <t>ゴウケイ</t>
    </rPh>
    <phoneticPr fontId="2"/>
  </si>
  <si>
    <t>管理費合計
③</t>
    <rPh sb="0" eb="3">
      <t>カンリヒ</t>
    </rPh>
    <rPh sb="3" eb="5">
      <t>ゴウケイ</t>
    </rPh>
    <phoneticPr fontId="2"/>
  </si>
  <si>
    <t>②＋③</t>
    <phoneticPr fontId="2"/>
  </si>
  <si>
    <r>
      <t xml:space="preserve">支出合計
</t>
    </r>
    <r>
      <rPr>
        <sz val="8"/>
        <color theme="1"/>
        <rFont val="Meiryo UI"/>
        <family val="3"/>
        <charset val="128"/>
      </rPr>
      <t>①＋②＋③</t>
    </r>
    <rPh sb="0" eb="2">
      <t>シシュツ</t>
    </rPh>
    <rPh sb="2" eb="4">
      <t>ゴウケイ</t>
    </rPh>
    <phoneticPr fontId="2"/>
  </si>
  <si>
    <r>
      <rPr>
        <sz val="8"/>
        <color theme="1"/>
        <rFont val="Meiryo UI"/>
        <family val="3"/>
        <charset val="128"/>
      </rPr>
      <t>事業支出
合計　②</t>
    </r>
    <r>
      <rPr>
        <sz val="9"/>
        <color theme="1"/>
        <rFont val="Meiryo UI"/>
        <family val="3"/>
        <charset val="128"/>
      </rPr>
      <t xml:space="preserve">
</t>
    </r>
    <rPh sb="0" eb="2">
      <t>ジギョウ</t>
    </rPh>
    <rPh sb="2" eb="4">
      <t>シシュツ</t>
    </rPh>
    <rPh sb="5" eb="7">
      <t>ゴウケイ</t>
    </rPh>
    <phoneticPr fontId="2"/>
  </si>
  <si>
    <t>収　　入</t>
    <rPh sb="0" eb="1">
      <t>オサム</t>
    </rPh>
    <rPh sb="3" eb="4">
      <t>ニュウ</t>
    </rPh>
    <phoneticPr fontId="2"/>
  </si>
  <si>
    <t>フルセイル</t>
    <phoneticPr fontId="2"/>
  </si>
  <si>
    <t>ライトハウス</t>
    <phoneticPr fontId="2"/>
  </si>
  <si>
    <t>そうだん</t>
    <phoneticPr fontId="2"/>
  </si>
  <si>
    <t>まりん</t>
    <phoneticPr fontId="2"/>
  </si>
  <si>
    <t>ライトハウス</t>
    <phoneticPr fontId="2"/>
  </si>
  <si>
    <t>そうだん</t>
    <phoneticPr fontId="2"/>
  </si>
  <si>
    <t>福利厚生費</t>
    <rPh sb="0" eb="5">
      <t>フクリコウセイヒ</t>
    </rPh>
    <phoneticPr fontId="2"/>
  </si>
  <si>
    <t>人件費合計</t>
    <rPh sb="0" eb="3">
      <t>ジンケンヒ</t>
    </rPh>
    <rPh sb="3" eb="5">
      <t>ゴウケイ</t>
    </rPh>
    <phoneticPr fontId="2"/>
  </si>
  <si>
    <t>①</t>
    <phoneticPr fontId="2"/>
  </si>
  <si>
    <t>事業所共通</t>
    <rPh sb="0" eb="3">
      <t>ジギョウショ</t>
    </rPh>
    <rPh sb="3" eb="5">
      <t>キョウツウ</t>
    </rPh>
    <phoneticPr fontId="2"/>
  </si>
  <si>
    <t>GH利用者
負担金</t>
    <rPh sb="2" eb="5">
      <t>リヨウシャ</t>
    </rPh>
    <rPh sb="6" eb="8">
      <t>フタン</t>
    </rPh>
    <rPh sb="8" eb="9">
      <t>キン</t>
    </rPh>
    <phoneticPr fontId="2"/>
  </si>
  <si>
    <t>①</t>
    <phoneticPr fontId="2"/>
  </si>
  <si>
    <t>事業支出合計</t>
    <rPh sb="0" eb="2">
      <t>ジギョウ</t>
    </rPh>
    <rPh sb="2" eb="4">
      <t>シシュツ</t>
    </rPh>
    <rPh sb="4" eb="6">
      <t>ゴウケイ</t>
    </rPh>
    <phoneticPr fontId="2"/>
  </si>
  <si>
    <t>②</t>
    <phoneticPr fontId="2"/>
  </si>
  <si>
    <t>②</t>
    <phoneticPr fontId="2"/>
  </si>
  <si>
    <t>③</t>
    <phoneticPr fontId="2"/>
  </si>
  <si>
    <t>支出合計</t>
    <rPh sb="0" eb="2">
      <t>シシュツ</t>
    </rPh>
    <rPh sb="2" eb="4">
      <t>ゴウケイ</t>
    </rPh>
    <phoneticPr fontId="2"/>
  </si>
  <si>
    <t>①+②</t>
    <phoneticPr fontId="2"/>
  </si>
  <si>
    <t>①+②+③</t>
    <phoneticPr fontId="2"/>
  </si>
  <si>
    <t>実収支</t>
    <rPh sb="0" eb="1">
      <t>ジツ</t>
    </rPh>
    <rPh sb="1" eb="3">
      <t>シュウシ</t>
    </rPh>
    <phoneticPr fontId="2"/>
  </si>
  <si>
    <t>障がい者自立センターかまいし　　令和   4年度予算案 7月から大関フルセイル　悦子まりん</t>
    <rPh sb="0" eb="1">
      <t>ショウ</t>
    </rPh>
    <rPh sb="3" eb="4">
      <t>シャ</t>
    </rPh>
    <rPh sb="4" eb="6">
      <t>ジリツ</t>
    </rPh>
    <rPh sb="16" eb="18">
      <t>レイワ</t>
    </rPh>
    <rPh sb="22" eb="23">
      <t>ネン</t>
    </rPh>
    <rPh sb="23" eb="24">
      <t>ド</t>
    </rPh>
    <rPh sb="24" eb="27">
      <t>ヨサンアン</t>
    </rPh>
    <phoneticPr fontId="2"/>
  </si>
  <si>
    <t>障がい者自立センターかまいし　　令和   4年度予算案      7月から大関フルセイル　悦子まりん 　新看護師採用</t>
    <rPh sb="0" eb="1">
      <t>ショウ</t>
    </rPh>
    <rPh sb="3" eb="4">
      <t>シャ</t>
    </rPh>
    <rPh sb="4" eb="6">
      <t>ジリツ</t>
    </rPh>
    <rPh sb="16" eb="18">
      <t>レイワ</t>
    </rPh>
    <rPh sb="22" eb="23">
      <t>ネン</t>
    </rPh>
    <rPh sb="23" eb="24">
      <t>ド</t>
    </rPh>
    <rPh sb="24" eb="27">
      <t>ヨサンアン</t>
    </rPh>
    <rPh sb="34" eb="35">
      <t>ガツ</t>
    </rPh>
    <rPh sb="37" eb="39">
      <t>オオゼキ</t>
    </rPh>
    <rPh sb="45" eb="47">
      <t>エツコ</t>
    </rPh>
    <rPh sb="52" eb="53">
      <t>シン</t>
    </rPh>
    <rPh sb="53" eb="56">
      <t>カンゴシ</t>
    </rPh>
    <rPh sb="56" eb="58">
      <t>サイヨウ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</si>
</sst>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;[Red]\-#,##0\ "/>
  </numFmts>
  <fonts count="10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4" tint="-0.249977111117893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9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21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20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177" fontId="1" fillId="0" borderId="16" xfId="0" applyNumberFormat="1" applyFont="1" applyBorder="1" applyAlignment="1">
      <alignment horizontal="right" vertical="center" wrapText="1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2" borderId="15" xfId="0" applyNumberFormat="1" applyFont="1" applyFill="1" applyBorder="1" applyAlignment="1">
      <alignment horizontal="right" vertical="center" wrapText="1"/>
    </xf>
    <xf numFmtId="177" fontId="1" fillId="0" borderId="17" xfId="0" applyNumberFormat="1" applyFont="1" applyBorder="1" applyAlignment="1">
      <alignment horizontal="right" vertical="center" wrapText="1"/>
    </xf>
    <xf numFmtId="177" fontId="1" fillId="0" borderId="18" xfId="0" applyNumberFormat="1" applyFont="1" applyBorder="1" applyAlignment="1">
      <alignment horizontal="right" vertical="center" wrapText="1"/>
    </xf>
    <xf numFmtId="177" fontId="1" fillId="0" borderId="23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 wrapText="1"/>
    </xf>
    <xf numFmtId="177" fontId="5" fillId="0" borderId="17" xfId="0" applyNumberFormat="1" applyFont="1" applyBorder="1" applyAlignment="1">
      <alignment horizontal="right" vertical="center" wrapText="1"/>
    </xf>
    <xf numFmtId="177" fontId="1" fillId="2" borderId="20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Border="1" applyAlignment="1">
      <alignment horizontal="right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38" fontId="1" fillId="0" borderId="0" xfId="0" applyNumberFormat="1" applyFont="1">
      <alignment vertical="center"/>
    </xf>
    <xf numFmtId="178" fontId="1" fillId="4" borderId="24" xfId="0" applyNumberFormat="1" applyFont="1" applyFill="1" applyBorder="1">
      <alignment vertical="center"/>
    </xf>
    <xf numFmtId="178" fontId="1" fillId="4" borderId="25" xfId="0" applyNumberFormat="1" applyFont="1" applyFill="1" applyBorder="1">
      <alignment vertical="center"/>
    </xf>
    <xf numFmtId="178" fontId="1" fillId="4" borderId="26" xfId="0" applyNumberFormat="1" applyFont="1" applyFill="1" applyBorder="1">
      <alignment vertical="center"/>
    </xf>
    <xf numFmtId="178" fontId="1" fillId="4" borderId="28" xfId="0" applyNumberFormat="1" applyFont="1" applyFill="1" applyBorder="1">
      <alignment vertical="center"/>
    </xf>
    <xf numFmtId="178" fontId="1" fillId="4" borderId="29" xfId="0" applyNumberFormat="1" applyFont="1" applyFill="1" applyBorder="1">
      <alignment vertical="center"/>
    </xf>
    <xf numFmtId="3" fontId="1" fillId="2" borderId="11" xfId="0" applyNumberFormat="1" applyFont="1" applyFill="1" applyBorder="1" applyAlignment="1">
      <alignment horizontal="right" vertical="center" wrapText="1"/>
    </xf>
    <xf numFmtId="177" fontId="5" fillId="0" borderId="18" xfId="0" applyNumberFormat="1" applyFont="1" applyBorder="1" applyAlignment="1">
      <alignment horizontal="right" vertical="center"/>
    </xf>
    <xf numFmtId="178" fontId="5" fillId="4" borderId="27" xfId="0" applyNumberFormat="1" applyFont="1" applyFill="1" applyBorder="1">
      <alignment vertical="center"/>
    </xf>
    <xf numFmtId="177" fontId="1" fillId="3" borderId="21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right" vertical="center" wrapText="1"/>
    </xf>
    <xf numFmtId="0" fontId="4" fillId="5" borderId="6" xfId="0" applyFont="1" applyFill="1" applyBorder="1" applyAlignment="1">
      <alignment horizontal="center" vertical="center"/>
    </xf>
    <xf numFmtId="177" fontId="5" fillId="5" borderId="10" xfId="0" applyNumberFormat="1" applyFont="1" applyFill="1" applyBorder="1" applyAlignment="1">
      <alignment horizontal="right" vertical="center" wrapText="1"/>
    </xf>
    <xf numFmtId="177" fontId="5" fillId="5" borderId="8" xfId="0" applyNumberFormat="1" applyFont="1" applyFill="1" applyBorder="1" applyAlignment="1">
      <alignment horizontal="right" vertical="center" wrapText="1"/>
    </xf>
    <xf numFmtId="177" fontId="5" fillId="5" borderId="9" xfId="0" applyNumberFormat="1" applyFont="1" applyFill="1" applyBorder="1" applyAlignment="1">
      <alignment horizontal="right" vertical="center" wrapText="1"/>
    </xf>
    <xf numFmtId="3" fontId="1" fillId="5" borderId="10" xfId="0" applyNumberFormat="1" applyFont="1" applyFill="1" applyBorder="1">
      <alignment vertical="center"/>
    </xf>
    <xf numFmtId="0" fontId="1" fillId="3" borderId="15" xfId="0" applyFont="1" applyFill="1" applyBorder="1" applyAlignment="1">
      <alignment horizontal="center" vertical="center"/>
    </xf>
    <xf numFmtId="177" fontId="1" fillId="0" borderId="23" xfId="0" applyNumberFormat="1" applyFont="1" applyBorder="1" applyAlignment="1">
      <alignment horizontal="right" vertical="center" wrapText="1"/>
    </xf>
    <xf numFmtId="177" fontId="1" fillId="0" borderId="22" xfId="0" applyNumberFormat="1" applyFont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/>
    </xf>
    <xf numFmtId="177" fontId="1" fillId="0" borderId="12" xfId="0" applyNumberFormat="1" applyFont="1" applyBorder="1" applyAlignment="1">
      <alignment horizontal="right" vertical="center" wrapText="1"/>
    </xf>
    <xf numFmtId="177" fontId="1" fillId="0" borderId="13" xfId="0" applyNumberFormat="1" applyFont="1" applyBorder="1" applyAlignment="1">
      <alignment horizontal="right" vertical="center" wrapText="1"/>
    </xf>
    <xf numFmtId="177" fontId="1" fillId="0" borderId="14" xfId="0" applyNumberFormat="1" applyFont="1" applyBorder="1" applyAlignment="1">
      <alignment horizontal="right" vertical="center" wrapText="1"/>
    </xf>
    <xf numFmtId="177" fontId="1" fillId="2" borderId="5" xfId="0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right" vertical="center"/>
    </xf>
    <xf numFmtId="177" fontId="5" fillId="6" borderId="6" xfId="0" applyNumberFormat="1" applyFont="1" applyFill="1" applyBorder="1" applyAlignment="1">
      <alignment horizontal="right" vertical="center" wrapText="1"/>
    </xf>
    <xf numFmtId="0" fontId="1" fillId="6" borderId="6" xfId="0" applyFont="1" applyFill="1" applyBorder="1" applyAlignment="1">
      <alignment horizontal="center" vertical="center" wrapText="1"/>
    </xf>
    <xf numFmtId="3" fontId="1" fillId="6" borderId="7" xfId="0" applyNumberFormat="1" applyFont="1" applyFill="1" applyBorder="1" applyAlignment="1">
      <alignment horizontal="right" vertical="center" wrapText="1"/>
    </xf>
    <xf numFmtId="3" fontId="1" fillId="6" borderId="8" xfId="0" applyNumberFormat="1" applyFont="1" applyFill="1" applyBorder="1" applyAlignment="1">
      <alignment horizontal="right" vertical="center" wrapText="1"/>
    </xf>
    <xf numFmtId="3" fontId="1" fillId="6" borderId="6" xfId="0" applyNumberFormat="1" applyFont="1" applyFill="1" applyBorder="1" applyAlignment="1">
      <alignment horizontal="right" vertical="center" wrapText="1"/>
    </xf>
    <xf numFmtId="177" fontId="1" fillId="6" borderId="7" xfId="0" applyNumberFormat="1" applyFont="1" applyFill="1" applyBorder="1" applyAlignment="1">
      <alignment horizontal="right" vertical="center"/>
    </xf>
    <xf numFmtId="177" fontId="1" fillId="6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7" fillId="0" borderId="19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  <xf numFmtId="38" fontId="7" fillId="0" borderId="31" xfId="1" applyFont="1" applyBorder="1" applyAlignment="1">
      <alignment horizontal="right" vertical="center" wrapText="1"/>
    </xf>
    <xf numFmtId="38" fontId="7" fillId="2" borderId="5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/>
    </xf>
    <xf numFmtId="38" fontId="7" fillId="0" borderId="32" xfId="1" applyFont="1" applyBorder="1" applyAlignment="1">
      <alignment horizontal="right" vertical="center" wrapText="1"/>
    </xf>
    <xf numFmtId="38" fontId="7" fillId="0" borderId="33" xfId="1" applyFont="1" applyBorder="1" applyAlignment="1">
      <alignment horizontal="right" vertical="center" wrapText="1"/>
    </xf>
    <xf numFmtId="38" fontId="7" fillId="0" borderId="34" xfId="1" applyFont="1" applyBorder="1" applyAlignment="1">
      <alignment horizontal="right" vertical="center" wrapText="1"/>
    </xf>
    <xf numFmtId="38" fontId="3" fillId="0" borderId="0" xfId="1" applyFont="1" applyBorder="1">
      <alignment vertical="center"/>
    </xf>
    <xf numFmtId="38" fontId="1" fillId="0" borderId="12" xfId="1" applyFont="1" applyBorder="1" applyAlignment="1">
      <alignment horizontal="right" vertical="center" wrapText="1"/>
    </xf>
    <xf numFmtId="38" fontId="1" fillId="0" borderId="13" xfId="1" applyFont="1" applyBorder="1" applyAlignment="1">
      <alignment horizontal="right" vertical="center" wrapText="1"/>
    </xf>
    <xf numFmtId="38" fontId="1" fillId="0" borderId="14" xfId="1" applyFont="1" applyBorder="1" applyAlignment="1">
      <alignment horizontal="right" vertical="center" wrapText="1"/>
    </xf>
    <xf numFmtId="38" fontId="1" fillId="2" borderId="11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 wrapText="1"/>
    </xf>
    <xf numFmtId="38" fontId="7" fillId="2" borderId="20" xfId="1" applyFont="1" applyFill="1" applyBorder="1" applyAlignment="1">
      <alignment horizontal="right" vertical="center" wrapText="1"/>
    </xf>
    <xf numFmtId="38" fontId="7" fillId="0" borderId="35" xfId="1" applyFont="1" applyBorder="1" applyAlignment="1">
      <alignment horizontal="right" vertical="center" wrapText="1"/>
    </xf>
    <xf numFmtId="38" fontId="1" fillId="0" borderId="32" xfId="1" applyFont="1" applyBorder="1" applyAlignment="1">
      <alignment horizontal="right" vertical="center" wrapText="1"/>
    </xf>
    <xf numFmtId="38" fontId="1" fillId="0" borderId="33" xfId="1" applyFont="1" applyBorder="1" applyAlignment="1">
      <alignment horizontal="right" vertical="center" wrapText="1"/>
    </xf>
    <xf numFmtId="38" fontId="1" fillId="0" borderId="34" xfId="1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right" vertical="center" wrapText="1"/>
    </xf>
    <xf numFmtId="38" fontId="1" fillId="2" borderId="30" xfId="1" applyFont="1" applyFill="1" applyBorder="1" applyAlignment="1">
      <alignment horizontal="center" vertical="center" shrinkToFit="1"/>
    </xf>
    <xf numFmtId="38" fontId="7" fillId="2" borderId="36" xfId="1" applyFont="1" applyFill="1" applyBorder="1" applyAlignment="1">
      <alignment horizontal="right" vertical="center" wrapText="1"/>
    </xf>
    <xf numFmtId="38" fontId="7" fillId="2" borderId="37" xfId="1" applyFont="1" applyFill="1" applyBorder="1" applyAlignment="1">
      <alignment horizontal="right" vertical="center" wrapText="1"/>
    </xf>
    <xf numFmtId="38" fontId="7" fillId="2" borderId="38" xfId="1" applyFont="1" applyFill="1" applyBorder="1" applyAlignment="1">
      <alignment horizontal="right" vertical="center" wrapText="1"/>
    </xf>
    <xf numFmtId="38" fontId="7" fillId="2" borderId="30" xfId="1" applyFont="1" applyFill="1" applyBorder="1" applyAlignment="1">
      <alignment horizontal="right" vertical="center" wrapText="1"/>
    </xf>
    <xf numFmtId="38" fontId="1" fillId="2" borderId="39" xfId="1" applyFont="1" applyFill="1" applyBorder="1" applyAlignment="1">
      <alignment horizontal="center" vertical="top" shrinkToFit="1"/>
    </xf>
    <xf numFmtId="38" fontId="1" fillId="2" borderId="40" xfId="1" applyFont="1" applyFill="1" applyBorder="1" applyAlignment="1">
      <alignment vertical="center" wrapText="1"/>
    </xf>
    <xf numFmtId="38" fontId="1" fillId="2" borderId="41" xfId="1" applyFont="1" applyFill="1" applyBorder="1" applyAlignment="1">
      <alignment vertical="center" wrapText="1"/>
    </xf>
    <xf numFmtId="38" fontId="1" fillId="2" borderId="42" xfId="1" applyFont="1" applyFill="1" applyBorder="1" applyAlignment="1">
      <alignment vertical="center" wrapText="1"/>
    </xf>
    <xf numFmtId="38" fontId="1" fillId="2" borderId="39" xfId="1" applyFont="1" applyFill="1" applyBorder="1" applyAlignment="1">
      <alignment horizontal="right" vertical="center" wrapText="1"/>
    </xf>
    <xf numFmtId="38" fontId="7" fillId="0" borderId="36" xfId="1" applyFont="1" applyBorder="1" applyAlignment="1">
      <alignment horizontal="right" vertical="center" wrapText="1"/>
    </xf>
    <xf numFmtId="38" fontId="7" fillId="0" borderId="43" xfId="1" applyFont="1" applyBorder="1" applyAlignment="1">
      <alignment horizontal="right" vertical="center" wrapText="1"/>
    </xf>
    <xf numFmtId="38" fontId="8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 wrapText="1"/>
    </xf>
    <xf numFmtId="38" fontId="9" fillId="0" borderId="12" xfId="1" applyFont="1" applyBorder="1" applyAlignment="1">
      <alignment horizontal="right" vertical="center" wrapText="1"/>
    </xf>
    <xf numFmtId="38" fontId="1" fillId="2" borderId="30" xfId="1" applyFont="1" applyFill="1" applyBorder="1" applyAlignment="1">
      <alignment horizontal="center" vertical="center" wrapText="1"/>
    </xf>
    <xf numFmtId="38" fontId="1" fillId="0" borderId="5" xfId="1" applyFont="1" applyFill="1" applyBorder="1" applyAlignment="1">
      <alignment horizontal="center" vertical="center" shrinkToFit="1"/>
    </xf>
    <xf numFmtId="38" fontId="7" fillId="0" borderId="35" xfId="1" applyFont="1" applyFill="1" applyBorder="1" applyAlignment="1">
      <alignment horizontal="right" vertical="center" wrapText="1"/>
    </xf>
    <xf numFmtId="38" fontId="7" fillId="0" borderId="33" xfId="1" applyFont="1" applyFill="1" applyBorder="1" applyAlignment="1">
      <alignment horizontal="right" vertical="center" wrapText="1"/>
    </xf>
    <xf numFmtId="38" fontId="7" fillId="0" borderId="44" xfId="1" applyFont="1" applyFill="1" applyBorder="1" applyAlignment="1">
      <alignment horizontal="right" vertical="center" wrapText="1"/>
    </xf>
    <xf numFmtId="38" fontId="1" fillId="2" borderId="5" xfId="1" applyFont="1" applyFill="1" applyBorder="1" applyAlignment="1">
      <alignment horizontal="center" vertical="top"/>
    </xf>
    <xf numFmtId="38" fontId="1" fillId="0" borderId="39" xfId="1" applyFont="1" applyFill="1" applyBorder="1" applyAlignment="1">
      <alignment horizontal="center" vertical="top" shrinkToFit="1"/>
    </xf>
    <xf numFmtId="38" fontId="1" fillId="0" borderId="40" xfId="1" applyFont="1" applyFill="1" applyBorder="1" applyAlignment="1">
      <alignment vertical="center" wrapText="1"/>
    </xf>
    <xf numFmtId="38" fontId="1" fillId="0" borderId="41" xfId="1" applyFont="1" applyFill="1" applyBorder="1" applyAlignment="1">
      <alignment vertical="center" wrapText="1"/>
    </xf>
    <xf numFmtId="38" fontId="1" fillId="0" borderId="42" xfId="1" applyFont="1" applyFill="1" applyBorder="1" applyAlignment="1">
      <alignment vertical="center" wrapText="1"/>
    </xf>
    <xf numFmtId="38" fontId="4" fillId="2" borderId="45" xfId="1" applyFont="1" applyFill="1" applyBorder="1" applyAlignment="1">
      <alignment horizontal="center" vertical="center" wrapText="1"/>
    </xf>
    <xf numFmtId="38" fontId="4" fillId="2" borderId="30" xfId="1" applyFont="1" applyFill="1" applyBorder="1" applyAlignment="1">
      <alignment horizontal="center" vertical="center" shrinkToFit="1"/>
    </xf>
    <xf numFmtId="38" fontId="1" fillId="0" borderId="46" xfId="1" applyFont="1" applyFill="1" applyBorder="1" applyAlignment="1">
      <alignment horizontal="right" vertical="center" wrapText="1"/>
    </xf>
    <xf numFmtId="38" fontId="1" fillId="2" borderId="47" xfId="1" applyFont="1" applyFill="1" applyBorder="1" applyAlignment="1">
      <alignment horizontal="center" vertical="top"/>
    </xf>
    <xf numFmtId="38" fontId="1" fillId="3" borderId="0" xfId="1" applyFont="1" applyFill="1" applyBorder="1" applyAlignment="1">
      <alignment horizontal="right" vertical="center" wrapText="1"/>
    </xf>
    <xf numFmtId="38" fontId="1" fillId="0" borderId="0" xfId="1" applyFont="1" applyFill="1" applyBorder="1" applyAlignment="1">
      <alignment horizontal="right" vertical="center" wrapText="1"/>
    </xf>
    <xf numFmtId="38" fontId="4" fillId="2" borderId="24" xfId="1" applyFont="1" applyFill="1" applyBorder="1" applyAlignment="1">
      <alignment horizontal="center" vertical="center" shrinkToFit="1"/>
    </xf>
    <xf numFmtId="38" fontId="7" fillId="2" borderId="24" xfId="1" applyFont="1" applyFill="1" applyBorder="1" applyAlignment="1">
      <alignment horizontal="right" vertical="center"/>
    </xf>
    <xf numFmtId="38" fontId="7" fillId="2" borderId="25" xfId="1" applyFont="1" applyFill="1" applyBorder="1" applyAlignment="1">
      <alignment horizontal="right" vertical="center"/>
    </xf>
    <xf numFmtId="38" fontId="7" fillId="2" borderId="48" xfId="1" applyFont="1" applyFill="1" applyBorder="1" applyAlignment="1">
      <alignment horizontal="right" vertical="center"/>
    </xf>
    <xf numFmtId="38" fontId="7" fillId="2" borderId="29" xfId="1" applyFont="1" applyFill="1" applyBorder="1" applyAlignment="1">
      <alignment horizontal="right" vertical="center"/>
    </xf>
    <xf numFmtId="38" fontId="3" fillId="2" borderId="47" xfId="1" applyFont="1" applyFill="1" applyBorder="1" applyAlignment="1">
      <alignment horizontal="center" vertical="center" shrinkToFit="1"/>
    </xf>
    <xf numFmtId="38" fontId="1" fillId="2" borderId="47" xfId="1" applyFont="1" applyFill="1" applyBorder="1" applyAlignment="1">
      <alignment horizontal="right" vertical="center"/>
    </xf>
    <xf numFmtId="38" fontId="1" fillId="2" borderId="41" xfId="1" applyFont="1" applyFill="1" applyBorder="1" applyAlignment="1">
      <alignment horizontal="right" vertical="center"/>
    </xf>
    <xf numFmtId="38" fontId="1" fillId="2" borderId="49" xfId="1" applyFont="1" applyFill="1" applyBorder="1" applyAlignment="1">
      <alignment horizontal="right" vertical="center"/>
    </xf>
    <xf numFmtId="38" fontId="1" fillId="2" borderId="39" xfId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" fillId="0" borderId="2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1" fillId="0" borderId="20" xfId="1" applyFont="1" applyBorder="1" applyAlignment="1">
      <alignment horizontal="center" vertical="center" wrapText="1"/>
    </xf>
    <xf numFmtId="38" fontId="3" fillId="0" borderId="39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1" fillId="0" borderId="30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6"/>
  <sheetViews>
    <sheetView topLeftCell="A28" workbookViewId="0">
      <selection activeCell="N6" sqref="N6"/>
    </sheetView>
  </sheetViews>
  <sheetFormatPr defaultRowHeight="13.5" x14ac:dyDescent="0.15"/>
  <cols>
    <col min="1" max="1" width="3.5" customWidth="1"/>
    <col min="2" max="2" width="9.125" style="24" customWidth="1"/>
    <col min="3" max="4" width="10" bestFit="1" customWidth="1"/>
    <col min="5" max="5" width="9.75" customWidth="1"/>
    <col min="6" max="6" width="11" bestFit="1" customWidth="1"/>
    <col min="7" max="7" width="9.125" bestFit="1" customWidth="1"/>
    <col min="8" max="8" width="10.875" customWidth="1"/>
    <col min="9" max="9" width="0.375" hidden="1" customWidth="1"/>
    <col min="10" max="10" width="9.125" style="24" customWidth="1"/>
    <col min="11" max="11" width="10" customWidth="1"/>
    <col min="12" max="12" width="10.75" customWidth="1"/>
    <col min="13" max="13" width="10.625" customWidth="1"/>
    <col min="14" max="14" width="10" bestFit="1" customWidth="1"/>
    <col min="15" max="15" width="10.625" customWidth="1"/>
    <col min="16" max="16" width="10.5" customWidth="1"/>
  </cols>
  <sheetData>
    <row r="1" spans="2:16" ht="20.100000000000001" customHeight="1" x14ac:dyDescent="0.15">
      <c r="B1" s="165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67" t="s">
        <v>0</v>
      </c>
      <c r="P1" s="167"/>
    </row>
    <row r="2" spans="2:16" ht="20.100000000000001" customHeight="1" thickBot="1" x14ac:dyDescent="0.2">
      <c r="B2" s="166"/>
      <c r="C2" s="168" t="s">
        <v>76</v>
      </c>
      <c r="D2" s="168"/>
      <c r="E2" s="168"/>
      <c r="F2" s="168"/>
      <c r="G2" s="168"/>
      <c r="H2" s="168"/>
      <c r="I2" s="169"/>
      <c r="J2" s="168"/>
      <c r="K2" s="168"/>
      <c r="L2" s="168"/>
      <c r="M2" s="168"/>
      <c r="N2" s="168"/>
      <c r="O2" s="168"/>
      <c r="P2" s="1"/>
    </row>
    <row r="3" spans="2:16" ht="20.100000000000001" customHeight="1" thickBot="1" x14ac:dyDescent="0.2">
      <c r="B3" s="3"/>
      <c r="C3" s="170"/>
      <c r="D3" s="170"/>
      <c r="E3" s="170"/>
      <c r="F3" s="170"/>
      <c r="G3" s="170"/>
      <c r="H3" s="4"/>
      <c r="I3" s="5"/>
      <c r="J3" s="3"/>
      <c r="K3" s="170" t="s">
        <v>1</v>
      </c>
      <c r="L3" s="170"/>
      <c r="M3" s="170"/>
      <c r="N3" s="170"/>
      <c r="O3" s="170"/>
      <c r="P3" s="4"/>
    </row>
    <row r="4" spans="2:16" ht="20.100000000000001" customHeight="1" thickBot="1" x14ac:dyDescent="0.2"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10" t="s">
        <v>8</v>
      </c>
      <c r="I4" s="11"/>
      <c r="J4" s="6" t="s">
        <v>2</v>
      </c>
      <c r="K4" s="12" t="s">
        <v>3</v>
      </c>
      <c r="L4" s="8" t="s">
        <v>4</v>
      </c>
      <c r="M4" s="8" t="s">
        <v>9</v>
      </c>
      <c r="N4" s="8" t="s">
        <v>6</v>
      </c>
      <c r="O4" s="9" t="s">
        <v>10</v>
      </c>
      <c r="P4" s="10" t="s">
        <v>8</v>
      </c>
    </row>
    <row r="5" spans="2:16" ht="35.1" customHeight="1" x14ac:dyDescent="0.15">
      <c r="B5" s="13"/>
      <c r="C5" s="37"/>
      <c r="D5" s="38"/>
      <c r="E5" s="38"/>
      <c r="F5" s="38"/>
      <c r="G5" s="39"/>
      <c r="H5" s="43">
        <f>SUM(C5:G5)</f>
        <v>0</v>
      </c>
      <c r="I5" s="14"/>
      <c r="J5" s="13" t="s">
        <v>11</v>
      </c>
      <c r="K5" s="26">
        <v>19700000</v>
      </c>
      <c r="L5" s="28">
        <v>3800000</v>
      </c>
      <c r="M5" s="28">
        <v>5324330</v>
      </c>
      <c r="N5" s="28">
        <v>9350000</v>
      </c>
      <c r="O5" s="30">
        <v>6250000</v>
      </c>
      <c r="P5" s="60">
        <f>SUM(K5:O5)</f>
        <v>44424330</v>
      </c>
    </row>
    <row r="6" spans="2:16" ht="35.1" customHeight="1" x14ac:dyDescent="0.15">
      <c r="B6" s="15"/>
      <c r="C6" s="40"/>
      <c r="D6" s="41"/>
      <c r="E6" s="41"/>
      <c r="F6" s="41"/>
      <c r="G6" s="42"/>
      <c r="H6" s="43">
        <f t="shared" ref="H6:H33" si="0">SUM(C6:G6)</f>
        <v>0</v>
      </c>
      <c r="I6" s="16"/>
      <c r="J6" s="15" t="s">
        <v>12</v>
      </c>
      <c r="K6" s="27">
        <v>1970000</v>
      </c>
      <c r="L6" s="23">
        <v>550000</v>
      </c>
      <c r="M6" s="23">
        <v>550000</v>
      </c>
      <c r="N6" s="23">
        <v>1400000</v>
      </c>
      <c r="O6" s="31">
        <v>800000</v>
      </c>
      <c r="P6" s="33">
        <f>SUM(K6:O6)</f>
        <v>5270000</v>
      </c>
    </row>
    <row r="7" spans="2:16" ht="35.1" customHeight="1" thickBot="1" x14ac:dyDescent="0.2">
      <c r="B7" s="15"/>
      <c r="C7" s="40"/>
      <c r="D7" s="41"/>
      <c r="E7" s="41"/>
      <c r="F7" s="41"/>
      <c r="G7" s="42"/>
      <c r="H7" s="43">
        <f t="shared" si="0"/>
        <v>0</v>
      </c>
      <c r="I7" s="14"/>
      <c r="J7" s="17" t="s">
        <v>13</v>
      </c>
      <c r="K7" s="27">
        <v>380000</v>
      </c>
      <c r="L7" s="29">
        <v>80000</v>
      </c>
      <c r="M7" s="29">
        <v>126000</v>
      </c>
      <c r="N7" s="29">
        <v>240000</v>
      </c>
      <c r="O7" s="32">
        <v>100000</v>
      </c>
      <c r="P7" s="34">
        <f>SUM(K7:O7)</f>
        <v>926000</v>
      </c>
    </row>
    <row r="8" spans="2:16" ht="35.1" customHeight="1" thickBot="1" x14ac:dyDescent="0.2">
      <c r="B8" s="15" t="s">
        <v>14</v>
      </c>
      <c r="C8" s="49">
        <v>21800000</v>
      </c>
      <c r="D8" s="41"/>
      <c r="E8" s="41"/>
      <c r="F8" s="41"/>
      <c r="G8" s="42"/>
      <c r="H8" s="43">
        <f t="shared" si="0"/>
        <v>21800000</v>
      </c>
      <c r="I8" s="16"/>
      <c r="J8" s="85" t="s">
        <v>50</v>
      </c>
      <c r="K8" s="86">
        <f>SUM(K5:K7)</f>
        <v>22050000</v>
      </c>
      <c r="L8" s="87">
        <f>SUM(L5:L7)</f>
        <v>4430000</v>
      </c>
      <c r="M8" s="87">
        <f>SUM(M5:M7)</f>
        <v>6000330</v>
      </c>
      <c r="N8" s="87">
        <f>SUM(N5:N7)</f>
        <v>10990000</v>
      </c>
      <c r="O8" s="87">
        <f>SUM(O5:O7)</f>
        <v>7150000</v>
      </c>
      <c r="P8" s="88">
        <f>SUM(K8:O8)</f>
        <v>50620330</v>
      </c>
    </row>
    <row r="9" spans="2:16" ht="35.1" customHeight="1" x14ac:dyDescent="0.15">
      <c r="B9" s="15" t="s">
        <v>15</v>
      </c>
      <c r="C9" s="40"/>
      <c r="D9" s="50">
        <v>3500000</v>
      </c>
      <c r="E9" s="41"/>
      <c r="F9" s="41"/>
      <c r="G9" s="42"/>
      <c r="H9" s="43">
        <f t="shared" si="0"/>
        <v>3500000</v>
      </c>
      <c r="I9" s="16"/>
      <c r="J9" s="13"/>
      <c r="K9" s="19"/>
      <c r="L9" s="20"/>
      <c r="M9" s="20"/>
      <c r="N9" s="20"/>
      <c r="O9" s="21"/>
      <c r="P9" s="35">
        <f t="shared" ref="P9:P32" si="1">SUM(K9:O9)</f>
        <v>0</v>
      </c>
    </row>
    <row r="10" spans="2:16" ht="35.1" customHeight="1" x14ac:dyDescent="0.15">
      <c r="B10" s="15" t="s">
        <v>16</v>
      </c>
      <c r="C10" s="40"/>
      <c r="D10" s="41"/>
      <c r="E10" s="50">
        <v>7500000</v>
      </c>
      <c r="F10" s="41"/>
      <c r="G10" s="42"/>
      <c r="H10" s="43">
        <f t="shared" si="0"/>
        <v>7500000</v>
      </c>
      <c r="I10" s="16"/>
      <c r="J10" s="15" t="s">
        <v>17</v>
      </c>
      <c r="K10" s="36">
        <v>50000</v>
      </c>
      <c r="L10" s="41">
        <v>50000</v>
      </c>
      <c r="M10" s="41">
        <v>20000</v>
      </c>
      <c r="N10" s="41">
        <v>25000</v>
      </c>
      <c r="O10" s="45">
        <v>0</v>
      </c>
      <c r="P10" s="51">
        <f t="shared" si="1"/>
        <v>145000</v>
      </c>
    </row>
    <row r="11" spans="2:16" ht="35.1" customHeight="1" x14ac:dyDescent="0.15">
      <c r="B11" s="15" t="s">
        <v>18</v>
      </c>
      <c r="C11" s="40"/>
      <c r="D11" s="41"/>
      <c r="E11" s="41"/>
      <c r="F11" s="50">
        <v>13400000</v>
      </c>
      <c r="G11" s="42"/>
      <c r="H11" s="43">
        <f t="shared" si="0"/>
        <v>13400000</v>
      </c>
      <c r="I11" s="16"/>
      <c r="J11" s="15" t="s">
        <v>19</v>
      </c>
      <c r="K11" s="36">
        <v>1300000</v>
      </c>
      <c r="L11" s="41">
        <v>60000</v>
      </c>
      <c r="M11" s="41">
        <v>2000</v>
      </c>
      <c r="N11" s="44">
        <v>300000</v>
      </c>
      <c r="O11" s="42">
        <v>60000</v>
      </c>
      <c r="P11" s="51">
        <f t="shared" si="1"/>
        <v>1722000</v>
      </c>
    </row>
    <row r="12" spans="2:16" ht="35.1" customHeight="1" x14ac:dyDescent="0.15">
      <c r="B12" s="15" t="s">
        <v>20</v>
      </c>
      <c r="C12" s="40"/>
      <c r="D12" s="41"/>
      <c r="E12" s="41"/>
      <c r="F12" s="41"/>
      <c r="G12" s="53">
        <v>6400000</v>
      </c>
      <c r="H12" s="43">
        <f t="shared" si="0"/>
        <v>6400000</v>
      </c>
      <c r="I12" s="16"/>
      <c r="J12" s="15" t="s">
        <v>21</v>
      </c>
      <c r="K12" s="36">
        <v>150000</v>
      </c>
      <c r="L12" s="41">
        <v>30000</v>
      </c>
      <c r="M12" s="44">
        <v>120000</v>
      </c>
      <c r="N12" s="44">
        <v>150000</v>
      </c>
      <c r="O12" s="45">
        <v>110000</v>
      </c>
      <c r="P12" s="51">
        <f t="shared" si="1"/>
        <v>560000</v>
      </c>
    </row>
    <row r="13" spans="2:16" ht="35.1" customHeight="1" x14ac:dyDescent="0.15">
      <c r="B13" s="15"/>
      <c r="C13" s="40"/>
      <c r="D13" s="41"/>
      <c r="E13" s="41"/>
      <c r="F13" s="41"/>
      <c r="G13" s="53"/>
      <c r="H13" s="43"/>
      <c r="I13" s="16"/>
      <c r="J13" s="22" t="s">
        <v>23</v>
      </c>
      <c r="K13" s="36">
        <v>300000</v>
      </c>
      <c r="L13" s="41">
        <v>0</v>
      </c>
      <c r="M13" s="44">
        <v>100000</v>
      </c>
      <c r="N13" s="44">
        <v>200000</v>
      </c>
      <c r="O13" s="42">
        <v>65000</v>
      </c>
      <c r="P13" s="51">
        <f t="shared" si="1"/>
        <v>665000</v>
      </c>
    </row>
    <row r="14" spans="2:16" ht="35.1" customHeight="1" x14ac:dyDescent="0.15">
      <c r="B14" s="15" t="s">
        <v>24</v>
      </c>
      <c r="C14" s="36">
        <v>4200000</v>
      </c>
      <c r="D14" s="41"/>
      <c r="E14" s="41"/>
      <c r="F14" s="50">
        <v>1800000</v>
      </c>
      <c r="G14" s="42"/>
      <c r="H14" s="43">
        <f t="shared" si="0"/>
        <v>6000000</v>
      </c>
      <c r="I14" s="16"/>
      <c r="J14" s="15" t="s">
        <v>25</v>
      </c>
      <c r="K14" s="36">
        <v>700000</v>
      </c>
      <c r="L14" s="41">
        <v>20000</v>
      </c>
      <c r="M14" s="44">
        <v>100000</v>
      </c>
      <c r="N14" s="44">
        <v>500000</v>
      </c>
      <c r="O14" s="42">
        <v>5000</v>
      </c>
      <c r="P14" s="51">
        <f t="shared" si="1"/>
        <v>1325000</v>
      </c>
    </row>
    <row r="15" spans="2:16" ht="35.1" customHeight="1" x14ac:dyDescent="0.15">
      <c r="B15" s="22" t="s">
        <v>26</v>
      </c>
      <c r="C15" s="40">
        <v>500000</v>
      </c>
      <c r="D15" s="41"/>
      <c r="E15" s="41">
        <v>1620000</v>
      </c>
      <c r="F15" s="41">
        <v>650000</v>
      </c>
      <c r="G15" s="42"/>
      <c r="H15" s="43">
        <f t="shared" si="0"/>
        <v>2770000</v>
      </c>
      <c r="I15" s="16"/>
      <c r="J15" s="15" t="s">
        <v>27</v>
      </c>
      <c r="K15" s="36">
        <v>155000</v>
      </c>
      <c r="L15" s="41">
        <v>0</v>
      </c>
      <c r="M15" s="41">
        <v>55000</v>
      </c>
      <c r="N15" s="44">
        <v>600000</v>
      </c>
      <c r="O15" s="42">
        <v>600000</v>
      </c>
      <c r="P15" s="51">
        <f t="shared" si="1"/>
        <v>1410000</v>
      </c>
    </row>
    <row r="16" spans="2:16" ht="35.1" customHeight="1" x14ac:dyDescent="0.15">
      <c r="B16" s="65"/>
      <c r="C16" s="46"/>
      <c r="D16" s="47"/>
      <c r="E16" s="66"/>
      <c r="F16" s="47"/>
      <c r="G16" s="48"/>
      <c r="H16" s="51">
        <f t="shared" si="0"/>
        <v>0</v>
      </c>
      <c r="I16" s="14"/>
      <c r="J16" s="15" t="s">
        <v>28</v>
      </c>
      <c r="K16" s="36">
        <v>800000</v>
      </c>
      <c r="L16" s="41">
        <v>0</v>
      </c>
      <c r="M16" s="44">
        <v>1874000</v>
      </c>
      <c r="N16" s="44">
        <v>86000</v>
      </c>
      <c r="O16" s="45">
        <v>250000</v>
      </c>
      <c r="P16" s="51">
        <f t="shared" si="1"/>
        <v>3010000</v>
      </c>
    </row>
    <row r="17" spans="2:16" ht="35.1" customHeight="1" x14ac:dyDescent="0.15">
      <c r="B17" s="15"/>
      <c r="C17" s="40"/>
      <c r="D17" s="40"/>
      <c r="E17" s="40"/>
      <c r="F17" s="40"/>
      <c r="G17" s="40"/>
      <c r="H17" s="43">
        <f t="shared" si="0"/>
        <v>0</v>
      </c>
      <c r="I17" s="16"/>
      <c r="J17" s="15" t="s">
        <v>30</v>
      </c>
      <c r="K17" s="36">
        <v>2040000</v>
      </c>
      <c r="L17" s="41">
        <v>0</v>
      </c>
      <c r="M17" s="44">
        <v>1800000</v>
      </c>
      <c r="N17" s="44">
        <v>498000</v>
      </c>
      <c r="O17" s="45">
        <v>498000</v>
      </c>
      <c r="P17" s="51">
        <f t="shared" si="1"/>
        <v>4836000</v>
      </c>
    </row>
    <row r="18" spans="2:16" ht="35.1" customHeight="1" x14ac:dyDescent="0.15">
      <c r="B18" s="13"/>
      <c r="C18" s="37"/>
      <c r="D18" s="38"/>
      <c r="E18" s="38"/>
      <c r="F18" s="38"/>
      <c r="G18" s="39"/>
      <c r="H18" s="64">
        <f t="shared" si="0"/>
        <v>0</v>
      </c>
      <c r="I18" s="14"/>
      <c r="J18" s="15" t="s">
        <v>31</v>
      </c>
      <c r="K18" s="36">
        <v>168000</v>
      </c>
      <c r="L18" s="41">
        <v>0</v>
      </c>
      <c r="M18" s="41">
        <v>0</v>
      </c>
      <c r="N18" s="41">
        <v>0</v>
      </c>
      <c r="O18" s="42">
        <v>0</v>
      </c>
      <c r="P18" s="51">
        <f t="shared" si="1"/>
        <v>168000</v>
      </c>
    </row>
    <row r="19" spans="2:16" ht="35.1" customHeight="1" thickBot="1" x14ac:dyDescent="0.2">
      <c r="B19" s="17" t="s">
        <v>45</v>
      </c>
      <c r="C19" s="46">
        <v>1800000</v>
      </c>
      <c r="D19" s="47"/>
      <c r="E19" s="47"/>
      <c r="F19" s="47">
        <v>600000</v>
      </c>
      <c r="G19" s="48"/>
      <c r="H19" s="51">
        <f t="shared" si="0"/>
        <v>2400000</v>
      </c>
      <c r="I19" s="14"/>
      <c r="J19" s="15" t="s">
        <v>32</v>
      </c>
      <c r="K19" s="36">
        <v>45000</v>
      </c>
      <c r="L19" s="41">
        <v>14000</v>
      </c>
      <c r="M19" s="44">
        <v>14000</v>
      </c>
      <c r="N19" s="44">
        <v>14000</v>
      </c>
      <c r="O19" s="45">
        <v>14000</v>
      </c>
      <c r="P19" s="51">
        <f t="shared" si="1"/>
        <v>101000</v>
      </c>
    </row>
    <row r="20" spans="2:16" ht="35.1" customHeight="1" thickBot="1" x14ac:dyDescent="0.2">
      <c r="B20" s="82" t="s">
        <v>46</v>
      </c>
      <c r="C20" s="83">
        <f>SUM(C8:C19)</f>
        <v>28300000</v>
      </c>
      <c r="D20" s="83">
        <f>SUM(D8:D19)</f>
        <v>3500000</v>
      </c>
      <c r="E20" s="83">
        <f t="shared" ref="E20:G20" si="2">SUM(E8:E19)</f>
        <v>9120000</v>
      </c>
      <c r="F20" s="83">
        <f t="shared" si="2"/>
        <v>16450000</v>
      </c>
      <c r="G20" s="83">
        <f t="shared" si="2"/>
        <v>6400000</v>
      </c>
      <c r="H20" s="84">
        <f t="shared" si="0"/>
        <v>63770000</v>
      </c>
      <c r="I20" s="14"/>
      <c r="J20" s="15" t="s">
        <v>33</v>
      </c>
      <c r="K20" s="36">
        <v>150000</v>
      </c>
      <c r="L20" s="41">
        <v>0</v>
      </c>
      <c r="M20" s="41">
        <v>0</v>
      </c>
      <c r="N20" s="44">
        <v>50000</v>
      </c>
      <c r="O20" s="45">
        <v>20000</v>
      </c>
      <c r="P20" s="51">
        <f t="shared" si="1"/>
        <v>220000</v>
      </c>
    </row>
    <row r="21" spans="2:16" ht="35.1" customHeight="1" x14ac:dyDescent="0.15">
      <c r="B21" s="13"/>
      <c r="C21" s="37"/>
      <c r="D21" s="38"/>
      <c r="E21" s="38"/>
      <c r="F21" s="38"/>
      <c r="G21" s="39"/>
      <c r="H21" s="64">
        <f t="shared" si="0"/>
        <v>0</v>
      </c>
      <c r="I21" s="14"/>
      <c r="J21" s="15" t="s">
        <v>34</v>
      </c>
      <c r="K21" s="36">
        <v>50000</v>
      </c>
      <c r="L21" s="41">
        <v>0</v>
      </c>
      <c r="M21" s="41">
        <v>15000</v>
      </c>
      <c r="N21" s="44">
        <v>50000</v>
      </c>
      <c r="O21" s="45">
        <v>0</v>
      </c>
      <c r="P21" s="51">
        <f t="shared" si="1"/>
        <v>115000</v>
      </c>
    </row>
    <row r="22" spans="2:16" ht="35.1" customHeight="1" x14ac:dyDescent="0.15">
      <c r="B22" s="15" t="s">
        <v>49</v>
      </c>
      <c r="C22" s="40">
        <v>50000</v>
      </c>
      <c r="D22" s="41"/>
      <c r="E22" s="41">
        <v>0</v>
      </c>
      <c r="F22" s="41">
        <v>0</v>
      </c>
      <c r="G22" s="42"/>
      <c r="H22" s="43">
        <f t="shared" si="0"/>
        <v>50000</v>
      </c>
      <c r="I22" s="14"/>
      <c r="J22" s="15" t="s">
        <v>35</v>
      </c>
      <c r="K22" s="36">
        <v>50000</v>
      </c>
      <c r="L22" s="41">
        <v>0</v>
      </c>
      <c r="M22" s="44">
        <v>0</v>
      </c>
      <c r="N22" s="44">
        <v>150000</v>
      </c>
      <c r="O22" s="45">
        <v>110000</v>
      </c>
      <c r="P22" s="51">
        <f t="shared" si="1"/>
        <v>310000</v>
      </c>
    </row>
    <row r="23" spans="2:16" ht="35.1" customHeight="1" x14ac:dyDescent="0.15">
      <c r="B23" s="15" t="s">
        <v>22</v>
      </c>
      <c r="C23" s="40"/>
      <c r="D23" s="41"/>
      <c r="E23" s="41"/>
      <c r="F23" s="41"/>
      <c r="G23" s="61">
        <v>3510000</v>
      </c>
      <c r="H23" s="43">
        <f t="shared" si="0"/>
        <v>3510000</v>
      </c>
      <c r="I23" s="14"/>
      <c r="J23" s="15" t="s">
        <v>36</v>
      </c>
      <c r="K23" s="36">
        <v>500000</v>
      </c>
      <c r="L23" s="41">
        <v>10000</v>
      </c>
      <c r="M23" s="44">
        <v>298000</v>
      </c>
      <c r="N23" s="44">
        <v>90000</v>
      </c>
      <c r="O23" s="45">
        <v>0</v>
      </c>
      <c r="P23" s="51">
        <f t="shared" si="1"/>
        <v>898000</v>
      </c>
    </row>
    <row r="24" spans="2:16" ht="35.1" customHeight="1" x14ac:dyDescent="0.15">
      <c r="B24" s="15" t="s">
        <v>44</v>
      </c>
      <c r="C24" s="40">
        <v>0</v>
      </c>
      <c r="D24" s="41"/>
      <c r="E24" s="41"/>
      <c r="F24" s="41">
        <v>198000</v>
      </c>
      <c r="G24" s="42"/>
      <c r="H24" s="43">
        <f t="shared" si="0"/>
        <v>198000</v>
      </c>
      <c r="I24" s="14"/>
      <c r="J24" s="15" t="s">
        <v>37</v>
      </c>
      <c r="K24" s="36">
        <v>15000</v>
      </c>
      <c r="L24" s="41">
        <v>0</v>
      </c>
      <c r="M24" s="41"/>
      <c r="N24" s="44">
        <v>0</v>
      </c>
      <c r="O24" s="45">
        <v>7500</v>
      </c>
      <c r="P24" s="51">
        <f t="shared" si="1"/>
        <v>22500</v>
      </c>
    </row>
    <row r="25" spans="2:16" ht="35.1" customHeight="1" x14ac:dyDescent="0.15">
      <c r="B25" s="13" t="s">
        <v>43</v>
      </c>
      <c r="C25" s="40"/>
      <c r="D25" s="41"/>
      <c r="E25" s="41"/>
      <c r="F25" s="41"/>
      <c r="G25" s="42"/>
      <c r="H25" s="43">
        <f t="shared" si="0"/>
        <v>0</v>
      </c>
      <c r="I25" s="14"/>
      <c r="J25" s="15" t="s">
        <v>38</v>
      </c>
      <c r="K25" s="40">
        <v>250000</v>
      </c>
      <c r="L25" s="41">
        <v>180000</v>
      </c>
      <c r="M25" s="41">
        <v>250000</v>
      </c>
      <c r="N25" s="41">
        <v>180000</v>
      </c>
      <c r="O25" s="42">
        <v>180000</v>
      </c>
      <c r="P25" s="51">
        <f t="shared" si="1"/>
        <v>1040000</v>
      </c>
    </row>
    <row r="26" spans="2:16" ht="35.1" customHeight="1" thickBot="1" x14ac:dyDescent="0.2">
      <c r="B26" s="17" t="s">
        <v>29</v>
      </c>
      <c r="C26" s="46">
        <v>25</v>
      </c>
      <c r="D26" s="47"/>
      <c r="E26" s="63"/>
      <c r="F26" s="47"/>
      <c r="G26" s="48"/>
      <c r="H26" s="51">
        <v>0</v>
      </c>
      <c r="I26" s="14"/>
      <c r="J26" s="15" t="s">
        <v>39</v>
      </c>
      <c r="K26" s="40">
        <v>44000</v>
      </c>
      <c r="L26" s="41">
        <v>0</v>
      </c>
      <c r="M26" s="41">
        <v>15000</v>
      </c>
      <c r="N26" s="41">
        <v>4000</v>
      </c>
      <c r="O26" s="42">
        <v>1000</v>
      </c>
      <c r="P26" s="51">
        <f t="shared" si="1"/>
        <v>64000</v>
      </c>
    </row>
    <row r="27" spans="2:16" ht="35.1" customHeight="1" thickBot="1" x14ac:dyDescent="0.2">
      <c r="B27" s="82" t="s">
        <v>47</v>
      </c>
      <c r="C27" s="83">
        <f>SUM(C21:C26)</f>
        <v>50025</v>
      </c>
      <c r="D27" s="83">
        <f t="shared" ref="D27:G27" si="3">SUM(D21:D26)</f>
        <v>0</v>
      </c>
      <c r="E27" s="83">
        <f t="shared" si="3"/>
        <v>0</v>
      </c>
      <c r="F27" s="83">
        <f t="shared" si="3"/>
        <v>198000</v>
      </c>
      <c r="G27" s="83">
        <f t="shared" si="3"/>
        <v>3510000</v>
      </c>
      <c r="H27" s="84">
        <f t="shared" si="0"/>
        <v>3758025</v>
      </c>
      <c r="I27" s="14"/>
      <c r="J27" s="65" t="s">
        <v>40</v>
      </c>
      <c r="K27" s="73">
        <v>0</v>
      </c>
      <c r="L27" s="47">
        <v>0</v>
      </c>
      <c r="M27" s="47"/>
      <c r="N27" s="47">
        <v>0</v>
      </c>
      <c r="O27" s="74"/>
      <c r="P27" s="51">
        <f t="shared" si="1"/>
        <v>0</v>
      </c>
    </row>
    <row r="28" spans="2:16" ht="35.1" customHeight="1" thickBot="1" x14ac:dyDescent="0.2">
      <c r="B28" s="13"/>
      <c r="C28" s="37"/>
      <c r="D28" s="38"/>
      <c r="E28" s="38"/>
      <c r="F28" s="38"/>
      <c r="G28" s="39"/>
      <c r="H28" s="64">
        <f t="shared" si="0"/>
        <v>0</v>
      </c>
      <c r="I28" s="14"/>
      <c r="J28" s="85" t="s">
        <v>54</v>
      </c>
      <c r="K28" s="89">
        <f>SUM(K9:K27)</f>
        <v>6767000</v>
      </c>
      <c r="L28" s="89">
        <f t="shared" ref="L28:O28" si="4">SUM(L9:L27)</f>
        <v>364000</v>
      </c>
      <c r="M28" s="89">
        <f t="shared" si="4"/>
        <v>4663000</v>
      </c>
      <c r="N28" s="89">
        <f t="shared" si="4"/>
        <v>2897000</v>
      </c>
      <c r="O28" s="89">
        <f t="shared" si="4"/>
        <v>1920500</v>
      </c>
      <c r="P28" s="90">
        <f>SUM(K28:O28)</f>
        <v>16611500</v>
      </c>
    </row>
    <row r="29" spans="2:16" ht="35.1" customHeight="1" x14ac:dyDescent="0.15">
      <c r="B29" s="81"/>
      <c r="C29" s="36"/>
      <c r="D29" s="41"/>
      <c r="E29" s="41"/>
      <c r="F29" s="44"/>
      <c r="G29" s="45"/>
      <c r="H29" s="43">
        <f t="shared" si="0"/>
        <v>0</v>
      </c>
      <c r="I29" s="14"/>
      <c r="J29" s="75"/>
      <c r="K29" s="76"/>
      <c r="L29" s="38"/>
      <c r="M29" s="38"/>
      <c r="N29" s="77"/>
      <c r="O29" s="78"/>
      <c r="P29" s="79">
        <f t="shared" si="1"/>
        <v>0</v>
      </c>
    </row>
    <row r="30" spans="2:16" ht="35.1" customHeight="1" x14ac:dyDescent="0.15">
      <c r="B30" s="81"/>
      <c r="C30" s="40"/>
      <c r="D30" s="41"/>
      <c r="E30" s="41"/>
      <c r="F30" s="41"/>
      <c r="G30" s="42"/>
      <c r="H30" s="43">
        <f t="shared" si="0"/>
        <v>0</v>
      </c>
      <c r="I30" s="14"/>
      <c r="J30" s="72"/>
      <c r="K30" s="40"/>
      <c r="L30" s="41"/>
      <c r="M30" s="41"/>
      <c r="N30" s="41"/>
      <c r="O30" s="42"/>
      <c r="P30" s="51">
        <f t="shared" si="1"/>
        <v>0</v>
      </c>
    </row>
    <row r="31" spans="2:16" ht="35.1" customHeight="1" thickBot="1" x14ac:dyDescent="0.2">
      <c r="B31" s="81"/>
      <c r="C31" s="40"/>
      <c r="D31" s="41"/>
      <c r="E31" s="41"/>
      <c r="F31" s="41"/>
      <c r="G31" s="42"/>
      <c r="H31" s="43">
        <f t="shared" si="0"/>
        <v>0</v>
      </c>
      <c r="I31" s="14"/>
      <c r="J31" s="72" t="s">
        <v>48</v>
      </c>
      <c r="K31" s="40">
        <v>300000</v>
      </c>
      <c r="L31" s="41">
        <v>56000</v>
      </c>
      <c r="M31" s="41">
        <v>107000</v>
      </c>
      <c r="N31" s="41">
        <v>113000</v>
      </c>
      <c r="O31" s="42">
        <v>69000</v>
      </c>
      <c r="P31" s="51">
        <f t="shared" si="1"/>
        <v>645000</v>
      </c>
    </row>
    <row r="32" spans="2:16" ht="35.1" customHeight="1" thickBot="1" x14ac:dyDescent="0.2">
      <c r="B32" s="15"/>
      <c r="C32" s="40"/>
      <c r="D32" s="41"/>
      <c r="E32" s="41"/>
      <c r="F32" s="41"/>
      <c r="G32" s="42"/>
      <c r="H32" s="43">
        <f t="shared" si="0"/>
        <v>0</v>
      </c>
      <c r="I32" s="14"/>
      <c r="J32" s="85" t="s">
        <v>51</v>
      </c>
      <c r="K32" s="89">
        <f>SUM(K29:K31)</f>
        <v>300000</v>
      </c>
      <c r="L32" s="89">
        <f>SUM(L29:L31)</f>
        <v>56000</v>
      </c>
      <c r="M32" s="89">
        <f>SUM(M29:M31)</f>
        <v>107000</v>
      </c>
      <c r="N32" s="89">
        <f>SUM(N29:N31)</f>
        <v>113000</v>
      </c>
      <c r="O32" s="89">
        <f>SUM(O29:O31)</f>
        <v>69000</v>
      </c>
      <c r="P32" s="90">
        <f t="shared" si="1"/>
        <v>645000</v>
      </c>
    </row>
    <row r="33" spans="2:16" ht="35.1" customHeight="1" thickBot="1" x14ac:dyDescent="0.2">
      <c r="B33" s="17"/>
      <c r="C33" s="46"/>
      <c r="D33" s="47"/>
      <c r="E33" s="47"/>
      <c r="F33" s="47"/>
      <c r="G33" s="48"/>
      <c r="H33" s="43">
        <f t="shared" si="0"/>
        <v>0</v>
      </c>
      <c r="I33" s="14"/>
      <c r="J33" s="18" t="s">
        <v>52</v>
      </c>
      <c r="K33" s="52">
        <f t="shared" ref="K33:P33" si="5">K28+K32</f>
        <v>7067000</v>
      </c>
      <c r="L33" s="52">
        <f t="shared" si="5"/>
        <v>420000</v>
      </c>
      <c r="M33" s="52">
        <f t="shared" si="5"/>
        <v>4770000</v>
      </c>
      <c r="N33" s="52">
        <f t="shared" si="5"/>
        <v>3010000</v>
      </c>
      <c r="O33" s="52">
        <f t="shared" si="5"/>
        <v>1989500</v>
      </c>
      <c r="P33" s="52">
        <f t="shared" si="5"/>
        <v>17256500</v>
      </c>
    </row>
    <row r="34" spans="2:16" ht="35.1" customHeight="1" thickBot="1" x14ac:dyDescent="0.2">
      <c r="B34" s="67" t="s">
        <v>41</v>
      </c>
      <c r="C34" s="68">
        <f t="shared" ref="C34:H34" si="6">C20+C27</f>
        <v>28350025</v>
      </c>
      <c r="D34" s="69">
        <f t="shared" si="6"/>
        <v>3500000</v>
      </c>
      <c r="E34" s="69">
        <f t="shared" si="6"/>
        <v>9120000</v>
      </c>
      <c r="F34" s="69">
        <f t="shared" si="6"/>
        <v>16648000</v>
      </c>
      <c r="G34" s="69">
        <f t="shared" si="6"/>
        <v>9910000</v>
      </c>
      <c r="H34" s="70">
        <f t="shared" si="6"/>
        <v>67528025</v>
      </c>
      <c r="I34" s="16"/>
      <c r="J34" s="80" t="s">
        <v>53</v>
      </c>
      <c r="K34" s="71">
        <f t="shared" ref="K34:P34" si="7">K8+K33</f>
        <v>29117000</v>
      </c>
      <c r="L34" s="71">
        <f t="shared" si="7"/>
        <v>4850000</v>
      </c>
      <c r="M34" s="71">
        <f t="shared" si="7"/>
        <v>10770330</v>
      </c>
      <c r="N34" s="71">
        <f t="shared" si="7"/>
        <v>14000000</v>
      </c>
      <c r="O34" s="71">
        <f t="shared" si="7"/>
        <v>9139500</v>
      </c>
      <c r="P34" s="71">
        <f t="shared" si="7"/>
        <v>67876830</v>
      </c>
    </row>
    <row r="35" spans="2:16" ht="21" customHeight="1" x14ac:dyDescent="0.15">
      <c r="J35" s="25" t="s">
        <v>42</v>
      </c>
      <c r="K35" s="55">
        <f>C34-K34</f>
        <v>-766975</v>
      </c>
      <c r="L35" s="56">
        <f t="shared" ref="L35:P35" si="8">D34-L34</f>
        <v>-1350000</v>
      </c>
      <c r="M35" s="57">
        <f t="shared" si="8"/>
        <v>-1650330</v>
      </c>
      <c r="N35" s="62">
        <f t="shared" si="8"/>
        <v>2648000</v>
      </c>
      <c r="O35" s="58">
        <f t="shared" si="8"/>
        <v>770500</v>
      </c>
      <c r="P35" s="59">
        <f t="shared" si="8"/>
        <v>-348805</v>
      </c>
    </row>
    <row r="36" spans="2:16" x14ac:dyDescent="0.15">
      <c r="K36" s="54"/>
      <c r="L36" s="54"/>
      <c r="M36" s="54"/>
      <c r="N36" s="54"/>
      <c r="O36" s="54"/>
      <c r="P36" s="54"/>
    </row>
  </sheetData>
  <mergeCells count="5">
    <mergeCell ref="B1:B2"/>
    <mergeCell ref="O1:P1"/>
    <mergeCell ref="C2:O2"/>
    <mergeCell ref="C3:G3"/>
    <mergeCell ref="K3:O3"/>
  </mergeCells>
  <phoneticPr fontId="2"/>
  <pageMargins left="0.25" right="0.2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9"/>
  <sheetViews>
    <sheetView tabSelected="1" workbookViewId="0">
      <selection activeCell="B2" sqref="B2:O2"/>
    </sheetView>
  </sheetViews>
  <sheetFormatPr defaultColWidth="8.875" defaultRowHeight="21" customHeight="1" x14ac:dyDescent="0.15"/>
  <cols>
    <col min="1" max="1" width="9.125" style="93" customWidth="1"/>
    <col min="2" max="2" width="10.625" style="92" bestFit="1" customWidth="1"/>
    <col min="3" max="3" width="10.125" style="92" bestFit="1" customWidth="1"/>
    <col min="4" max="4" width="9.625" style="92" bestFit="1" customWidth="1"/>
    <col min="5" max="5" width="11.125" style="92" bestFit="1" customWidth="1"/>
    <col min="6" max="6" width="9.625" style="92" bestFit="1" customWidth="1"/>
    <col min="7" max="7" width="10.875" style="92" customWidth="1"/>
    <col min="8" max="8" width="0.75" style="92" customWidth="1"/>
    <col min="9" max="9" width="9.125" style="93" customWidth="1"/>
    <col min="10" max="10" width="10.25" style="92" customWidth="1"/>
    <col min="11" max="11" width="10.375" style="92" customWidth="1"/>
    <col min="12" max="12" width="10.625" style="92" customWidth="1"/>
    <col min="13" max="13" width="10.625" style="92" bestFit="1" customWidth="1"/>
    <col min="14" max="14" width="10.625" style="92" customWidth="1"/>
    <col min="15" max="15" width="10.5" style="92" customWidth="1"/>
    <col min="16" max="16" width="8.875" style="92"/>
    <col min="17" max="17" width="9.5" style="92" bestFit="1" customWidth="1"/>
    <col min="18" max="16384" width="8.875" style="92"/>
  </cols>
  <sheetData>
    <row r="1" spans="1:17" customFormat="1" ht="20.100000000000001" customHeight="1" x14ac:dyDescent="0.15">
      <c r="A1" s="165"/>
      <c r="B1" s="92"/>
      <c r="C1" s="1"/>
      <c r="D1" s="1"/>
      <c r="E1" s="1"/>
      <c r="F1" s="1"/>
      <c r="G1" s="1"/>
      <c r="H1" s="1"/>
      <c r="I1" s="1"/>
      <c r="J1" s="91"/>
      <c r="K1" s="1"/>
      <c r="L1" s="1"/>
      <c r="M1" s="1"/>
      <c r="N1" s="167" t="s">
        <v>0</v>
      </c>
      <c r="O1" s="167"/>
      <c r="P1" s="92"/>
    </row>
    <row r="2" spans="1:17" customFormat="1" ht="20.100000000000001" customHeight="1" thickBot="1" x14ac:dyDescent="0.2">
      <c r="A2" s="166"/>
      <c r="B2" s="168" t="s">
        <v>77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"/>
    </row>
    <row r="3" spans="1:17" ht="21" customHeight="1" thickBot="1" x14ac:dyDescent="0.2">
      <c r="A3" s="94"/>
      <c r="B3" s="178" t="s">
        <v>55</v>
      </c>
      <c r="C3" s="178"/>
      <c r="D3" s="178"/>
      <c r="E3" s="178"/>
      <c r="F3" s="178"/>
      <c r="G3" s="95"/>
      <c r="H3" s="96"/>
      <c r="I3" s="94"/>
      <c r="J3" s="178" t="s">
        <v>1</v>
      </c>
      <c r="K3" s="178"/>
      <c r="L3" s="178"/>
      <c r="M3" s="178"/>
      <c r="N3" s="178"/>
      <c r="O3" s="95"/>
    </row>
    <row r="4" spans="1:17" ht="21" customHeight="1" thickBot="1" x14ac:dyDescent="0.2">
      <c r="A4" s="97" t="s">
        <v>2</v>
      </c>
      <c r="B4" s="98" t="s">
        <v>3</v>
      </c>
      <c r="C4" s="99" t="s">
        <v>4</v>
      </c>
      <c r="D4" s="99" t="s">
        <v>56</v>
      </c>
      <c r="E4" s="99" t="s">
        <v>57</v>
      </c>
      <c r="F4" s="100" t="s">
        <v>58</v>
      </c>
      <c r="G4" s="101" t="s">
        <v>8</v>
      </c>
      <c r="H4" s="102"/>
      <c r="I4" s="97" t="s">
        <v>2</v>
      </c>
      <c r="J4" s="103" t="s">
        <v>59</v>
      </c>
      <c r="K4" s="99" t="s">
        <v>4</v>
      </c>
      <c r="L4" s="99" t="s">
        <v>5</v>
      </c>
      <c r="M4" s="99" t="s">
        <v>60</v>
      </c>
      <c r="N4" s="100" t="s">
        <v>61</v>
      </c>
      <c r="O4" s="101" t="s">
        <v>8</v>
      </c>
    </row>
    <row r="5" spans="1:17" s="112" customFormat="1" ht="18.600000000000001" customHeight="1" x14ac:dyDescent="0.15">
      <c r="A5" s="177"/>
      <c r="B5" s="104"/>
      <c r="C5" s="105"/>
      <c r="D5" s="105"/>
      <c r="E5" s="105"/>
      <c r="F5" s="106"/>
      <c r="G5" s="107">
        <f t="shared" ref="G5:G34" si="0">SUM(B5:F5)</f>
        <v>0</v>
      </c>
      <c r="H5" s="108"/>
      <c r="I5" s="177" t="s">
        <v>11</v>
      </c>
      <c r="J5" s="109">
        <v>19700000</v>
      </c>
      <c r="K5" s="110">
        <v>3800000</v>
      </c>
      <c r="L5" s="110">
        <v>5324330</v>
      </c>
      <c r="M5" s="110">
        <v>10350000</v>
      </c>
      <c r="N5" s="111">
        <v>6250000</v>
      </c>
      <c r="O5" s="107">
        <f>SUM(J5:N5)</f>
        <v>45424330</v>
      </c>
    </row>
    <row r="6" spans="1:17" ht="18.600000000000001" customHeight="1" x14ac:dyDescent="0.15">
      <c r="A6" s="172"/>
      <c r="B6" s="113"/>
      <c r="C6" s="114"/>
      <c r="D6" s="114"/>
      <c r="E6" s="114"/>
      <c r="F6" s="115"/>
      <c r="G6" s="116">
        <f t="shared" si="0"/>
        <v>0</v>
      </c>
      <c r="H6" s="108"/>
      <c r="I6" s="179"/>
      <c r="J6" s="113"/>
      <c r="K6" s="114"/>
      <c r="L6" s="114"/>
      <c r="M6" s="114"/>
      <c r="N6" s="115"/>
      <c r="O6" s="116">
        <f>SUM(J6:N6)</f>
        <v>0</v>
      </c>
    </row>
    <row r="7" spans="1:17" ht="18.600000000000001" customHeight="1" x14ac:dyDescent="0.15">
      <c r="A7" s="171"/>
      <c r="B7" s="104"/>
      <c r="C7" s="105"/>
      <c r="D7" s="105"/>
      <c r="E7" s="105"/>
      <c r="F7" s="106"/>
      <c r="G7" s="107">
        <f t="shared" si="0"/>
        <v>0</v>
      </c>
      <c r="H7" s="117"/>
      <c r="I7" s="171" t="s">
        <v>12</v>
      </c>
      <c r="J7" s="104">
        <v>1970000</v>
      </c>
      <c r="K7" s="105">
        <v>550000</v>
      </c>
      <c r="L7" s="105">
        <v>550000</v>
      </c>
      <c r="M7" s="105">
        <v>1400000</v>
      </c>
      <c r="N7" s="106">
        <v>800000</v>
      </c>
      <c r="O7" s="118">
        <f t="shared" ref="O7:O10" si="1">SUM(J7:N7)</f>
        <v>5270000</v>
      </c>
    </row>
    <row r="8" spans="1:17" ht="18.600000000000001" customHeight="1" x14ac:dyDescent="0.15">
      <c r="A8" s="172"/>
      <c r="B8" s="113"/>
      <c r="C8" s="114"/>
      <c r="D8" s="114"/>
      <c r="E8" s="114"/>
      <c r="F8" s="115"/>
      <c r="G8" s="116">
        <f t="shared" si="0"/>
        <v>0</v>
      </c>
      <c r="H8" s="117"/>
      <c r="I8" s="179"/>
      <c r="J8" s="113"/>
      <c r="K8" s="114"/>
      <c r="L8" s="114"/>
      <c r="M8" s="114"/>
      <c r="N8" s="115"/>
      <c r="O8" s="116">
        <f t="shared" si="1"/>
        <v>0</v>
      </c>
    </row>
    <row r="9" spans="1:17" ht="18.600000000000001" customHeight="1" x14ac:dyDescent="0.15">
      <c r="A9" s="171"/>
      <c r="B9" s="104"/>
      <c r="C9" s="105"/>
      <c r="D9" s="105"/>
      <c r="E9" s="105"/>
      <c r="F9" s="106"/>
      <c r="G9" s="107">
        <f t="shared" si="0"/>
        <v>0</v>
      </c>
      <c r="H9" s="117"/>
      <c r="I9" s="175" t="s">
        <v>62</v>
      </c>
      <c r="J9" s="119">
        <v>380000</v>
      </c>
      <c r="K9" s="110">
        <v>80000</v>
      </c>
      <c r="L9" s="110">
        <v>126000</v>
      </c>
      <c r="M9" s="110">
        <v>240000</v>
      </c>
      <c r="N9" s="111">
        <v>100000</v>
      </c>
      <c r="O9" s="107">
        <f t="shared" si="1"/>
        <v>926000</v>
      </c>
    </row>
    <row r="10" spans="1:17" ht="18.600000000000001" customHeight="1" thickBot="1" x14ac:dyDescent="0.2">
      <c r="A10" s="172"/>
      <c r="B10" s="113"/>
      <c r="C10" s="114"/>
      <c r="D10" s="114"/>
      <c r="E10" s="114"/>
      <c r="F10" s="115"/>
      <c r="G10" s="116">
        <f t="shared" si="0"/>
        <v>0</v>
      </c>
      <c r="H10" s="117"/>
      <c r="I10" s="175"/>
      <c r="J10" s="120"/>
      <c r="K10" s="121"/>
      <c r="L10" s="121"/>
      <c r="M10" s="121"/>
      <c r="N10" s="122"/>
      <c r="O10" s="123">
        <f t="shared" si="1"/>
        <v>0</v>
      </c>
    </row>
    <row r="11" spans="1:17" ht="18.600000000000001" customHeight="1" x14ac:dyDescent="0.15">
      <c r="A11" s="171" t="s">
        <v>14</v>
      </c>
      <c r="B11" s="104">
        <v>21800000</v>
      </c>
      <c r="C11" s="105"/>
      <c r="D11" s="105"/>
      <c r="E11" s="105"/>
      <c r="F11" s="106"/>
      <c r="G11" s="107">
        <f t="shared" si="0"/>
        <v>21800000</v>
      </c>
      <c r="H11" s="117"/>
      <c r="I11" s="124" t="s">
        <v>63</v>
      </c>
      <c r="J11" s="125">
        <f>SUM(J5,J7,J9)</f>
        <v>22050000</v>
      </c>
      <c r="K11" s="126">
        <f t="shared" ref="K11:N12" si="2">SUM(K5,K7,K9)</f>
        <v>4430000</v>
      </c>
      <c r="L11" s="126">
        <f t="shared" si="2"/>
        <v>6000330</v>
      </c>
      <c r="M11" s="126">
        <f t="shared" si="2"/>
        <v>11990000</v>
      </c>
      <c r="N11" s="127">
        <f t="shared" si="2"/>
        <v>7150000</v>
      </c>
      <c r="O11" s="128">
        <f>SUM(J11:N11)</f>
        <v>51620330</v>
      </c>
    </row>
    <row r="12" spans="1:17" ht="18.600000000000001" customHeight="1" thickBot="1" x14ac:dyDescent="0.2">
      <c r="A12" s="172"/>
      <c r="B12" s="113"/>
      <c r="C12" s="114"/>
      <c r="D12" s="114"/>
      <c r="E12" s="114"/>
      <c r="F12" s="115"/>
      <c r="G12" s="116">
        <f t="shared" si="0"/>
        <v>0</v>
      </c>
      <c r="H12" s="117"/>
      <c r="I12" s="129" t="s">
        <v>64</v>
      </c>
      <c r="J12" s="130">
        <f>SUM(J6,J8,J10)</f>
        <v>0</v>
      </c>
      <c r="K12" s="131">
        <f t="shared" si="2"/>
        <v>0</v>
      </c>
      <c r="L12" s="131">
        <f t="shared" si="2"/>
        <v>0</v>
      </c>
      <c r="M12" s="131">
        <f t="shared" si="2"/>
        <v>0</v>
      </c>
      <c r="N12" s="132">
        <f t="shared" si="2"/>
        <v>0</v>
      </c>
      <c r="O12" s="133">
        <f>SUM(J12:N12)</f>
        <v>0</v>
      </c>
    </row>
    <row r="13" spans="1:17" ht="18.600000000000001" customHeight="1" x14ac:dyDescent="0.15">
      <c r="A13" s="171" t="s">
        <v>15</v>
      </c>
      <c r="B13" s="104"/>
      <c r="C13" s="105">
        <v>3500000</v>
      </c>
      <c r="D13" s="105"/>
      <c r="E13" s="105"/>
      <c r="F13" s="106"/>
      <c r="G13" s="107">
        <f t="shared" si="0"/>
        <v>3500000</v>
      </c>
      <c r="H13" s="117"/>
      <c r="I13" s="177" t="s">
        <v>65</v>
      </c>
      <c r="J13" s="134"/>
      <c r="K13" s="135"/>
      <c r="L13" s="135"/>
      <c r="M13" s="135"/>
      <c r="N13" s="135"/>
      <c r="O13" s="128">
        <f>SUM(J13:N13)</f>
        <v>0</v>
      </c>
      <c r="P13" s="136"/>
      <c r="Q13" s="137"/>
    </row>
    <row r="14" spans="1:17" ht="18.600000000000001" customHeight="1" x14ac:dyDescent="0.15">
      <c r="A14" s="172"/>
      <c r="B14" s="113"/>
      <c r="C14" s="114"/>
      <c r="D14" s="114"/>
      <c r="E14" s="114"/>
      <c r="F14" s="115"/>
      <c r="G14" s="116">
        <f t="shared" si="0"/>
        <v>0</v>
      </c>
      <c r="H14" s="117"/>
      <c r="I14" s="176"/>
      <c r="J14" s="138"/>
      <c r="K14" s="138"/>
      <c r="L14" s="138"/>
      <c r="M14" s="138"/>
      <c r="N14" s="138"/>
      <c r="O14" s="116">
        <f>SUM(J14:N14)</f>
        <v>0</v>
      </c>
      <c r="P14" s="136"/>
      <c r="Q14" s="137"/>
    </row>
    <row r="15" spans="1:17" ht="18.600000000000001" customHeight="1" x14ac:dyDescent="0.15">
      <c r="A15" s="171" t="s">
        <v>16</v>
      </c>
      <c r="B15" s="104"/>
      <c r="C15" s="105"/>
      <c r="D15" s="105">
        <v>7500000</v>
      </c>
      <c r="E15" s="105"/>
      <c r="F15" s="106"/>
      <c r="G15" s="107">
        <f t="shared" si="0"/>
        <v>7500000</v>
      </c>
      <c r="H15" s="117"/>
      <c r="I15" s="171" t="s">
        <v>17</v>
      </c>
      <c r="J15" s="104">
        <v>50000</v>
      </c>
      <c r="K15" s="105">
        <v>50000</v>
      </c>
      <c r="L15" s="105">
        <v>20000</v>
      </c>
      <c r="M15" s="105">
        <v>25000</v>
      </c>
      <c r="N15" s="106">
        <v>0</v>
      </c>
      <c r="O15" s="107">
        <f t="shared" ref="O15:O50" si="3">SUM(J15:N15)</f>
        <v>145000</v>
      </c>
    </row>
    <row r="16" spans="1:17" ht="18.600000000000001" customHeight="1" x14ac:dyDescent="0.15">
      <c r="A16" s="172"/>
      <c r="B16" s="113"/>
      <c r="C16" s="114"/>
      <c r="D16" s="114"/>
      <c r="E16" s="114"/>
      <c r="F16" s="115"/>
      <c r="G16" s="116">
        <f t="shared" si="0"/>
        <v>0</v>
      </c>
      <c r="H16" s="117"/>
      <c r="I16" s="176"/>
      <c r="J16" s="113"/>
      <c r="K16" s="114"/>
      <c r="L16" s="114"/>
      <c r="M16" s="114"/>
      <c r="N16" s="115"/>
      <c r="O16" s="116">
        <f t="shared" si="3"/>
        <v>0</v>
      </c>
    </row>
    <row r="17" spans="1:15" ht="18.600000000000001" customHeight="1" x14ac:dyDescent="0.15">
      <c r="A17" s="171" t="s">
        <v>18</v>
      </c>
      <c r="B17" s="104"/>
      <c r="C17" s="105"/>
      <c r="D17" s="105"/>
      <c r="E17" s="105">
        <v>13400000</v>
      </c>
      <c r="F17" s="106"/>
      <c r="G17" s="107">
        <f t="shared" si="0"/>
        <v>13400000</v>
      </c>
      <c r="H17" s="117"/>
      <c r="I17" s="171" t="s">
        <v>19</v>
      </c>
      <c r="J17" s="104">
        <v>1300000</v>
      </c>
      <c r="K17" s="105">
        <v>60000</v>
      </c>
      <c r="L17" s="105">
        <v>2000</v>
      </c>
      <c r="M17" s="105">
        <v>300000</v>
      </c>
      <c r="N17" s="106">
        <v>60000</v>
      </c>
      <c r="O17" s="107">
        <f t="shared" si="3"/>
        <v>1722000</v>
      </c>
    </row>
    <row r="18" spans="1:15" ht="18.600000000000001" customHeight="1" x14ac:dyDescent="0.15">
      <c r="A18" s="172"/>
      <c r="B18" s="113"/>
      <c r="C18" s="114"/>
      <c r="D18" s="114"/>
      <c r="E18" s="114"/>
      <c r="F18" s="115"/>
      <c r="G18" s="116">
        <f t="shared" si="0"/>
        <v>0</v>
      </c>
      <c r="H18" s="117"/>
      <c r="I18" s="176"/>
      <c r="J18" s="113"/>
      <c r="K18" s="114"/>
      <c r="L18" s="114"/>
      <c r="M18" s="114"/>
      <c r="N18" s="115"/>
      <c r="O18" s="116">
        <f t="shared" si="3"/>
        <v>0</v>
      </c>
    </row>
    <row r="19" spans="1:15" ht="18.600000000000001" customHeight="1" x14ac:dyDescent="0.15">
      <c r="A19" s="171" t="s">
        <v>20</v>
      </c>
      <c r="B19" s="104"/>
      <c r="C19" s="105"/>
      <c r="D19" s="105"/>
      <c r="E19" s="105"/>
      <c r="F19" s="106">
        <v>6400000</v>
      </c>
      <c r="G19" s="107">
        <f t="shared" si="0"/>
        <v>6400000</v>
      </c>
      <c r="H19" s="117"/>
      <c r="I19" s="171" t="s">
        <v>21</v>
      </c>
      <c r="J19" s="104">
        <v>150000</v>
      </c>
      <c r="K19" s="105">
        <v>30000</v>
      </c>
      <c r="L19" s="105">
        <v>120000</v>
      </c>
      <c r="M19" s="105">
        <v>150000</v>
      </c>
      <c r="N19" s="106">
        <v>110000</v>
      </c>
      <c r="O19" s="107">
        <f t="shared" si="3"/>
        <v>560000</v>
      </c>
    </row>
    <row r="20" spans="1:15" ht="18.600000000000001" customHeight="1" x14ac:dyDescent="0.15">
      <c r="A20" s="172"/>
      <c r="B20" s="113"/>
      <c r="C20" s="114"/>
      <c r="D20" s="114"/>
      <c r="E20" s="114"/>
      <c r="F20" s="115"/>
      <c r="G20" s="116">
        <f t="shared" si="0"/>
        <v>0</v>
      </c>
      <c r="H20" s="117"/>
      <c r="I20" s="176"/>
      <c r="J20" s="113"/>
      <c r="K20" s="114"/>
      <c r="L20" s="114"/>
      <c r="M20" s="114"/>
      <c r="N20" s="115"/>
      <c r="O20" s="116">
        <f t="shared" si="3"/>
        <v>0</v>
      </c>
    </row>
    <row r="21" spans="1:15" ht="18.600000000000001" customHeight="1" x14ac:dyDescent="0.15">
      <c r="A21" s="171"/>
      <c r="B21" s="104"/>
      <c r="C21" s="105"/>
      <c r="D21" s="105"/>
      <c r="E21" s="105"/>
      <c r="F21" s="106"/>
      <c r="G21" s="107">
        <f t="shared" si="0"/>
        <v>0</v>
      </c>
      <c r="H21" s="117"/>
      <c r="I21" s="173" t="s">
        <v>23</v>
      </c>
      <c r="J21" s="104">
        <v>300000</v>
      </c>
      <c r="K21" s="105">
        <v>0</v>
      </c>
      <c r="L21" s="105">
        <v>100000</v>
      </c>
      <c r="M21" s="105">
        <v>200000</v>
      </c>
      <c r="N21" s="106">
        <v>65000</v>
      </c>
      <c r="O21" s="107">
        <f t="shared" si="3"/>
        <v>665000</v>
      </c>
    </row>
    <row r="22" spans="1:15" ht="18.600000000000001" customHeight="1" x14ac:dyDescent="0.15">
      <c r="A22" s="172"/>
      <c r="B22" s="113"/>
      <c r="C22" s="114"/>
      <c r="D22" s="114"/>
      <c r="E22" s="114"/>
      <c r="F22" s="115"/>
      <c r="G22" s="116">
        <f t="shared" si="0"/>
        <v>0</v>
      </c>
      <c r="H22" s="117"/>
      <c r="I22" s="172"/>
      <c r="J22" s="113"/>
      <c r="K22" s="114"/>
      <c r="L22" s="114"/>
      <c r="M22" s="114"/>
      <c r="N22" s="115"/>
      <c r="O22" s="116">
        <f t="shared" si="3"/>
        <v>0</v>
      </c>
    </row>
    <row r="23" spans="1:15" ht="18.600000000000001" customHeight="1" x14ac:dyDescent="0.15">
      <c r="A23" s="171" t="s">
        <v>24</v>
      </c>
      <c r="B23" s="104">
        <v>4200000</v>
      </c>
      <c r="C23" s="105"/>
      <c r="D23" s="105"/>
      <c r="E23" s="105">
        <v>1800000</v>
      </c>
      <c r="F23" s="106"/>
      <c r="G23" s="107">
        <f t="shared" si="0"/>
        <v>6000000</v>
      </c>
      <c r="H23" s="117"/>
      <c r="I23" s="171" t="s">
        <v>25</v>
      </c>
      <c r="J23" s="104">
        <v>700000</v>
      </c>
      <c r="K23" s="105">
        <v>20000</v>
      </c>
      <c r="L23" s="105">
        <v>100000</v>
      </c>
      <c r="M23" s="105">
        <v>500000</v>
      </c>
      <c r="N23" s="106">
        <v>5000</v>
      </c>
      <c r="O23" s="107">
        <f t="shared" si="3"/>
        <v>1325000</v>
      </c>
    </row>
    <row r="24" spans="1:15" ht="18.600000000000001" customHeight="1" x14ac:dyDescent="0.15">
      <c r="A24" s="172"/>
      <c r="B24" s="113"/>
      <c r="C24" s="114"/>
      <c r="D24" s="114"/>
      <c r="E24" s="114"/>
      <c r="F24" s="115"/>
      <c r="G24" s="116">
        <f t="shared" si="0"/>
        <v>0</v>
      </c>
      <c r="H24" s="117"/>
      <c r="I24" s="176"/>
      <c r="J24" s="113"/>
      <c r="K24" s="114"/>
      <c r="L24" s="114"/>
      <c r="M24" s="114"/>
      <c r="N24" s="115"/>
      <c r="O24" s="116">
        <f t="shared" si="3"/>
        <v>0</v>
      </c>
    </row>
    <row r="25" spans="1:15" ht="18.600000000000001" customHeight="1" x14ac:dyDescent="0.15">
      <c r="A25" s="173" t="s">
        <v>26</v>
      </c>
      <c r="B25" s="104">
        <v>500000</v>
      </c>
      <c r="C25" s="105"/>
      <c r="D25" s="105">
        <v>1620000</v>
      </c>
      <c r="E25" s="105">
        <v>650000</v>
      </c>
      <c r="F25" s="106"/>
      <c r="G25" s="107">
        <f t="shared" si="0"/>
        <v>2770000</v>
      </c>
      <c r="H25" s="117"/>
      <c r="I25" s="171" t="s">
        <v>27</v>
      </c>
      <c r="J25" s="104">
        <v>155000</v>
      </c>
      <c r="K25" s="105">
        <v>0</v>
      </c>
      <c r="L25" s="105">
        <v>55000</v>
      </c>
      <c r="M25" s="105">
        <v>600000</v>
      </c>
      <c r="N25" s="106">
        <v>600000</v>
      </c>
      <c r="O25" s="107">
        <f t="shared" si="3"/>
        <v>1410000</v>
      </c>
    </row>
    <row r="26" spans="1:15" ht="18.600000000000001" customHeight="1" x14ac:dyDescent="0.15">
      <c r="A26" s="172"/>
      <c r="B26" s="113"/>
      <c r="C26" s="114"/>
      <c r="D26" s="114"/>
      <c r="E26" s="114"/>
      <c r="F26" s="115"/>
      <c r="G26" s="116">
        <f t="shared" si="0"/>
        <v>0</v>
      </c>
      <c r="H26" s="117"/>
      <c r="I26" s="172"/>
      <c r="J26" s="113"/>
      <c r="K26" s="114"/>
      <c r="L26" s="114"/>
      <c r="M26" s="114"/>
      <c r="N26" s="115"/>
      <c r="O26" s="116">
        <f t="shared" si="3"/>
        <v>0</v>
      </c>
    </row>
    <row r="27" spans="1:15" ht="18.600000000000001" customHeight="1" x14ac:dyDescent="0.15">
      <c r="A27" s="173" t="s">
        <v>66</v>
      </c>
      <c r="B27" s="104"/>
      <c r="C27" s="105"/>
      <c r="D27" s="105"/>
      <c r="E27" s="105"/>
      <c r="F27" s="106"/>
      <c r="G27" s="107">
        <f t="shared" si="0"/>
        <v>0</v>
      </c>
      <c r="H27" s="108"/>
      <c r="I27" s="171" t="s">
        <v>28</v>
      </c>
      <c r="J27" s="104">
        <v>800000</v>
      </c>
      <c r="K27" s="105">
        <v>0</v>
      </c>
      <c r="L27" s="105">
        <v>1874000</v>
      </c>
      <c r="M27" s="105">
        <v>86000</v>
      </c>
      <c r="N27" s="106">
        <v>250000</v>
      </c>
      <c r="O27" s="107">
        <f t="shared" si="3"/>
        <v>3010000</v>
      </c>
    </row>
    <row r="28" spans="1:15" ht="18.600000000000001" customHeight="1" x14ac:dyDescent="0.15">
      <c r="A28" s="172"/>
      <c r="B28" s="113"/>
      <c r="C28" s="114"/>
      <c r="D28" s="114"/>
      <c r="E28" s="114"/>
      <c r="F28" s="115"/>
      <c r="G28" s="116">
        <f t="shared" si="0"/>
        <v>0</v>
      </c>
      <c r="H28" s="108"/>
      <c r="I28" s="172"/>
      <c r="J28" s="113"/>
      <c r="K28" s="114"/>
      <c r="L28" s="114"/>
      <c r="M28" s="114"/>
      <c r="N28" s="115"/>
      <c r="O28" s="116">
        <f t="shared" si="3"/>
        <v>0</v>
      </c>
    </row>
    <row r="29" spans="1:15" ht="18.600000000000001" customHeight="1" x14ac:dyDescent="0.15">
      <c r="A29" s="171"/>
      <c r="B29" s="104"/>
      <c r="C29" s="105"/>
      <c r="D29" s="105"/>
      <c r="E29" s="105"/>
      <c r="F29" s="106"/>
      <c r="G29" s="107">
        <f t="shared" si="0"/>
        <v>0</v>
      </c>
      <c r="H29" s="117"/>
      <c r="I29" s="171" t="s">
        <v>30</v>
      </c>
      <c r="J29" s="104">
        <v>2040000</v>
      </c>
      <c r="K29" s="105">
        <v>0</v>
      </c>
      <c r="L29" s="105">
        <v>1800000</v>
      </c>
      <c r="M29" s="105">
        <v>498000</v>
      </c>
      <c r="N29" s="106">
        <v>498000</v>
      </c>
      <c r="O29" s="107">
        <f t="shared" si="3"/>
        <v>4836000</v>
      </c>
    </row>
    <row r="30" spans="1:15" ht="18.600000000000001" customHeight="1" x14ac:dyDescent="0.15">
      <c r="A30" s="172"/>
      <c r="B30" s="113"/>
      <c r="C30" s="114"/>
      <c r="D30" s="114"/>
      <c r="E30" s="114"/>
      <c r="F30" s="115"/>
      <c r="G30" s="116">
        <f t="shared" si="0"/>
        <v>0</v>
      </c>
      <c r="H30" s="117"/>
      <c r="I30" s="172"/>
      <c r="J30" s="113"/>
      <c r="K30" s="114"/>
      <c r="L30" s="114"/>
      <c r="M30" s="114"/>
      <c r="N30" s="115"/>
      <c r="O30" s="116">
        <f t="shared" si="3"/>
        <v>0</v>
      </c>
    </row>
    <row r="31" spans="1:15" ht="18.600000000000001" customHeight="1" x14ac:dyDescent="0.15">
      <c r="A31" s="171"/>
      <c r="B31" s="104"/>
      <c r="C31" s="105"/>
      <c r="D31" s="105"/>
      <c r="E31" s="105"/>
      <c r="F31" s="106"/>
      <c r="G31" s="107">
        <f t="shared" si="0"/>
        <v>0</v>
      </c>
      <c r="H31" s="108"/>
      <c r="I31" s="171" t="s">
        <v>31</v>
      </c>
      <c r="J31" s="104">
        <v>168000</v>
      </c>
      <c r="K31" s="105">
        <v>0</v>
      </c>
      <c r="L31" s="105">
        <v>0</v>
      </c>
      <c r="M31" s="105">
        <v>0</v>
      </c>
      <c r="N31" s="106">
        <v>0</v>
      </c>
      <c r="O31" s="107">
        <f t="shared" si="3"/>
        <v>168000</v>
      </c>
    </row>
    <row r="32" spans="1:15" ht="18.600000000000001" customHeight="1" x14ac:dyDescent="0.15">
      <c r="A32" s="172"/>
      <c r="B32" s="113"/>
      <c r="C32" s="114"/>
      <c r="D32" s="114"/>
      <c r="E32" s="114"/>
      <c r="F32" s="115"/>
      <c r="G32" s="116">
        <f t="shared" si="0"/>
        <v>0</v>
      </c>
      <c r="H32" s="108"/>
      <c r="I32" s="172"/>
      <c r="J32" s="113"/>
      <c r="K32" s="114"/>
      <c r="L32" s="114"/>
      <c r="M32" s="114"/>
      <c r="N32" s="115"/>
      <c r="O32" s="116">
        <f t="shared" si="3"/>
        <v>0</v>
      </c>
    </row>
    <row r="33" spans="1:15" ht="18.600000000000001" customHeight="1" x14ac:dyDescent="0.15">
      <c r="A33" s="171" t="s">
        <v>45</v>
      </c>
      <c r="B33" s="104">
        <v>1800000</v>
      </c>
      <c r="C33" s="105"/>
      <c r="D33" s="105"/>
      <c r="E33" s="105">
        <v>600000</v>
      </c>
      <c r="F33" s="106"/>
      <c r="G33" s="107">
        <f>SUM(B33:F33)</f>
        <v>2400000</v>
      </c>
      <c r="H33" s="108"/>
      <c r="I33" s="171" t="s">
        <v>32</v>
      </c>
      <c r="J33" s="104">
        <v>45000</v>
      </c>
      <c r="K33" s="105">
        <v>14000</v>
      </c>
      <c r="L33" s="105">
        <v>14000</v>
      </c>
      <c r="M33" s="105">
        <v>14000</v>
      </c>
      <c r="N33" s="106">
        <v>14000</v>
      </c>
      <c r="O33" s="107">
        <f t="shared" si="3"/>
        <v>101000</v>
      </c>
    </row>
    <row r="34" spans="1:15" ht="18.600000000000001" customHeight="1" thickBot="1" x14ac:dyDescent="0.2">
      <c r="A34" s="174"/>
      <c r="B34" s="113"/>
      <c r="C34" s="114"/>
      <c r="D34" s="114"/>
      <c r="E34" s="114"/>
      <c r="F34" s="115"/>
      <c r="G34" s="116">
        <f t="shared" si="0"/>
        <v>0</v>
      </c>
      <c r="H34" s="108"/>
      <c r="I34" s="172"/>
      <c r="J34" s="113"/>
      <c r="K34" s="114"/>
      <c r="L34" s="114"/>
      <c r="M34" s="114"/>
      <c r="N34" s="115"/>
      <c r="O34" s="116">
        <f t="shared" si="3"/>
        <v>0</v>
      </c>
    </row>
    <row r="35" spans="1:15" ht="18.600000000000001" customHeight="1" x14ac:dyDescent="0.15">
      <c r="A35" s="124" t="s">
        <v>46</v>
      </c>
      <c r="B35" s="125">
        <f>SUM(B5,B7,B9,B11,B13,B15,B17,B19,B21,B23,B25,B27,B29,B31,B33)</f>
        <v>28300000</v>
      </c>
      <c r="C35" s="126">
        <f t="shared" ref="C35:F36" si="4">SUM(C5,C7,C9,C11,C13,C15,C17,C19,C21,C23,C25,C27,C29,C31,C33)</f>
        <v>3500000</v>
      </c>
      <c r="D35" s="126">
        <f t="shared" si="4"/>
        <v>9120000</v>
      </c>
      <c r="E35" s="126">
        <f t="shared" si="4"/>
        <v>16450000</v>
      </c>
      <c r="F35" s="127">
        <f t="shared" si="4"/>
        <v>6400000</v>
      </c>
      <c r="G35" s="128">
        <f>SUM(B35:F35)</f>
        <v>63770000</v>
      </c>
      <c r="H35" s="108"/>
      <c r="I35" s="171" t="s">
        <v>33</v>
      </c>
      <c r="J35" s="104">
        <v>150000</v>
      </c>
      <c r="K35" s="105">
        <v>0</v>
      </c>
      <c r="L35" s="105">
        <v>0</v>
      </c>
      <c r="M35" s="105">
        <v>50000</v>
      </c>
      <c r="N35" s="106">
        <v>20000</v>
      </c>
      <c r="O35" s="107">
        <f>SUM(J35:N35)</f>
        <v>220000</v>
      </c>
    </row>
    <row r="36" spans="1:15" ht="18.600000000000001" customHeight="1" thickBot="1" x14ac:dyDescent="0.2">
      <c r="A36" s="129" t="s">
        <v>67</v>
      </c>
      <c r="B36" s="130">
        <f>SUM(B6,B8,B10,B12,B14,B16,B18,B20,B22,B24,B26,B28,B30,B32,B34)</f>
        <v>0</v>
      </c>
      <c r="C36" s="131">
        <f t="shared" si="4"/>
        <v>0</v>
      </c>
      <c r="D36" s="131">
        <f t="shared" si="4"/>
        <v>0</v>
      </c>
      <c r="E36" s="131">
        <f t="shared" si="4"/>
        <v>0</v>
      </c>
      <c r="F36" s="132">
        <f t="shared" si="4"/>
        <v>0</v>
      </c>
      <c r="G36" s="133">
        <f>SUM(B36:F36)</f>
        <v>0</v>
      </c>
      <c r="H36" s="108"/>
      <c r="I36" s="172"/>
      <c r="J36" s="113"/>
      <c r="K36" s="114"/>
      <c r="L36" s="114"/>
      <c r="M36" s="114"/>
      <c r="N36" s="115"/>
      <c r="O36" s="116">
        <f t="shared" si="3"/>
        <v>0</v>
      </c>
    </row>
    <row r="37" spans="1:15" ht="18.600000000000001" customHeight="1" x14ac:dyDescent="0.15">
      <c r="A37" s="171"/>
      <c r="B37" s="104"/>
      <c r="C37" s="105"/>
      <c r="D37" s="105"/>
      <c r="E37" s="105"/>
      <c r="F37" s="106"/>
      <c r="G37" s="107">
        <f t="shared" ref="G37:G52" si="5">SUM(B37:F37)</f>
        <v>0</v>
      </c>
      <c r="H37" s="108"/>
      <c r="I37" s="171" t="s">
        <v>34</v>
      </c>
      <c r="J37" s="104">
        <v>50000</v>
      </c>
      <c r="K37" s="105">
        <v>0</v>
      </c>
      <c r="L37" s="105">
        <v>15000</v>
      </c>
      <c r="M37" s="105">
        <v>50000</v>
      </c>
      <c r="N37" s="106">
        <v>0</v>
      </c>
      <c r="O37" s="107">
        <f t="shared" si="3"/>
        <v>115000</v>
      </c>
    </row>
    <row r="38" spans="1:15" ht="18.600000000000001" customHeight="1" x14ac:dyDescent="0.15">
      <c r="A38" s="172"/>
      <c r="B38" s="113"/>
      <c r="C38" s="114"/>
      <c r="D38" s="114"/>
      <c r="E38" s="114"/>
      <c r="F38" s="115"/>
      <c r="G38" s="116">
        <f t="shared" si="5"/>
        <v>0</v>
      </c>
      <c r="H38" s="108"/>
      <c r="I38" s="172"/>
      <c r="J38" s="113"/>
      <c r="K38" s="114"/>
      <c r="L38" s="114"/>
      <c r="M38" s="114"/>
      <c r="N38" s="115"/>
      <c r="O38" s="116">
        <f t="shared" si="3"/>
        <v>0</v>
      </c>
    </row>
    <row r="39" spans="1:15" ht="18.600000000000001" customHeight="1" x14ac:dyDescent="0.15">
      <c r="A39" s="171" t="s">
        <v>49</v>
      </c>
      <c r="B39" s="104">
        <v>50000</v>
      </c>
      <c r="C39" s="105"/>
      <c r="D39" s="105"/>
      <c r="E39" s="105"/>
      <c r="F39" s="106"/>
      <c r="G39" s="107">
        <f t="shared" si="5"/>
        <v>50000</v>
      </c>
      <c r="H39" s="108"/>
      <c r="I39" s="171" t="s">
        <v>35</v>
      </c>
      <c r="J39" s="104">
        <v>50000</v>
      </c>
      <c r="K39" s="105">
        <v>0</v>
      </c>
      <c r="L39" s="105">
        <v>0</v>
      </c>
      <c r="M39" s="105">
        <v>150000</v>
      </c>
      <c r="N39" s="106">
        <v>110000</v>
      </c>
      <c r="O39" s="107">
        <f t="shared" si="3"/>
        <v>310000</v>
      </c>
    </row>
    <row r="40" spans="1:15" ht="18.600000000000001" customHeight="1" x14ac:dyDescent="0.15">
      <c r="A40" s="172"/>
      <c r="B40" s="113"/>
      <c r="C40" s="114"/>
      <c r="D40" s="114"/>
      <c r="E40" s="114"/>
      <c r="F40" s="115"/>
      <c r="G40" s="116">
        <f t="shared" si="5"/>
        <v>0</v>
      </c>
      <c r="H40" s="108"/>
      <c r="I40" s="172"/>
      <c r="J40" s="113"/>
      <c r="K40" s="114"/>
      <c r="L40" s="114"/>
      <c r="M40" s="114"/>
      <c r="N40" s="115"/>
      <c r="O40" s="116">
        <f t="shared" si="3"/>
        <v>0</v>
      </c>
    </row>
    <row r="41" spans="1:15" ht="18.600000000000001" customHeight="1" x14ac:dyDescent="0.15">
      <c r="A41" s="171" t="s">
        <v>22</v>
      </c>
      <c r="B41" s="104"/>
      <c r="C41" s="105"/>
      <c r="D41" s="105"/>
      <c r="E41" s="105"/>
      <c r="F41" s="106">
        <v>3510000</v>
      </c>
      <c r="G41" s="107">
        <f t="shared" si="5"/>
        <v>3510000</v>
      </c>
      <c r="H41" s="108"/>
      <c r="I41" s="171" t="s">
        <v>36</v>
      </c>
      <c r="J41" s="104">
        <v>500000</v>
      </c>
      <c r="K41" s="105">
        <v>10000</v>
      </c>
      <c r="L41" s="105">
        <v>298000</v>
      </c>
      <c r="M41" s="105">
        <v>90000</v>
      </c>
      <c r="N41" s="106">
        <v>0</v>
      </c>
      <c r="O41" s="107">
        <f t="shared" si="3"/>
        <v>898000</v>
      </c>
    </row>
    <row r="42" spans="1:15" ht="18.600000000000001" customHeight="1" x14ac:dyDescent="0.15">
      <c r="A42" s="172"/>
      <c r="B42" s="113"/>
      <c r="C42" s="114"/>
      <c r="D42" s="114"/>
      <c r="E42" s="114"/>
      <c r="F42" s="115"/>
      <c r="G42" s="116">
        <f t="shared" si="5"/>
        <v>0</v>
      </c>
      <c r="H42" s="108"/>
      <c r="I42" s="172"/>
      <c r="J42" s="113"/>
      <c r="K42" s="114"/>
      <c r="L42" s="114"/>
      <c r="M42" s="114"/>
      <c r="N42" s="115"/>
      <c r="O42" s="116">
        <f t="shared" si="3"/>
        <v>0</v>
      </c>
    </row>
    <row r="43" spans="1:15" ht="18.600000000000001" customHeight="1" x14ac:dyDescent="0.15">
      <c r="A43" s="171" t="s">
        <v>44</v>
      </c>
      <c r="B43" s="104"/>
      <c r="C43" s="105"/>
      <c r="D43" s="105"/>
      <c r="E43" s="105">
        <v>198000</v>
      </c>
      <c r="F43" s="106"/>
      <c r="G43" s="107">
        <f t="shared" si="5"/>
        <v>198000</v>
      </c>
      <c r="H43" s="108"/>
      <c r="I43" s="171" t="s">
        <v>37</v>
      </c>
      <c r="J43" s="104">
        <v>15000</v>
      </c>
      <c r="K43" s="105">
        <v>0</v>
      </c>
      <c r="L43" s="105">
        <v>0</v>
      </c>
      <c r="M43" s="105">
        <v>0</v>
      </c>
      <c r="N43" s="106">
        <v>7500</v>
      </c>
      <c r="O43" s="107">
        <f t="shared" si="3"/>
        <v>22500</v>
      </c>
    </row>
    <row r="44" spans="1:15" ht="18.600000000000001" customHeight="1" x14ac:dyDescent="0.15">
      <c r="A44" s="172"/>
      <c r="B44" s="113"/>
      <c r="C44" s="114"/>
      <c r="D44" s="114"/>
      <c r="E44" s="114"/>
      <c r="F44" s="115"/>
      <c r="G44" s="116">
        <f t="shared" si="5"/>
        <v>0</v>
      </c>
      <c r="H44" s="108"/>
      <c r="I44" s="172"/>
      <c r="J44" s="113"/>
      <c r="K44" s="114"/>
      <c r="L44" s="114"/>
      <c r="M44" s="114"/>
      <c r="N44" s="115"/>
      <c r="O44" s="116">
        <f t="shared" si="3"/>
        <v>0</v>
      </c>
    </row>
    <row r="45" spans="1:15" ht="18.600000000000001" customHeight="1" x14ac:dyDescent="0.15">
      <c r="A45" s="171" t="s">
        <v>43</v>
      </c>
      <c r="B45" s="104"/>
      <c r="C45" s="105"/>
      <c r="D45" s="105"/>
      <c r="E45" s="105"/>
      <c r="F45" s="106"/>
      <c r="G45" s="107">
        <f t="shared" si="5"/>
        <v>0</v>
      </c>
      <c r="H45" s="108"/>
      <c r="I45" s="171" t="s">
        <v>38</v>
      </c>
      <c r="J45" s="104">
        <v>250000</v>
      </c>
      <c r="K45" s="105">
        <v>180000</v>
      </c>
      <c r="L45" s="105">
        <v>250000</v>
      </c>
      <c r="M45" s="105">
        <v>180000</v>
      </c>
      <c r="N45" s="106">
        <v>180000</v>
      </c>
      <c r="O45" s="107">
        <f t="shared" si="3"/>
        <v>1040000</v>
      </c>
    </row>
    <row r="46" spans="1:15" ht="18.600000000000001" customHeight="1" x14ac:dyDescent="0.15">
      <c r="A46" s="172"/>
      <c r="B46" s="113"/>
      <c r="C46" s="114"/>
      <c r="D46" s="114"/>
      <c r="E46" s="114"/>
      <c r="F46" s="115"/>
      <c r="G46" s="116">
        <f t="shared" si="5"/>
        <v>0</v>
      </c>
      <c r="H46" s="108"/>
      <c r="I46" s="172"/>
      <c r="J46" s="113"/>
      <c r="K46" s="114"/>
      <c r="L46" s="114"/>
      <c r="M46" s="114"/>
      <c r="N46" s="115"/>
      <c r="O46" s="116">
        <f t="shared" si="3"/>
        <v>0</v>
      </c>
    </row>
    <row r="47" spans="1:15" ht="18.600000000000001" customHeight="1" x14ac:dyDescent="0.15">
      <c r="A47" s="171" t="s">
        <v>29</v>
      </c>
      <c r="B47" s="104">
        <v>25</v>
      </c>
      <c r="C47" s="105"/>
      <c r="D47" s="105"/>
      <c r="E47" s="105"/>
      <c r="F47" s="106"/>
      <c r="G47" s="107">
        <f t="shared" si="5"/>
        <v>25</v>
      </c>
      <c r="H47" s="108"/>
      <c r="I47" s="171" t="s">
        <v>39</v>
      </c>
      <c r="J47" s="104">
        <v>44000</v>
      </c>
      <c r="K47" s="105">
        <v>0</v>
      </c>
      <c r="L47" s="105">
        <v>15000</v>
      </c>
      <c r="M47" s="105">
        <v>4000</v>
      </c>
      <c r="N47" s="106">
        <v>1000</v>
      </c>
      <c r="O47" s="107">
        <f t="shared" si="3"/>
        <v>64000</v>
      </c>
    </row>
    <row r="48" spans="1:15" ht="18.600000000000001" customHeight="1" x14ac:dyDescent="0.15">
      <c r="A48" s="172"/>
      <c r="B48" s="113"/>
      <c r="C48" s="114"/>
      <c r="D48" s="114"/>
      <c r="E48" s="114"/>
      <c r="F48" s="115"/>
      <c r="G48" s="116">
        <f t="shared" si="5"/>
        <v>0</v>
      </c>
      <c r="H48" s="108"/>
      <c r="I48" s="172"/>
      <c r="J48" s="113"/>
      <c r="K48" s="114"/>
      <c r="L48" s="114"/>
      <c r="M48" s="114"/>
      <c r="N48" s="115"/>
      <c r="O48" s="116">
        <f t="shared" si="3"/>
        <v>0</v>
      </c>
    </row>
    <row r="49" spans="1:16" ht="18.600000000000001" customHeight="1" x14ac:dyDescent="0.15">
      <c r="A49" s="171"/>
      <c r="B49" s="104"/>
      <c r="C49" s="105"/>
      <c r="D49" s="105"/>
      <c r="E49" s="105"/>
      <c r="F49" s="106"/>
      <c r="G49" s="107">
        <f t="shared" si="5"/>
        <v>0</v>
      </c>
      <c r="H49" s="108"/>
      <c r="I49" s="173" t="s">
        <v>40</v>
      </c>
      <c r="J49" s="104">
        <v>0</v>
      </c>
      <c r="K49" s="105">
        <v>0</v>
      </c>
      <c r="L49" s="105">
        <v>0</v>
      </c>
      <c r="M49" s="105">
        <v>0</v>
      </c>
      <c r="N49" s="106">
        <v>0</v>
      </c>
      <c r="O49" s="107">
        <f t="shared" si="3"/>
        <v>0</v>
      </c>
    </row>
    <row r="50" spans="1:16" ht="18.600000000000001" customHeight="1" thickBot="1" x14ac:dyDescent="0.2">
      <c r="A50" s="172"/>
      <c r="B50" s="113"/>
      <c r="C50" s="114"/>
      <c r="D50" s="114"/>
      <c r="E50" s="114"/>
      <c r="F50" s="115"/>
      <c r="G50" s="116">
        <f t="shared" si="5"/>
        <v>0</v>
      </c>
      <c r="H50" s="108"/>
      <c r="I50" s="174"/>
      <c r="J50" s="113"/>
      <c r="K50" s="114"/>
      <c r="L50" s="114"/>
      <c r="M50" s="114"/>
      <c r="N50" s="115"/>
      <c r="O50" s="116">
        <f t="shared" si="3"/>
        <v>0</v>
      </c>
    </row>
    <row r="51" spans="1:16" ht="18.600000000000001" customHeight="1" x14ac:dyDescent="0.15">
      <c r="A51" s="175"/>
      <c r="B51" s="104"/>
      <c r="C51" s="105"/>
      <c r="D51" s="105"/>
      <c r="E51" s="105"/>
      <c r="F51" s="106"/>
      <c r="G51" s="107">
        <f t="shared" si="5"/>
        <v>0</v>
      </c>
      <c r="H51" s="108"/>
      <c r="I51" s="124" t="s">
        <v>68</v>
      </c>
      <c r="J51" s="125">
        <f>SUM(J13,J15,J17,J19,J21,J23,J25,J27,J29,J31,J33,J35,J37,J39,J41,J43,J45,J47,J49)</f>
        <v>6767000</v>
      </c>
      <c r="K51" s="126">
        <f t="shared" ref="K51:N52" si="6">SUM(K13,K15,K17,K19,K21,K23,K25,K27,K29,K31,K33,K35,K37,K39,K41,K43,K45,K47,K49)</f>
        <v>364000</v>
      </c>
      <c r="L51" s="126">
        <f t="shared" si="6"/>
        <v>4663000</v>
      </c>
      <c r="M51" s="126">
        <f t="shared" si="6"/>
        <v>2897000</v>
      </c>
      <c r="N51" s="127">
        <f t="shared" si="6"/>
        <v>1920500</v>
      </c>
      <c r="O51" s="128">
        <f t="shared" ref="O51:O56" si="7">SUM(J51:N51)</f>
        <v>16611500</v>
      </c>
    </row>
    <row r="52" spans="1:16" ht="18.600000000000001" customHeight="1" thickBot="1" x14ac:dyDescent="0.2">
      <c r="A52" s="172"/>
      <c r="B52" s="113"/>
      <c r="C52" s="114"/>
      <c r="D52" s="114"/>
      <c r="E52" s="114"/>
      <c r="F52" s="115"/>
      <c r="G52" s="116">
        <f t="shared" si="5"/>
        <v>0</v>
      </c>
      <c r="H52" s="108"/>
      <c r="I52" s="129" t="s">
        <v>69</v>
      </c>
      <c r="J52" s="130">
        <f>SUM(J14,J16,J18,J20,J22,J24,J26,J28,J30,J32,J34,J36,J38,J40,J42,J44,J46,J48,J50)</f>
        <v>0</v>
      </c>
      <c r="K52" s="131">
        <f t="shared" si="6"/>
        <v>0</v>
      </c>
      <c r="L52" s="131">
        <f t="shared" si="6"/>
        <v>0</v>
      </c>
      <c r="M52" s="131">
        <f>SUM(M14,M16,M18,M20,M22,M24,M26,M28,M30,M32,M34,M36,M38,M40,M42,M44,M46,M48,M50)</f>
        <v>0</v>
      </c>
      <c r="N52" s="132">
        <f t="shared" si="6"/>
        <v>0</v>
      </c>
      <c r="O52" s="133">
        <f t="shared" si="7"/>
        <v>0</v>
      </c>
    </row>
    <row r="53" spans="1:16" ht="18.600000000000001" customHeight="1" x14ac:dyDescent="0.15">
      <c r="A53" s="139" t="s">
        <v>47</v>
      </c>
      <c r="B53" s="125">
        <f>SUM(B37,B39,B41,B43,B45,B47,B49,B51)</f>
        <v>50025</v>
      </c>
      <c r="C53" s="126">
        <f t="shared" ref="C53:F54" si="8">SUM(C37,C39,C41,C43,C45,C47,C49,C51)</f>
        <v>0</v>
      </c>
      <c r="D53" s="126">
        <f t="shared" si="8"/>
        <v>0</v>
      </c>
      <c r="E53" s="126">
        <f t="shared" si="8"/>
        <v>198000</v>
      </c>
      <c r="F53" s="127">
        <f t="shared" si="8"/>
        <v>3510000</v>
      </c>
      <c r="G53" s="128">
        <f>SUM(B53:F53)</f>
        <v>3758025</v>
      </c>
      <c r="H53" s="108"/>
      <c r="I53" s="140" t="s">
        <v>48</v>
      </c>
      <c r="J53" s="141">
        <v>300000</v>
      </c>
      <c r="K53" s="142">
        <v>56000</v>
      </c>
      <c r="L53" s="142">
        <v>107000</v>
      </c>
      <c r="M53" s="142">
        <v>113000</v>
      </c>
      <c r="N53" s="143">
        <v>69000</v>
      </c>
      <c r="O53" s="107">
        <f t="shared" si="7"/>
        <v>645000</v>
      </c>
    </row>
    <row r="54" spans="1:16" ht="18.600000000000001" customHeight="1" thickBot="1" x14ac:dyDescent="0.2">
      <c r="A54" s="144" t="s">
        <v>70</v>
      </c>
      <c r="B54" s="130">
        <f>SUM(B38,B40,B42,B44,B46,B48,B50,B52)</f>
        <v>0</v>
      </c>
      <c r="C54" s="131">
        <f t="shared" si="8"/>
        <v>0</v>
      </c>
      <c r="D54" s="131">
        <f t="shared" si="8"/>
        <v>0</v>
      </c>
      <c r="E54" s="131">
        <f t="shared" si="8"/>
        <v>0</v>
      </c>
      <c r="F54" s="132">
        <f t="shared" si="8"/>
        <v>0</v>
      </c>
      <c r="G54" s="133">
        <f>SUM(B54:F54)</f>
        <v>0</v>
      </c>
      <c r="H54" s="108"/>
      <c r="I54" s="145" t="s">
        <v>71</v>
      </c>
      <c r="J54" s="146"/>
      <c r="K54" s="147"/>
      <c r="L54" s="147"/>
      <c r="M54" s="147"/>
      <c r="N54" s="148"/>
      <c r="O54" s="133">
        <f t="shared" si="7"/>
        <v>0</v>
      </c>
    </row>
    <row r="55" spans="1:16" ht="18.600000000000001" customHeight="1" x14ac:dyDescent="0.15">
      <c r="A55" s="149" t="s">
        <v>41</v>
      </c>
      <c r="B55" s="125">
        <f>SUM(B35,B53)</f>
        <v>28350025</v>
      </c>
      <c r="C55" s="126">
        <f t="shared" ref="C55:F56" si="9">SUM(C35,C53)</f>
        <v>3500000</v>
      </c>
      <c r="D55" s="126">
        <f t="shared" si="9"/>
        <v>9120000</v>
      </c>
      <c r="E55" s="126">
        <f t="shared" si="9"/>
        <v>16648000</v>
      </c>
      <c r="F55" s="127">
        <f t="shared" si="9"/>
        <v>9910000</v>
      </c>
      <c r="G55" s="128">
        <f>SUM(B55:F55)</f>
        <v>67528025</v>
      </c>
      <c r="H55" s="117"/>
      <c r="I55" s="150" t="s">
        <v>72</v>
      </c>
      <c r="J55" s="125">
        <f>SUM(J11,J51,J53)</f>
        <v>29117000</v>
      </c>
      <c r="K55" s="126">
        <f t="shared" ref="K55:N56" si="10">SUM(K11,K51,K53)</f>
        <v>4850000</v>
      </c>
      <c r="L55" s="126">
        <f t="shared" si="10"/>
        <v>10770330</v>
      </c>
      <c r="M55" s="126">
        <f t="shared" si="10"/>
        <v>15000000</v>
      </c>
      <c r="N55" s="127">
        <f t="shared" si="10"/>
        <v>9139500</v>
      </c>
      <c r="O55" s="128">
        <f t="shared" si="7"/>
        <v>68876830</v>
      </c>
      <c r="P55" s="151"/>
    </row>
    <row r="56" spans="1:16" ht="18.600000000000001" customHeight="1" thickBot="1" x14ac:dyDescent="0.2">
      <c r="A56" s="152" t="s">
        <v>73</v>
      </c>
      <c r="B56" s="130">
        <f>SUM(B36,B54)</f>
        <v>0</v>
      </c>
      <c r="C56" s="131">
        <f t="shared" si="9"/>
        <v>0</v>
      </c>
      <c r="D56" s="131">
        <f t="shared" si="9"/>
        <v>0</v>
      </c>
      <c r="E56" s="131">
        <f t="shared" si="9"/>
        <v>0</v>
      </c>
      <c r="F56" s="132">
        <f t="shared" si="9"/>
        <v>0</v>
      </c>
      <c r="G56" s="133">
        <f>SUM(B56:F56)</f>
        <v>0</v>
      </c>
      <c r="H56" s="153"/>
      <c r="I56" s="129" t="s">
        <v>74</v>
      </c>
      <c r="J56" s="130">
        <f>SUM(J12,J52,J54)</f>
        <v>0</v>
      </c>
      <c r="K56" s="131">
        <f t="shared" si="10"/>
        <v>0</v>
      </c>
      <c r="L56" s="131">
        <f t="shared" si="10"/>
        <v>0</v>
      </c>
      <c r="M56" s="131">
        <f t="shared" si="10"/>
        <v>0</v>
      </c>
      <c r="N56" s="132">
        <f t="shared" si="10"/>
        <v>0</v>
      </c>
      <c r="O56" s="133">
        <f t="shared" si="7"/>
        <v>0</v>
      </c>
      <c r="P56" s="154"/>
    </row>
    <row r="57" spans="1:16" ht="6" customHeight="1" thickBot="1" x14ac:dyDescent="0.2"/>
    <row r="58" spans="1:16" ht="24" customHeight="1" x14ac:dyDescent="0.15">
      <c r="I58" s="155" t="s">
        <v>42</v>
      </c>
      <c r="J58" s="156">
        <f t="shared" ref="J58:N59" si="11">B55-J55</f>
        <v>-766975</v>
      </c>
      <c r="K58" s="157">
        <f t="shared" si="11"/>
        <v>-1350000</v>
      </c>
      <c r="L58" s="157">
        <f t="shared" si="11"/>
        <v>-1650330</v>
      </c>
      <c r="M58" s="157">
        <f t="shared" si="11"/>
        <v>1648000</v>
      </c>
      <c r="N58" s="158">
        <f t="shared" si="11"/>
        <v>770500</v>
      </c>
      <c r="O58" s="159">
        <f>SUM(J58:N58)</f>
        <v>-1348805</v>
      </c>
    </row>
    <row r="59" spans="1:16" ht="24" customHeight="1" thickBot="1" x14ac:dyDescent="0.2">
      <c r="I59" s="160" t="s">
        <v>75</v>
      </c>
      <c r="J59" s="161">
        <f t="shared" si="11"/>
        <v>0</v>
      </c>
      <c r="K59" s="162">
        <f t="shared" si="11"/>
        <v>0</v>
      </c>
      <c r="L59" s="162">
        <f t="shared" si="11"/>
        <v>0</v>
      </c>
      <c r="M59" s="162">
        <f t="shared" si="11"/>
        <v>0</v>
      </c>
      <c r="N59" s="163">
        <f t="shared" si="11"/>
        <v>0</v>
      </c>
      <c r="O59" s="164">
        <f>SUM(J59:N59)</f>
        <v>0</v>
      </c>
    </row>
  </sheetData>
  <mergeCells count="50">
    <mergeCell ref="A13:A14"/>
    <mergeCell ref="I13:I14"/>
    <mergeCell ref="N1:O1"/>
    <mergeCell ref="B3:F3"/>
    <mergeCell ref="J3:N3"/>
    <mergeCell ref="A5:A6"/>
    <mergeCell ref="I5:I6"/>
    <mergeCell ref="A7:A8"/>
    <mergeCell ref="I7:I8"/>
    <mergeCell ref="A9:A10"/>
    <mergeCell ref="I9:I10"/>
    <mergeCell ref="A11:A12"/>
    <mergeCell ref="A1:A2"/>
    <mergeCell ref="B2:O2"/>
    <mergeCell ref="A25:A26"/>
    <mergeCell ref="I25:I26"/>
    <mergeCell ref="A15:A16"/>
    <mergeCell ref="I15:I16"/>
    <mergeCell ref="A17:A18"/>
    <mergeCell ref="I17:I18"/>
    <mergeCell ref="A19:A20"/>
    <mergeCell ref="I19:I20"/>
    <mergeCell ref="A21:A22"/>
    <mergeCell ref="I21:I22"/>
    <mergeCell ref="A23:A24"/>
    <mergeCell ref="I23:I24"/>
    <mergeCell ref="A45:A46"/>
    <mergeCell ref="I45:I46"/>
    <mergeCell ref="A33:A34"/>
    <mergeCell ref="I33:I34"/>
    <mergeCell ref="I35:I36"/>
    <mergeCell ref="A37:A38"/>
    <mergeCell ref="I37:I38"/>
    <mergeCell ref="A39:A40"/>
    <mergeCell ref="I39:I40"/>
    <mergeCell ref="A41:A42"/>
    <mergeCell ref="I41:I42"/>
    <mergeCell ref="A43:A44"/>
    <mergeCell ref="I43:I44"/>
    <mergeCell ref="A27:A28"/>
    <mergeCell ref="I27:I28"/>
    <mergeCell ref="A29:A30"/>
    <mergeCell ref="I29:I30"/>
    <mergeCell ref="A31:A32"/>
    <mergeCell ref="I31:I32"/>
    <mergeCell ref="A47:A48"/>
    <mergeCell ref="I47:I48"/>
    <mergeCell ref="A49:A50"/>
    <mergeCell ref="I49:I50"/>
    <mergeCell ref="A51:A52"/>
  </mergeCells>
  <phoneticPr fontId="2"/>
  <printOptions horizontalCentered="1"/>
  <pageMargins left="0.19685039370078741" right="0.19685039370078741" top="0.78740157480314965" bottom="0.59055118110236227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   4 年度</vt:lpstr>
      <vt:lpstr>令和 4 年度  (2)</vt:lpstr>
      <vt:lpstr>'令和 4 年度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marin2</dc:creator>
  <cp:lastModifiedBy>tada</cp:lastModifiedBy>
  <cp:lastPrinted>2022-06-21T01:26:02Z</cp:lastPrinted>
  <dcterms:created xsi:type="dcterms:W3CDTF">2021-02-18T07:06:10Z</dcterms:created>
  <dcterms:modified xsi:type="dcterms:W3CDTF">2022-06-21T01:26:13Z</dcterms:modified>
</cp:coreProperties>
</file>