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610"/>
  </bookViews>
  <sheets>
    <sheet name="令和    年度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M32" i="1"/>
  <c r="N32" i="1"/>
  <c r="O32" i="1"/>
  <c r="K32" i="1"/>
  <c r="L28" i="1"/>
  <c r="M28" i="1"/>
  <c r="N28" i="1"/>
  <c r="O28" i="1"/>
  <c r="K28" i="1"/>
  <c r="L33" i="1" l="1"/>
  <c r="O33" i="1"/>
  <c r="O34" i="1" s="1"/>
  <c r="N33" i="1"/>
  <c r="M33" i="1"/>
  <c r="P28" i="1"/>
  <c r="P32" i="1"/>
  <c r="K33" i="1"/>
  <c r="D27" i="1"/>
  <c r="E27" i="1"/>
  <c r="F27" i="1"/>
  <c r="G27" i="1"/>
  <c r="C27" i="1"/>
  <c r="E20" i="1"/>
  <c r="F20" i="1"/>
  <c r="G20" i="1"/>
  <c r="G34" i="1" s="1"/>
  <c r="C20" i="1"/>
  <c r="H17" i="1"/>
  <c r="F34" i="1" l="1"/>
  <c r="E34" i="1"/>
  <c r="C34" i="1"/>
  <c r="P33" i="1"/>
  <c r="H20" i="1"/>
  <c r="D34" i="1"/>
  <c r="H6" i="1"/>
  <c r="H7" i="1"/>
  <c r="H8" i="1"/>
  <c r="H9" i="1"/>
  <c r="H10" i="1"/>
  <c r="H11" i="1"/>
  <c r="H12" i="1"/>
  <c r="H14" i="1"/>
  <c r="H15" i="1"/>
  <c r="H16" i="1"/>
  <c r="H18" i="1"/>
  <c r="H19" i="1"/>
  <c r="H21" i="1"/>
  <c r="H22" i="1"/>
  <c r="H23" i="1"/>
  <c r="H24" i="1"/>
  <c r="H25" i="1"/>
  <c r="H27" i="1"/>
  <c r="H28" i="1"/>
  <c r="H29" i="1"/>
  <c r="H30" i="1"/>
  <c r="H31" i="1"/>
  <c r="H32" i="1"/>
  <c r="H33" i="1"/>
  <c r="H5" i="1"/>
  <c r="H34" i="1" l="1"/>
  <c r="O35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9" i="1"/>
  <c r="P30" i="1"/>
  <c r="P31" i="1"/>
  <c r="P7" i="1"/>
  <c r="P6" i="1"/>
  <c r="P5" i="1"/>
  <c r="N8" i="1"/>
  <c r="N34" i="1" s="1"/>
  <c r="M8" i="1"/>
  <c r="M34" i="1" s="1"/>
  <c r="L8" i="1"/>
  <c r="L34" i="1" s="1"/>
  <c r="K8" i="1"/>
  <c r="K34" i="1" s="1"/>
  <c r="K35" i="1" l="1"/>
  <c r="N35" i="1"/>
  <c r="L35" i="1"/>
  <c r="M35" i="1"/>
  <c r="P8" i="1"/>
  <c r="P34" i="1" s="1"/>
  <c r="P35" i="1" l="1"/>
</calcChain>
</file>

<file path=xl/sharedStrings.xml><?xml version="1.0" encoding="utf-8"?>
<sst xmlns="http://schemas.openxmlformats.org/spreadsheetml/2006/main" count="62" uniqueCount="57">
  <si>
    <t>理事会資料</t>
    <rPh sb="0" eb="3">
      <t>リジカイ</t>
    </rPh>
    <rPh sb="3" eb="5">
      <t>シリョウ</t>
    </rPh>
    <phoneticPr fontId="2"/>
  </si>
  <si>
    <t>支　　出</t>
    <rPh sb="0" eb="1">
      <t>シ</t>
    </rPh>
    <rPh sb="3" eb="4">
      <t>デ</t>
    </rPh>
    <phoneticPr fontId="2"/>
  </si>
  <si>
    <t>科目</t>
    <rPh sb="0" eb="2">
      <t>カモク</t>
    </rPh>
    <phoneticPr fontId="2"/>
  </si>
  <si>
    <t>まりん</t>
    <phoneticPr fontId="2"/>
  </si>
  <si>
    <t>海渡</t>
    <rPh sb="0" eb="2">
      <t>カイト</t>
    </rPh>
    <phoneticPr fontId="2"/>
  </si>
  <si>
    <t>フルセイル</t>
    <phoneticPr fontId="2"/>
  </si>
  <si>
    <t>ライトハウス</t>
    <phoneticPr fontId="2"/>
  </si>
  <si>
    <t>そうだん</t>
    <phoneticPr fontId="2"/>
  </si>
  <si>
    <t>合計</t>
    <rPh sb="0" eb="2">
      <t>ゴウケイ</t>
    </rPh>
    <phoneticPr fontId="2"/>
  </si>
  <si>
    <t>フルセイル</t>
    <phoneticPr fontId="2"/>
  </si>
  <si>
    <t>そうだん</t>
    <phoneticPr fontId="2"/>
  </si>
  <si>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</si>
  <si>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</si>
  <si>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福利厚生費</t>
    <rPh sb="0" eb="2">
      <t>フクリ</t>
    </rPh>
    <rPh sb="2" eb="5">
      <t>コウセイヒ</t>
    </rPh>
    <phoneticPr fontId="2"/>
  </si>
  <si>
    <t>生活介護</t>
    <rPh sb="0" eb="2">
      <t>セイカツ</t>
    </rPh>
    <rPh sb="2" eb="4">
      <t>カイゴ</t>
    </rPh>
    <phoneticPr fontId="2"/>
  </si>
  <si>
    <t>居宅介護</t>
    <rPh sb="0" eb="2">
      <t>キョタク</t>
    </rPh>
    <rPh sb="2" eb="4">
      <t>カイゴ</t>
    </rPh>
    <phoneticPr fontId="2"/>
  </si>
  <si>
    <t>共同生活</t>
    <rPh sb="0" eb="2">
      <t>キョウドウ</t>
    </rPh>
    <rPh sb="2" eb="4">
      <t>セイカツ</t>
    </rPh>
    <phoneticPr fontId="2"/>
  </si>
  <si>
    <t>旅費交通費</t>
    <rPh sb="0" eb="2">
      <t>リョヒ</t>
    </rPh>
    <rPh sb="2" eb="5">
      <t>コウツウヒ</t>
    </rPh>
    <phoneticPr fontId="2"/>
  </si>
  <si>
    <t>放課後デイ</t>
    <rPh sb="0" eb="3">
      <t>ホウカゴ</t>
    </rPh>
    <phoneticPr fontId="2"/>
  </si>
  <si>
    <t>車両費</t>
    <rPh sb="0" eb="2">
      <t>シャリョウ</t>
    </rPh>
    <rPh sb="2" eb="3">
      <t>ヒ</t>
    </rPh>
    <phoneticPr fontId="2"/>
  </si>
  <si>
    <t>計画相談</t>
    <rPh sb="0" eb="2">
      <t>ケイカク</t>
    </rPh>
    <rPh sb="2" eb="4">
      <t>ソウダン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</si>
  <si>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</si>
  <si>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一般相談</t>
    <rPh sb="0" eb="2">
      <t>イッパン</t>
    </rPh>
    <rPh sb="2" eb="4">
      <t>ソウダン</t>
    </rPh>
    <phoneticPr fontId="2"/>
  </si>
  <si>
    <t>備品
消耗品費</t>
    <rPh sb="0" eb="2">
      <t>ビヒン</t>
    </rPh>
    <rPh sb="3" eb="6">
      <t>ショウモウヒン</t>
    </rPh>
    <rPh sb="6" eb="7">
      <t>ヒ</t>
    </rPh>
    <phoneticPr fontId="2"/>
  </si>
  <si>
    <t>日中一時</t>
    <rPh sb="0" eb="2">
      <t>ニッチュウ</t>
    </rPh>
    <rPh sb="2" eb="4">
      <t>イチジ</t>
    </rPh>
    <phoneticPr fontId="2"/>
  </si>
  <si>
    <t>消耗品費</t>
    <rPh sb="0" eb="3">
      <t>ショウモウヒン</t>
    </rPh>
    <rPh sb="3" eb="4">
      <t>ヒ</t>
    </rPh>
    <phoneticPr fontId="2"/>
  </si>
  <si>
    <t>利用者
負担金</t>
    <rPh sb="0" eb="3">
      <t>リヨウシャ</t>
    </rPh>
    <rPh sb="4" eb="7">
      <t>フタンキン</t>
    </rPh>
    <phoneticPr fontId="2"/>
  </si>
  <si>
    <t>修繕費</t>
    <rPh sb="0" eb="3">
      <t>シュウゼンヒ</t>
    </rPh>
    <phoneticPr fontId="2"/>
  </si>
  <si>
    <t>GH利用者
負担金</t>
    <rPh sb="2" eb="5">
      <t>リヨウシャ</t>
    </rPh>
    <rPh sb="6" eb="8">
      <t>フタン</t>
    </rPh>
    <rPh sb="8" eb="9">
      <t>キン</t>
    </rPh>
    <phoneticPr fontId="2"/>
  </si>
  <si>
    <t>水道光熱費</t>
    <rPh sb="0" eb="2">
      <t>スイドウ</t>
    </rPh>
    <rPh sb="2" eb="5">
      <t>コウネツヒ</t>
    </rPh>
    <phoneticPr fontId="2"/>
  </si>
  <si>
    <t>受取利息</t>
    <rPh sb="0" eb="2">
      <t>ウケトリ</t>
    </rPh>
    <rPh sb="2" eb="4">
      <t>リソク</t>
    </rPh>
    <phoneticPr fontId="2"/>
  </si>
  <si>
    <t>地代家賃</t>
    <rPh sb="0" eb="2">
      <t>チダイ</t>
    </rPh>
    <rPh sb="2" eb="4">
      <t>ヤチン</t>
    </rPh>
    <phoneticPr fontId="2"/>
  </si>
  <si>
    <t>賃借料</t>
    <rPh sb="0" eb="3">
      <t>チンシャクリョウ</t>
    </rPh>
    <phoneticPr fontId="2"/>
  </si>
  <si>
    <t>諸会費</t>
    <rPh sb="0" eb="3">
      <t>ショカイヒ</t>
    </rPh>
    <phoneticPr fontId="2"/>
  </si>
  <si>
    <t>租税公課</t>
    <rPh sb="0" eb="2">
      <t>ソゼイ</t>
    </rPh>
    <rPh sb="2" eb="4">
      <t>コウカ</t>
    </rPh>
    <phoneticPr fontId="2"/>
  </si>
  <si>
    <t>研修費</t>
    <rPh sb="0" eb="2">
      <t>ケンシュウ</t>
    </rPh>
    <rPh sb="2" eb="3">
      <t>ヒ</t>
    </rPh>
    <phoneticPr fontId="2"/>
  </si>
  <si>
    <t>リース料</t>
    <rPh sb="3" eb="4">
      <t>リョウ</t>
    </rPh>
    <phoneticPr fontId="2"/>
  </si>
  <si>
    <t>雑費</t>
    <rPh sb="0" eb="2">
      <t>ザッピ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</si>
  <si>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</si>
  <si>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保険料</t>
    <rPh sb="0" eb="3">
      <t>ホケンリョウ</t>
    </rPh>
    <phoneticPr fontId="2"/>
  </si>
  <si>
    <t>手数料</t>
    <rPh sb="0" eb="3">
      <t>テスウリョウ</t>
    </rPh>
    <phoneticPr fontId="2"/>
  </si>
  <si>
    <t>車両未払金
購入費</t>
    <rPh sb="0" eb="2">
      <t>シャリョウ</t>
    </rPh>
    <rPh sb="2" eb="5">
      <t>ミバライキン</t>
    </rPh>
    <rPh sb="6" eb="9">
      <t>コウニュウヒ</t>
    </rPh>
    <phoneticPr fontId="2"/>
  </si>
  <si>
    <t>収入合計</t>
    <rPh sb="0" eb="2">
      <t>シュウニュウ</t>
    </rPh>
    <rPh sb="2" eb="4">
      <t>ゴウケイ</t>
    </rPh>
    <phoneticPr fontId="2"/>
  </si>
  <si>
    <t>予算収支</t>
    <rPh sb="0" eb="2">
      <t>ヨサン</t>
    </rPh>
    <rPh sb="2" eb="4">
      <t>シュウシ</t>
    </rPh>
    <phoneticPr fontId="2"/>
  </si>
  <si>
    <t>受取寄付金</t>
    <rPh sb="0" eb="5">
      <t>ウケトリキフキン</t>
    </rPh>
    <phoneticPr fontId="2"/>
  </si>
  <si>
    <t>受取助成金</t>
    <rPh sb="0" eb="2">
      <t>ウケトリ</t>
    </rPh>
    <rPh sb="2" eb="5">
      <t>ジョセイキン</t>
    </rPh>
    <phoneticPr fontId="2"/>
  </si>
  <si>
    <t>地活</t>
    <rPh sb="0" eb="2">
      <t>チカツ</t>
    </rPh>
    <phoneticPr fontId="2"/>
  </si>
  <si>
    <t>障がい者自立センターかまいし　　令和   3年度予算案</t>
    <rPh sb="0" eb="1">
      <t>ショウ</t>
    </rPh>
    <rPh sb="3" eb="4">
      <t>シャ</t>
    </rPh>
    <rPh sb="4" eb="6">
      <t>ジリツ</t>
    </rPh>
    <rPh sb="16" eb="18">
      <t>レイワ</t>
    </rPh>
    <rPh sb="22" eb="23">
      <t>ネン</t>
    </rPh>
    <rPh sb="23" eb="24">
      <t>ド</t>
    </rPh>
    <rPh sb="24" eb="27">
      <t>ヨサンアン</t>
    </rPh>
    <phoneticPr fontId="2"/>
  </si>
  <si>
    <t>事業収入</t>
    <rPh sb="0" eb="2">
      <t>ジギョウ</t>
    </rPh>
    <rPh sb="2" eb="4">
      <t>シュウニュウ</t>
    </rPh>
    <phoneticPr fontId="2"/>
  </si>
  <si>
    <t>管理費収入</t>
    <rPh sb="0" eb="3">
      <t>カンリヒ</t>
    </rPh>
    <rPh sb="3" eb="5">
      <t>シュウニュウ</t>
    </rPh>
    <phoneticPr fontId="2"/>
  </si>
  <si>
    <t>管理費</t>
    <rPh sb="0" eb="3">
      <t>カンリヒ</t>
    </rPh>
    <phoneticPr fontId="2"/>
  </si>
  <si>
    <t>雑収益</t>
    <rPh sb="0" eb="3">
      <t>ザツシュウエキ</t>
    </rPh>
    <phoneticPr fontId="2"/>
  </si>
  <si>
    <t>人件費合計
①</t>
    <rPh sb="0" eb="3">
      <t>ジンケンヒ</t>
    </rPh>
    <rPh sb="3" eb="5">
      <t>ゴウケイ</t>
    </rPh>
    <phoneticPr fontId="2"/>
  </si>
  <si>
    <t>管理費合計
③</t>
    <rPh sb="0" eb="3">
      <t>カンリヒ</t>
    </rPh>
    <rPh sb="3" eb="5">
      <t>ゴウケイ</t>
    </rPh>
    <phoneticPr fontId="2"/>
  </si>
  <si>
    <t>②＋③</t>
    <phoneticPr fontId="2"/>
  </si>
  <si>
    <r>
      <t xml:space="preserve">支出合計
</t>
    </r>
    <r>
      <rPr>
        <sz val="8"/>
        <color theme="1"/>
        <rFont val="Meiryo UI"/>
        <family val="3"/>
        <charset val="128"/>
      </rPr>
      <t>①＋②＋③</t>
    </r>
    <rPh sb="0" eb="2">
      <t>シシュツ</t>
    </rPh>
    <rPh sb="2" eb="4">
      <t>ゴウケイ</t>
    </rPh>
    <phoneticPr fontId="2"/>
  </si>
  <si>
    <r>
      <rPr>
        <sz val="8"/>
        <color theme="1"/>
        <rFont val="Meiryo UI"/>
        <family val="3"/>
        <charset val="128"/>
      </rPr>
      <t>事業支出
合計　②</t>
    </r>
    <r>
      <rPr>
        <sz val="9"/>
        <color theme="1"/>
        <rFont val="Meiryo UI"/>
        <family val="3"/>
        <charset val="128"/>
      </rPr>
      <t xml:space="preserve">
</t>
    </r>
    <rPh sb="0" eb="2">
      <t>ジギョウ</t>
    </rPh>
    <rPh sb="2" eb="4">
      <t>シシュツ</t>
    </rPh>
    <rPh sb="5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</si>
</sst>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#,##0_);[Red]\(#,##0\)"/>
    <numFmt numFmtId="178" formatCode="#,##0_ ;[Red]\-#,##0\ "/>
  </numFmts>
  <fonts count="6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right" vertical="center" wrapText="1"/>
    </xf>
    <xf numFmtId="3" fontId="1" fillId="0" borderId="19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21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8" xfId="0" applyNumberFormat="1" applyFont="1" applyBorder="1" applyAlignment="1">
      <alignment horizontal="right" vertical="center" wrapText="1"/>
    </xf>
    <xf numFmtId="3" fontId="1" fillId="0" borderId="22" xfId="0" applyNumberFormat="1" applyFont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2" borderId="20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177" fontId="1" fillId="0" borderId="16" xfId="0" applyNumberFormat="1" applyFont="1" applyBorder="1" applyAlignment="1">
      <alignment horizontal="right" vertical="center" wrapText="1"/>
    </xf>
    <xf numFmtId="177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2" borderId="15" xfId="0" applyNumberFormat="1" applyFont="1" applyFill="1" applyBorder="1" applyAlignment="1">
      <alignment horizontal="right" vertical="center" wrapText="1"/>
    </xf>
    <xf numFmtId="177" fontId="1" fillId="0" borderId="17" xfId="0" applyNumberFormat="1" applyFont="1" applyBorder="1" applyAlignment="1">
      <alignment horizontal="right" vertical="center" wrapText="1"/>
    </xf>
    <xf numFmtId="177" fontId="1" fillId="0" borderId="18" xfId="0" applyNumberFormat="1" applyFont="1" applyBorder="1" applyAlignment="1">
      <alignment horizontal="right" vertical="center" wrapText="1"/>
    </xf>
    <xf numFmtId="177" fontId="1" fillId="0" borderId="24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22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 wrapText="1"/>
    </xf>
    <xf numFmtId="177" fontId="5" fillId="0" borderId="17" xfId="0" applyNumberFormat="1" applyFont="1" applyBorder="1" applyAlignment="1">
      <alignment horizontal="right" vertical="center" wrapText="1"/>
    </xf>
    <xf numFmtId="177" fontId="1" fillId="2" borderId="20" xfId="0" applyNumberFormat="1" applyFont="1" applyFill="1" applyBorder="1" applyAlignment="1">
      <alignment horizontal="right" vertical="center" wrapText="1"/>
    </xf>
    <xf numFmtId="177" fontId="1" fillId="0" borderId="7" xfId="0" applyNumberFormat="1" applyFont="1" applyBorder="1" applyAlignment="1">
      <alignment horizontal="right" vertical="center" wrapText="1"/>
    </xf>
    <xf numFmtId="177" fontId="5" fillId="0" borderId="18" xfId="0" applyNumberFormat="1" applyFont="1" applyBorder="1" applyAlignment="1">
      <alignment horizontal="right" vertical="center" wrapText="1"/>
    </xf>
    <xf numFmtId="38" fontId="1" fillId="0" borderId="0" xfId="0" applyNumberFormat="1" applyFont="1">
      <alignment vertical="center"/>
    </xf>
    <xf numFmtId="178" fontId="1" fillId="4" borderId="25" xfId="0" applyNumberFormat="1" applyFont="1" applyFill="1" applyBorder="1">
      <alignment vertical="center"/>
    </xf>
    <xf numFmtId="178" fontId="1" fillId="4" borderId="26" xfId="0" applyNumberFormat="1" applyFont="1" applyFill="1" applyBorder="1">
      <alignment vertical="center"/>
    </xf>
    <xf numFmtId="178" fontId="1" fillId="4" borderId="27" xfId="0" applyNumberFormat="1" applyFont="1" applyFill="1" applyBorder="1">
      <alignment vertical="center"/>
    </xf>
    <xf numFmtId="178" fontId="1" fillId="4" borderId="29" xfId="0" applyNumberFormat="1" applyFont="1" applyFill="1" applyBorder="1">
      <alignment vertical="center"/>
    </xf>
    <xf numFmtId="178" fontId="1" fillId="4" borderId="30" xfId="0" applyNumberFormat="1" applyFont="1" applyFill="1" applyBorder="1">
      <alignment vertical="center"/>
    </xf>
    <xf numFmtId="3" fontId="1" fillId="2" borderId="11" xfId="0" applyNumberFormat="1" applyFont="1" applyFill="1" applyBorder="1" applyAlignment="1">
      <alignment horizontal="right" vertical="center" wrapText="1"/>
    </xf>
    <xf numFmtId="177" fontId="5" fillId="0" borderId="18" xfId="0" applyNumberFormat="1" applyFont="1" applyBorder="1" applyAlignment="1">
      <alignment horizontal="right" vertical="center"/>
    </xf>
    <xf numFmtId="178" fontId="5" fillId="4" borderId="28" xfId="0" applyNumberFormat="1" applyFont="1" applyFill="1" applyBorder="1">
      <alignment vertical="center"/>
    </xf>
    <xf numFmtId="177" fontId="1" fillId="3" borderId="21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177" fontId="5" fillId="0" borderId="21" xfId="0" applyNumberFormat="1" applyFont="1" applyBorder="1" applyAlignment="1">
      <alignment horizontal="right" vertical="center" wrapText="1"/>
    </xf>
    <xf numFmtId="0" fontId="1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6" borderId="10" xfId="0" applyNumberFormat="1" applyFont="1" applyFill="1" applyBorder="1" applyAlignment="1">
      <alignment horizontal="right" vertical="center" wrapText="1"/>
    </xf>
    <xf numFmtId="177" fontId="5" fillId="6" borderId="8" xfId="0" applyNumberFormat="1" applyFont="1" applyFill="1" applyBorder="1" applyAlignment="1">
      <alignment horizontal="right" vertical="center" wrapText="1"/>
    </xf>
    <xf numFmtId="177" fontId="5" fillId="6" borderId="9" xfId="0" applyNumberFormat="1" applyFont="1" applyFill="1" applyBorder="1" applyAlignment="1">
      <alignment horizontal="right" vertical="center" wrapText="1"/>
    </xf>
    <xf numFmtId="3" fontId="1" fillId="6" borderId="10" xfId="0" applyNumberFormat="1" applyFont="1" applyFill="1" applyBorder="1">
      <alignment vertical="center"/>
    </xf>
    <xf numFmtId="177" fontId="5" fillId="5" borderId="7" xfId="0" applyNumberFormat="1" applyFont="1" applyFill="1" applyBorder="1" applyAlignment="1">
      <alignment horizontal="right" vertical="center"/>
    </xf>
    <xf numFmtId="177" fontId="5" fillId="5" borderId="6" xfId="0" applyNumberFormat="1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center" vertical="center"/>
    </xf>
    <xf numFmtId="177" fontId="1" fillId="0" borderId="24" xfId="0" applyNumberFormat="1" applyFont="1" applyBorder="1" applyAlignment="1">
      <alignment horizontal="right" vertical="center" wrapText="1"/>
    </xf>
    <xf numFmtId="177" fontId="1" fillId="0" borderId="22" xfId="0" applyNumberFormat="1" applyFont="1" applyBorder="1" applyAlignment="1">
      <alignment horizontal="right" vertical="center" wrapText="1"/>
    </xf>
    <xf numFmtId="0" fontId="1" fillId="3" borderId="11" xfId="0" applyFont="1" applyFill="1" applyBorder="1" applyAlignment="1">
      <alignment horizontal="center" vertical="center"/>
    </xf>
    <xf numFmtId="177" fontId="1" fillId="0" borderId="12" xfId="0" applyNumberFormat="1" applyFont="1" applyBorder="1" applyAlignment="1">
      <alignment horizontal="right" vertical="center" wrapText="1"/>
    </xf>
    <xf numFmtId="177" fontId="1" fillId="0" borderId="13" xfId="0" applyNumberFormat="1" applyFont="1" applyBorder="1" applyAlignment="1">
      <alignment horizontal="right" vertical="center" wrapText="1"/>
    </xf>
    <xf numFmtId="177" fontId="1" fillId="0" borderId="14" xfId="0" applyNumberFormat="1" applyFont="1" applyBorder="1" applyAlignment="1">
      <alignment horizontal="right" vertical="center" wrapText="1"/>
    </xf>
    <xf numFmtId="177" fontId="1" fillId="2" borderId="5" xfId="0" applyNumberFormat="1" applyFont="1" applyFill="1" applyBorder="1" applyAlignment="1">
      <alignment horizontal="right" vertical="center" wrapText="1"/>
    </xf>
    <xf numFmtId="177" fontId="1" fillId="5" borderId="7" xfId="0" applyNumberFormat="1" applyFont="1" applyFill="1" applyBorder="1" applyAlignment="1">
      <alignment horizontal="right" vertical="center"/>
    </xf>
    <xf numFmtId="177" fontId="1" fillId="5" borderId="6" xfId="0" applyNumberFormat="1" applyFont="1" applyFill="1" applyBorder="1" applyAlignment="1">
      <alignment horizontal="right" vertical="center" wrapText="1"/>
    </xf>
    <xf numFmtId="177" fontId="1" fillId="2" borderId="6" xfId="0" applyNumberFormat="1" applyFont="1" applyFill="1" applyBorder="1" applyAlignment="1">
      <alignment horizontal="right" vertical="center" wrapText="1"/>
    </xf>
    <xf numFmtId="3" fontId="1" fillId="5" borderId="7" xfId="0" applyNumberFormat="1" applyFont="1" applyFill="1" applyBorder="1" applyAlignment="1">
      <alignment horizontal="right" vertical="center" wrapText="1"/>
    </xf>
    <xf numFmtId="3" fontId="1" fillId="5" borderId="8" xfId="0" applyNumberFormat="1" applyFont="1" applyFill="1" applyBorder="1" applyAlignment="1">
      <alignment horizontal="right" vertical="center" wrapText="1"/>
    </xf>
    <xf numFmtId="3" fontId="1" fillId="5" borderId="23" xfId="0" applyNumberFormat="1" applyFont="1" applyFill="1" applyBorder="1" applyAlignment="1">
      <alignment horizontal="right" vertical="center" wrapText="1"/>
    </xf>
    <xf numFmtId="3" fontId="1" fillId="5" borderId="6" xfId="0" applyNumberFormat="1" applyFont="1" applyFill="1" applyBorder="1" applyAlignment="1">
      <alignment horizontal="righ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tabSelected="1" topLeftCell="A22" workbookViewId="0">
      <selection activeCell="J28" sqref="J28"/>
    </sheetView>
  </sheetViews>
  <sheetFormatPr defaultRowHeight="13.5" x14ac:dyDescent="0.15"/>
  <cols>
    <col min="1" max="1" width="3.5" customWidth="1"/>
    <col min="2" max="2" width="9.125" style="24" customWidth="1"/>
    <col min="3" max="4" width="10" bestFit="1" customWidth="1"/>
    <col min="5" max="5" width="9.125" bestFit="1" customWidth="1"/>
    <col min="6" max="6" width="11" bestFit="1" customWidth="1"/>
    <col min="7" max="7" width="9.125" bestFit="1" customWidth="1"/>
    <col min="8" max="8" width="10.875" customWidth="1"/>
    <col min="9" max="9" width="2.375" customWidth="1"/>
    <col min="10" max="10" width="9.125" style="24" customWidth="1"/>
    <col min="11" max="11" width="10" customWidth="1"/>
    <col min="12" max="12" width="9.5" customWidth="1"/>
    <col min="13" max="13" width="10.625" customWidth="1"/>
    <col min="14" max="14" width="10" bestFit="1" customWidth="1"/>
    <col min="15" max="15" width="10.625" customWidth="1"/>
    <col min="16" max="16" width="10.5" customWidth="1"/>
  </cols>
  <sheetData>
    <row r="1" spans="2:16" ht="20.100000000000001" customHeight="1" x14ac:dyDescent="0.15">
      <c r="B1" s="93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95" t="s">
        <v>0</v>
      </c>
      <c r="P1" s="95"/>
    </row>
    <row r="2" spans="2:16" ht="20.100000000000001" customHeight="1" thickBot="1" x14ac:dyDescent="0.2">
      <c r="B2" s="94"/>
      <c r="C2" s="96" t="s">
        <v>47</v>
      </c>
      <c r="D2" s="96"/>
      <c r="E2" s="96"/>
      <c r="F2" s="96"/>
      <c r="G2" s="96"/>
      <c r="H2" s="96"/>
      <c r="I2" s="97"/>
      <c r="J2" s="96"/>
      <c r="K2" s="96"/>
      <c r="L2" s="96"/>
      <c r="M2" s="96"/>
      <c r="N2" s="96"/>
      <c r="O2" s="96"/>
      <c r="P2" s="1"/>
    </row>
    <row r="3" spans="2:16" ht="20.100000000000001" customHeight="1" thickBot="1" x14ac:dyDescent="0.2">
      <c r="B3" s="3"/>
      <c r="C3" s="98"/>
      <c r="D3" s="98"/>
      <c r="E3" s="98"/>
      <c r="F3" s="98"/>
      <c r="G3" s="98"/>
      <c r="H3" s="4"/>
      <c r="I3" s="5"/>
      <c r="J3" s="3"/>
      <c r="K3" s="98" t="s">
        <v>1</v>
      </c>
      <c r="L3" s="98"/>
      <c r="M3" s="98"/>
      <c r="N3" s="98"/>
      <c r="O3" s="98"/>
      <c r="P3" s="4"/>
    </row>
    <row r="4" spans="2:16" ht="20.100000000000001" customHeight="1" thickBot="1" x14ac:dyDescent="0.2">
      <c r="B4" s="6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9" t="s">
        <v>7</v>
      </c>
      <c r="H4" s="10" t="s">
        <v>8</v>
      </c>
      <c r="I4" s="11"/>
      <c r="J4" s="6" t="s">
        <v>2</v>
      </c>
      <c r="K4" s="12" t="s">
        <v>3</v>
      </c>
      <c r="L4" s="8" t="s">
        <v>4</v>
      </c>
      <c r="M4" s="8" t="s">
        <v>9</v>
      </c>
      <c r="N4" s="8" t="s">
        <v>6</v>
      </c>
      <c r="O4" s="9" t="s">
        <v>10</v>
      </c>
      <c r="P4" s="10" t="s">
        <v>8</v>
      </c>
    </row>
    <row r="5" spans="2:16" ht="35.1" customHeight="1" x14ac:dyDescent="0.15">
      <c r="B5" s="13"/>
      <c r="C5" s="37"/>
      <c r="D5" s="38"/>
      <c r="E5" s="38"/>
      <c r="F5" s="38"/>
      <c r="G5" s="39"/>
      <c r="H5" s="43">
        <f>SUM(C5:G5)</f>
        <v>0</v>
      </c>
      <c r="I5" s="14"/>
      <c r="J5" s="13" t="s">
        <v>11</v>
      </c>
      <c r="K5" s="26">
        <v>14700000</v>
      </c>
      <c r="L5" s="28">
        <v>3047400</v>
      </c>
      <c r="M5" s="28">
        <v>4775000</v>
      </c>
      <c r="N5" s="28">
        <v>8950000</v>
      </c>
      <c r="O5" s="30">
        <v>5800000</v>
      </c>
      <c r="P5" s="60">
        <f>SUM(K5:O5)</f>
        <v>37272400</v>
      </c>
    </row>
    <row r="6" spans="2:16" ht="35.1" customHeight="1" x14ac:dyDescent="0.15">
      <c r="B6" s="15"/>
      <c r="C6" s="40"/>
      <c r="D6" s="41"/>
      <c r="E6" s="41"/>
      <c r="F6" s="41"/>
      <c r="G6" s="42"/>
      <c r="H6" s="43">
        <f t="shared" ref="H6:H33" si="0">SUM(C6:G6)</f>
        <v>0</v>
      </c>
      <c r="I6" s="16"/>
      <c r="J6" s="15" t="s">
        <v>12</v>
      </c>
      <c r="K6" s="27">
        <v>1970000</v>
      </c>
      <c r="L6" s="23">
        <v>410000</v>
      </c>
      <c r="M6" s="23">
        <v>550000</v>
      </c>
      <c r="N6" s="23">
        <v>980000</v>
      </c>
      <c r="O6" s="31">
        <v>600000</v>
      </c>
      <c r="P6" s="33">
        <f>SUM(K6:O6)</f>
        <v>4510000</v>
      </c>
    </row>
    <row r="7" spans="2:16" ht="35.1" customHeight="1" thickBot="1" x14ac:dyDescent="0.2">
      <c r="B7" s="15"/>
      <c r="C7" s="40"/>
      <c r="D7" s="41"/>
      <c r="E7" s="41"/>
      <c r="F7" s="41"/>
      <c r="G7" s="42"/>
      <c r="H7" s="43">
        <f t="shared" si="0"/>
        <v>0</v>
      </c>
      <c r="I7" s="14"/>
      <c r="J7" s="17" t="s">
        <v>13</v>
      </c>
      <c r="K7" s="27">
        <v>380000</v>
      </c>
      <c r="L7" s="29">
        <v>123000</v>
      </c>
      <c r="M7" s="29">
        <v>126000</v>
      </c>
      <c r="N7" s="29">
        <v>367000</v>
      </c>
      <c r="O7" s="32">
        <v>150000</v>
      </c>
      <c r="P7" s="34">
        <f>SUM(K7:O7)</f>
        <v>1146000</v>
      </c>
    </row>
    <row r="8" spans="2:16" ht="35.1" customHeight="1" thickBot="1" x14ac:dyDescent="0.2">
      <c r="B8" s="15" t="s">
        <v>14</v>
      </c>
      <c r="C8" s="49">
        <v>19300000</v>
      </c>
      <c r="D8" s="41"/>
      <c r="E8" s="41"/>
      <c r="F8" s="41"/>
      <c r="G8" s="42"/>
      <c r="H8" s="43">
        <f t="shared" si="0"/>
        <v>19300000</v>
      </c>
      <c r="I8" s="16"/>
      <c r="J8" s="90" t="s">
        <v>52</v>
      </c>
      <c r="K8" s="86">
        <f>SUM(K5:K7)</f>
        <v>17050000</v>
      </c>
      <c r="L8" s="87">
        <f>SUM(L5:L7)</f>
        <v>3580400</v>
      </c>
      <c r="M8" s="87">
        <f>SUM(M5:M7)</f>
        <v>5451000</v>
      </c>
      <c r="N8" s="87">
        <f>SUM(N5:N7)</f>
        <v>10297000</v>
      </c>
      <c r="O8" s="88">
        <v>5676362</v>
      </c>
      <c r="P8" s="89">
        <f>SUM(K8:O8)</f>
        <v>42054762</v>
      </c>
    </row>
    <row r="9" spans="2:16" ht="35.1" customHeight="1" x14ac:dyDescent="0.15">
      <c r="B9" s="15" t="s">
        <v>15</v>
      </c>
      <c r="C9" s="40"/>
      <c r="D9" s="50">
        <v>3000000</v>
      </c>
      <c r="E9" s="41"/>
      <c r="F9" s="41"/>
      <c r="G9" s="42"/>
      <c r="H9" s="43">
        <f t="shared" si="0"/>
        <v>3000000</v>
      </c>
      <c r="I9" s="16"/>
      <c r="J9" s="13"/>
      <c r="K9" s="19"/>
      <c r="L9" s="20"/>
      <c r="M9" s="20"/>
      <c r="N9" s="20"/>
      <c r="O9" s="21"/>
      <c r="P9" s="35">
        <f t="shared" ref="P9:P32" si="1">SUM(K9:O9)</f>
        <v>0</v>
      </c>
    </row>
    <row r="10" spans="2:16" ht="35.1" customHeight="1" x14ac:dyDescent="0.15">
      <c r="B10" s="15" t="s">
        <v>16</v>
      </c>
      <c r="C10" s="40"/>
      <c r="D10" s="41"/>
      <c r="E10" s="50">
        <v>5800000</v>
      </c>
      <c r="F10" s="41"/>
      <c r="G10" s="42"/>
      <c r="H10" s="43">
        <f t="shared" si="0"/>
        <v>5800000</v>
      </c>
      <c r="I10" s="16"/>
      <c r="J10" s="15" t="s">
        <v>17</v>
      </c>
      <c r="K10" s="36">
        <v>50000</v>
      </c>
      <c r="L10" s="41">
        <v>0</v>
      </c>
      <c r="M10" s="41">
        <v>0</v>
      </c>
      <c r="N10" s="41">
        <v>0</v>
      </c>
      <c r="O10" s="45">
        <v>80000</v>
      </c>
      <c r="P10" s="51">
        <f t="shared" si="1"/>
        <v>130000</v>
      </c>
    </row>
    <row r="11" spans="2:16" ht="35.1" customHeight="1" x14ac:dyDescent="0.15">
      <c r="B11" s="15" t="s">
        <v>18</v>
      </c>
      <c r="C11" s="40"/>
      <c r="D11" s="41"/>
      <c r="E11" s="41"/>
      <c r="F11" s="50">
        <v>10000000</v>
      </c>
      <c r="G11" s="42"/>
      <c r="H11" s="43">
        <f t="shared" si="0"/>
        <v>10000000</v>
      </c>
      <c r="I11" s="16"/>
      <c r="J11" s="15" t="s">
        <v>19</v>
      </c>
      <c r="K11" s="36">
        <v>1500000</v>
      </c>
      <c r="L11" s="41">
        <v>130000</v>
      </c>
      <c r="M11" s="41">
        <v>14000</v>
      </c>
      <c r="N11" s="44">
        <v>450000</v>
      </c>
      <c r="O11" s="42">
        <v>100000</v>
      </c>
      <c r="P11" s="51">
        <f t="shared" si="1"/>
        <v>2194000</v>
      </c>
    </row>
    <row r="12" spans="2:16" ht="35.1" customHeight="1" x14ac:dyDescent="0.15">
      <c r="B12" s="15" t="s">
        <v>20</v>
      </c>
      <c r="C12" s="40"/>
      <c r="D12" s="41"/>
      <c r="E12" s="41"/>
      <c r="F12" s="41"/>
      <c r="G12" s="53">
        <v>6200000</v>
      </c>
      <c r="H12" s="43">
        <f t="shared" si="0"/>
        <v>6200000</v>
      </c>
      <c r="I12" s="16"/>
      <c r="J12" s="15" t="s">
        <v>21</v>
      </c>
      <c r="K12" s="36">
        <v>170000</v>
      </c>
      <c r="L12" s="41">
        <v>0</v>
      </c>
      <c r="M12" s="44">
        <v>176000</v>
      </c>
      <c r="N12" s="44">
        <v>25000</v>
      </c>
      <c r="O12" s="45">
        <v>210000</v>
      </c>
      <c r="P12" s="51">
        <f t="shared" si="1"/>
        <v>581000</v>
      </c>
    </row>
    <row r="13" spans="2:16" ht="35.1" customHeight="1" x14ac:dyDescent="0.15">
      <c r="B13" s="15"/>
      <c r="C13" s="40"/>
      <c r="D13" s="41"/>
      <c r="E13" s="41"/>
      <c r="F13" s="41"/>
      <c r="G13" s="53"/>
      <c r="H13" s="43"/>
      <c r="I13" s="16"/>
      <c r="J13" s="22" t="s">
        <v>23</v>
      </c>
      <c r="K13" s="36">
        <v>200000</v>
      </c>
      <c r="L13" s="41">
        <v>0</v>
      </c>
      <c r="M13" s="44">
        <v>100000</v>
      </c>
      <c r="N13" s="44">
        <v>200000</v>
      </c>
      <c r="O13" s="42">
        <v>65000</v>
      </c>
      <c r="P13" s="51">
        <f t="shared" si="1"/>
        <v>565000</v>
      </c>
    </row>
    <row r="14" spans="2:16" ht="35.1" customHeight="1" x14ac:dyDescent="0.15">
      <c r="B14" s="15" t="s">
        <v>24</v>
      </c>
      <c r="C14" s="36">
        <v>5000000</v>
      </c>
      <c r="D14" s="41"/>
      <c r="E14" s="41"/>
      <c r="F14" s="50">
        <v>2000000</v>
      </c>
      <c r="G14" s="42"/>
      <c r="H14" s="43">
        <f t="shared" si="0"/>
        <v>7000000</v>
      </c>
      <c r="I14" s="16"/>
      <c r="J14" s="15" t="s">
        <v>25</v>
      </c>
      <c r="K14" s="36">
        <v>500000</v>
      </c>
      <c r="L14" s="41">
        <v>10000</v>
      </c>
      <c r="M14" s="44">
        <v>150000</v>
      </c>
      <c r="N14" s="44">
        <v>350000</v>
      </c>
      <c r="O14" s="42">
        <v>5000</v>
      </c>
      <c r="P14" s="51">
        <f t="shared" si="1"/>
        <v>1015000</v>
      </c>
    </row>
    <row r="15" spans="2:16" ht="35.1" customHeight="1" x14ac:dyDescent="0.15">
      <c r="B15" s="22" t="s">
        <v>26</v>
      </c>
      <c r="C15" s="40">
        <v>500000</v>
      </c>
      <c r="D15" s="41"/>
      <c r="E15" s="41"/>
      <c r="F15" s="41"/>
      <c r="G15" s="42"/>
      <c r="H15" s="43">
        <f t="shared" si="0"/>
        <v>500000</v>
      </c>
      <c r="I15" s="16"/>
      <c r="J15" s="15" t="s">
        <v>27</v>
      </c>
      <c r="K15" s="36">
        <v>155000</v>
      </c>
      <c r="L15" s="41">
        <v>0</v>
      </c>
      <c r="M15" s="41">
        <v>55000</v>
      </c>
      <c r="N15" s="44"/>
      <c r="O15" s="42">
        <v>0</v>
      </c>
      <c r="P15" s="51">
        <f t="shared" si="1"/>
        <v>210000</v>
      </c>
    </row>
    <row r="16" spans="2:16" ht="35.1" customHeight="1" x14ac:dyDescent="0.15">
      <c r="B16" s="65" t="s">
        <v>28</v>
      </c>
      <c r="C16" s="46"/>
      <c r="D16" s="47"/>
      <c r="E16" s="66">
        <v>1400000</v>
      </c>
      <c r="F16" s="47"/>
      <c r="G16" s="48"/>
      <c r="H16" s="51">
        <f t="shared" si="0"/>
        <v>1400000</v>
      </c>
      <c r="I16" s="14"/>
      <c r="J16" s="15" t="s">
        <v>29</v>
      </c>
      <c r="K16" s="36">
        <v>800000</v>
      </c>
      <c r="L16" s="41">
        <v>0</v>
      </c>
      <c r="M16" s="44">
        <v>1250000</v>
      </c>
      <c r="N16" s="44">
        <v>86000</v>
      </c>
      <c r="O16" s="45">
        <v>200000</v>
      </c>
      <c r="P16" s="51">
        <f t="shared" si="1"/>
        <v>2336000</v>
      </c>
    </row>
    <row r="17" spans="2:16" ht="35.1" customHeight="1" x14ac:dyDescent="0.15">
      <c r="B17" s="15"/>
      <c r="C17" s="40"/>
      <c r="D17" s="40"/>
      <c r="E17" s="40"/>
      <c r="F17" s="40"/>
      <c r="G17" s="40"/>
      <c r="H17" s="43">
        <f t="shared" si="0"/>
        <v>0</v>
      </c>
      <c r="I17" s="16"/>
      <c r="J17" s="15" t="s">
        <v>31</v>
      </c>
      <c r="K17" s="36">
        <v>2040000</v>
      </c>
      <c r="L17" s="41">
        <v>0</v>
      </c>
      <c r="M17" s="44">
        <v>1800000</v>
      </c>
      <c r="N17" s="44">
        <v>600000</v>
      </c>
      <c r="O17" s="45">
        <v>600000</v>
      </c>
      <c r="P17" s="51">
        <f t="shared" si="1"/>
        <v>5040000</v>
      </c>
    </row>
    <row r="18" spans="2:16" ht="35.1" customHeight="1" x14ac:dyDescent="0.15">
      <c r="B18" s="13"/>
      <c r="C18" s="37"/>
      <c r="D18" s="38"/>
      <c r="E18" s="38"/>
      <c r="F18" s="38"/>
      <c r="G18" s="39"/>
      <c r="H18" s="64">
        <f t="shared" si="0"/>
        <v>0</v>
      </c>
      <c r="I18" s="14"/>
      <c r="J18" s="15" t="s">
        <v>32</v>
      </c>
      <c r="K18" s="36">
        <v>168000</v>
      </c>
      <c r="L18" s="41">
        <v>0</v>
      </c>
      <c r="M18" s="41">
        <v>0</v>
      </c>
      <c r="N18" s="41">
        <v>60000</v>
      </c>
      <c r="O18" s="42"/>
      <c r="P18" s="51">
        <f t="shared" si="1"/>
        <v>228000</v>
      </c>
    </row>
    <row r="19" spans="2:16" ht="35.1" customHeight="1" thickBot="1" x14ac:dyDescent="0.2">
      <c r="B19" s="17" t="s">
        <v>46</v>
      </c>
      <c r="C19" s="46">
        <v>2000000</v>
      </c>
      <c r="D19" s="47"/>
      <c r="E19" s="47"/>
      <c r="F19" s="47">
        <v>600000</v>
      </c>
      <c r="G19" s="48"/>
      <c r="H19" s="51">
        <f t="shared" si="0"/>
        <v>2600000</v>
      </c>
      <c r="I19" s="14"/>
      <c r="J19" s="15" t="s">
        <v>33</v>
      </c>
      <c r="K19" s="36">
        <v>45000</v>
      </c>
      <c r="L19" s="41">
        <v>0</v>
      </c>
      <c r="M19" s="44">
        <v>0</v>
      </c>
      <c r="N19" s="44"/>
      <c r="O19" s="45">
        <v>40000</v>
      </c>
      <c r="P19" s="51">
        <f t="shared" si="1"/>
        <v>85000</v>
      </c>
    </row>
    <row r="20" spans="2:16" ht="35.1" customHeight="1" thickBot="1" x14ac:dyDescent="0.2">
      <c r="B20" s="67" t="s">
        <v>48</v>
      </c>
      <c r="C20" s="73">
        <f>SUM(C8:C19)</f>
        <v>26800000</v>
      </c>
      <c r="D20" s="73">
        <v>3000000</v>
      </c>
      <c r="E20" s="73">
        <f t="shared" ref="E20:G20" si="2">SUM(E8:E19)</f>
        <v>7200000</v>
      </c>
      <c r="F20" s="73">
        <f t="shared" si="2"/>
        <v>12600000</v>
      </c>
      <c r="G20" s="73">
        <f t="shared" si="2"/>
        <v>6200000</v>
      </c>
      <c r="H20" s="74">
        <f t="shared" si="0"/>
        <v>55800000</v>
      </c>
      <c r="I20" s="14"/>
      <c r="J20" s="15" t="s">
        <v>34</v>
      </c>
      <c r="K20" s="36">
        <v>180000</v>
      </c>
      <c r="L20" s="41">
        <v>0</v>
      </c>
      <c r="M20" s="41">
        <v>0</v>
      </c>
      <c r="N20" s="44">
        <v>50000</v>
      </c>
      <c r="O20" s="45">
        <v>20000</v>
      </c>
      <c r="P20" s="51">
        <f t="shared" si="1"/>
        <v>250000</v>
      </c>
    </row>
    <row r="21" spans="2:16" ht="35.1" customHeight="1" x14ac:dyDescent="0.15">
      <c r="B21" s="13"/>
      <c r="C21" s="37"/>
      <c r="D21" s="38"/>
      <c r="E21" s="38"/>
      <c r="F21" s="38"/>
      <c r="G21" s="39"/>
      <c r="H21" s="64">
        <f t="shared" si="0"/>
        <v>0</v>
      </c>
      <c r="I21" s="14"/>
      <c r="J21" s="15" t="s">
        <v>35</v>
      </c>
      <c r="K21" s="36">
        <v>50000</v>
      </c>
      <c r="L21" s="41">
        <v>0</v>
      </c>
      <c r="M21" s="41">
        <v>0</v>
      </c>
      <c r="N21" s="44">
        <v>50000</v>
      </c>
      <c r="O21" s="45"/>
      <c r="P21" s="51">
        <f t="shared" si="1"/>
        <v>100000</v>
      </c>
    </row>
    <row r="22" spans="2:16" ht="35.1" customHeight="1" x14ac:dyDescent="0.15">
      <c r="B22" s="15" t="s">
        <v>51</v>
      </c>
      <c r="C22" s="40">
        <v>95000</v>
      </c>
      <c r="D22" s="41"/>
      <c r="E22" s="41">
        <v>13000</v>
      </c>
      <c r="F22" s="41">
        <v>11200</v>
      </c>
      <c r="G22" s="42"/>
      <c r="H22" s="43">
        <f t="shared" si="0"/>
        <v>119200</v>
      </c>
      <c r="I22" s="14"/>
      <c r="J22" s="15" t="s">
        <v>36</v>
      </c>
      <c r="K22" s="36">
        <v>180000</v>
      </c>
      <c r="L22" s="41">
        <v>0</v>
      </c>
      <c r="M22" s="44">
        <v>0</v>
      </c>
      <c r="N22" s="44">
        <v>110000</v>
      </c>
      <c r="O22" s="45">
        <v>110000</v>
      </c>
      <c r="P22" s="51">
        <f t="shared" si="1"/>
        <v>400000</v>
      </c>
    </row>
    <row r="23" spans="2:16" ht="35.1" customHeight="1" x14ac:dyDescent="0.15">
      <c r="B23" s="15" t="s">
        <v>22</v>
      </c>
      <c r="C23" s="40"/>
      <c r="D23" s="41"/>
      <c r="E23" s="41"/>
      <c r="F23" s="41"/>
      <c r="G23" s="61">
        <v>3510000</v>
      </c>
      <c r="H23" s="43">
        <f t="shared" si="0"/>
        <v>3510000</v>
      </c>
      <c r="I23" s="14"/>
      <c r="J23" s="15" t="s">
        <v>37</v>
      </c>
      <c r="K23" s="36">
        <v>300000</v>
      </c>
      <c r="L23" s="41">
        <v>10000</v>
      </c>
      <c r="M23" s="44">
        <v>298000</v>
      </c>
      <c r="N23" s="44">
        <v>30000</v>
      </c>
      <c r="O23" s="45">
        <v>0</v>
      </c>
      <c r="P23" s="51">
        <f t="shared" si="1"/>
        <v>638000</v>
      </c>
    </row>
    <row r="24" spans="2:16" ht="35.1" customHeight="1" x14ac:dyDescent="0.15">
      <c r="B24" s="15" t="s">
        <v>45</v>
      </c>
      <c r="C24" s="40">
        <v>1395000</v>
      </c>
      <c r="D24" s="41"/>
      <c r="E24" s="41"/>
      <c r="F24" s="41"/>
      <c r="G24" s="42"/>
      <c r="H24" s="43">
        <f t="shared" si="0"/>
        <v>1395000</v>
      </c>
      <c r="I24" s="14"/>
      <c r="J24" s="15" t="s">
        <v>38</v>
      </c>
      <c r="K24" s="36">
        <v>15000</v>
      </c>
      <c r="L24" s="41">
        <v>0</v>
      </c>
      <c r="M24" s="41"/>
      <c r="N24" s="44">
        <v>0</v>
      </c>
      <c r="O24" s="45">
        <v>7500</v>
      </c>
      <c r="P24" s="51">
        <f t="shared" si="1"/>
        <v>22500</v>
      </c>
    </row>
    <row r="25" spans="2:16" ht="35.1" customHeight="1" x14ac:dyDescent="0.15">
      <c r="B25" s="13" t="s">
        <v>44</v>
      </c>
      <c r="C25" s="40"/>
      <c r="D25" s="41"/>
      <c r="E25" s="41"/>
      <c r="F25" s="41"/>
      <c r="G25" s="42"/>
      <c r="H25" s="43">
        <f t="shared" si="0"/>
        <v>0</v>
      </c>
      <c r="I25" s="14"/>
      <c r="J25" s="15" t="s">
        <v>39</v>
      </c>
      <c r="K25" s="40">
        <v>159000</v>
      </c>
      <c r="L25" s="41">
        <v>0</v>
      </c>
      <c r="M25" s="41">
        <v>62000</v>
      </c>
      <c r="N25" s="41">
        <v>120000</v>
      </c>
      <c r="O25" s="42">
        <v>14000</v>
      </c>
      <c r="P25" s="51">
        <f t="shared" si="1"/>
        <v>355000</v>
      </c>
    </row>
    <row r="26" spans="2:16" ht="35.1" customHeight="1" thickBot="1" x14ac:dyDescent="0.2">
      <c r="B26" s="17" t="s">
        <v>30</v>
      </c>
      <c r="C26" s="46">
        <v>25</v>
      </c>
      <c r="D26" s="47"/>
      <c r="E26" s="63"/>
      <c r="F26" s="47"/>
      <c r="G26" s="48"/>
      <c r="H26" s="51">
        <v>0</v>
      </c>
      <c r="I26" s="14"/>
      <c r="J26" s="15" t="s">
        <v>40</v>
      </c>
      <c r="K26" s="40">
        <v>44000</v>
      </c>
      <c r="L26" s="41">
        <v>0</v>
      </c>
      <c r="M26" s="41">
        <v>15000</v>
      </c>
      <c r="N26" s="41">
        <v>4000</v>
      </c>
      <c r="O26" s="42">
        <v>1000</v>
      </c>
      <c r="P26" s="51">
        <f t="shared" si="1"/>
        <v>64000</v>
      </c>
    </row>
    <row r="27" spans="2:16" ht="35.1" customHeight="1" thickBot="1" x14ac:dyDescent="0.2">
      <c r="B27" s="67" t="s">
        <v>49</v>
      </c>
      <c r="C27" s="73">
        <f>SUM(C21:C26)</f>
        <v>1490025</v>
      </c>
      <c r="D27" s="73">
        <f t="shared" ref="D27:G27" si="3">SUM(D21:D26)</f>
        <v>0</v>
      </c>
      <c r="E27" s="73">
        <f t="shared" si="3"/>
        <v>13000</v>
      </c>
      <c r="F27" s="73">
        <f t="shared" si="3"/>
        <v>11200</v>
      </c>
      <c r="G27" s="73">
        <f t="shared" si="3"/>
        <v>3510000</v>
      </c>
      <c r="H27" s="74">
        <f t="shared" si="0"/>
        <v>5024225</v>
      </c>
      <c r="I27" s="14"/>
      <c r="J27" s="65" t="s">
        <v>41</v>
      </c>
      <c r="K27" s="76">
        <v>1550360</v>
      </c>
      <c r="L27" s="47">
        <v>0</v>
      </c>
      <c r="M27" s="47"/>
      <c r="N27" s="47">
        <v>0</v>
      </c>
      <c r="O27" s="77"/>
      <c r="P27" s="51">
        <f t="shared" si="1"/>
        <v>1550360</v>
      </c>
    </row>
    <row r="28" spans="2:16" ht="35.1" customHeight="1" thickBot="1" x14ac:dyDescent="0.2">
      <c r="B28" s="13"/>
      <c r="C28" s="37"/>
      <c r="D28" s="38"/>
      <c r="E28" s="38"/>
      <c r="F28" s="38"/>
      <c r="G28" s="39"/>
      <c r="H28" s="64">
        <f t="shared" si="0"/>
        <v>0</v>
      </c>
      <c r="I28" s="14"/>
      <c r="J28" s="90" t="s">
        <v>56</v>
      </c>
      <c r="K28" s="83">
        <f>SUM(K9:K27)</f>
        <v>8106360</v>
      </c>
      <c r="L28" s="83">
        <f t="shared" ref="L28:O28" si="4">SUM(L9:L27)</f>
        <v>150000</v>
      </c>
      <c r="M28" s="83">
        <f t="shared" si="4"/>
        <v>3920000</v>
      </c>
      <c r="N28" s="83">
        <f t="shared" si="4"/>
        <v>2135000</v>
      </c>
      <c r="O28" s="83">
        <f t="shared" si="4"/>
        <v>1452500</v>
      </c>
      <c r="P28" s="84">
        <f>SUM(K28:O28)</f>
        <v>15763860</v>
      </c>
    </row>
    <row r="29" spans="2:16" ht="35.1" customHeight="1" x14ac:dyDescent="0.15">
      <c r="B29" s="92"/>
      <c r="C29" s="36"/>
      <c r="D29" s="41"/>
      <c r="E29" s="41"/>
      <c r="F29" s="44"/>
      <c r="G29" s="45"/>
      <c r="H29" s="43">
        <f t="shared" si="0"/>
        <v>0</v>
      </c>
      <c r="I29" s="14"/>
      <c r="J29" s="78"/>
      <c r="K29" s="79"/>
      <c r="L29" s="38"/>
      <c r="M29" s="38"/>
      <c r="N29" s="80"/>
      <c r="O29" s="81"/>
      <c r="P29" s="82">
        <f t="shared" si="1"/>
        <v>0</v>
      </c>
    </row>
    <row r="30" spans="2:16" ht="35.1" customHeight="1" x14ac:dyDescent="0.15">
      <c r="B30" s="92"/>
      <c r="C30" s="40"/>
      <c r="D30" s="41"/>
      <c r="E30" s="41"/>
      <c r="F30" s="41"/>
      <c r="G30" s="42"/>
      <c r="H30" s="43">
        <f t="shared" si="0"/>
        <v>0</v>
      </c>
      <c r="I30" s="14"/>
      <c r="J30" s="75"/>
      <c r="K30" s="40"/>
      <c r="L30" s="41"/>
      <c r="M30" s="41"/>
      <c r="N30" s="41"/>
      <c r="O30" s="42"/>
      <c r="P30" s="51">
        <f t="shared" si="1"/>
        <v>0</v>
      </c>
    </row>
    <row r="31" spans="2:16" ht="35.1" customHeight="1" thickBot="1" x14ac:dyDescent="0.2">
      <c r="B31" s="92"/>
      <c r="C31" s="40"/>
      <c r="D31" s="41"/>
      <c r="E31" s="41"/>
      <c r="F31" s="41"/>
      <c r="G31" s="42"/>
      <c r="H31" s="43">
        <f t="shared" si="0"/>
        <v>0</v>
      </c>
      <c r="I31" s="14"/>
      <c r="J31" s="75" t="s">
        <v>50</v>
      </c>
      <c r="K31" s="40">
        <v>1350000</v>
      </c>
      <c r="L31" s="41">
        <v>56000</v>
      </c>
      <c r="M31" s="41">
        <v>107000</v>
      </c>
      <c r="N31" s="41">
        <v>113000</v>
      </c>
      <c r="O31" s="42">
        <v>69000</v>
      </c>
      <c r="P31" s="51">
        <f t="shared" si="1"/>
        <v>1695000</v>
      </c>
    </row>
    <row r="32" spans="2:16" ht="35.1" customHeight="1" thickBot="1" x14ac:dyDescent="0.2">
      <c r="B32" s="15"/>
      <c r="C32" s="40"/>
      <c r="D32" s="41"/>
      <c r="E32" s="41"/>
      <c r="F32" s="41"/>
      <c r="G32" s="42"/>
      <c r="H32" s="43">
        <f t="shared" si="0"/>
        <v>0</v>
      </c>
      <c r="I32" s="14"/>
      <c r="J32" s="90" t="s">
        <v>53</v>
      </c>
      <c r="K32" s="83">
        <f>SUM(K29:K31)</f>
        <v>1350000</v>
      </c>
      <c r="L32" s="83">
        <f>SUM(L29:L31)</f>
        <v>56000</v>
      </c>
      <c r="M32" s="83">
        <f>SUM(M29:M31)</f>
        <v>107000</v>
      </c>
      <c r="N32" s="83">
        <f>SUM(N29:N31)</f>
        <v>113000</v>
      </c>
      <c r="O32" s="83">
        <f>SUM(O29:O31)</f>
        <v>69000</v>
      </c>
      <c r="P32" s="85">
        <f t="shared" si="1"/>
        <v>1695000</v>
      </c>
    </row>
    <row r="33" spans="2:16" ht="35.1" customHeight="1" thickBot="1" x14ac:dyDescent="0.2">
      <c r="B33" s="17"/>
      <c r="C33" s="46"/>
      <c r="D33" s="47"/>
      <c r="E33" s="47"/>
      <c r="F33" s="47"/>
      <c r="G33" s="48"/>
      <c r="H33" s="43">
        <f t="shared" si="0"/>
        <v>0</v>
      </c>
      <c r="I33" s="14"/>
      <c r="J33" s="18" t="s">
        <v>54</v>
      </c>
      <c r="K33" s="52">
        <f t="shared" ref="K33:P33" si="5">K28+K32</f>
        <v>9456360</v>
      </c>
      <c r="L33" s="52">
        <f t="shared" si="5"/>
        <v>206000</v>
      </c>
      <c r="M33" s="52">
        <f t="shared" si="5"/>
        <v>4027000</v>
      </c>
      <c r="N33" s="52">
        <f t="shared" si="5"/>
        <v>2248000</v>
      </c>
      <c r="O33" s="52">
        <f t="shared" si="5"/>
        <v>1521500</v>
      </c>
      <c r="P33" s="52">
        <f t="shared" si="5"/>
        <v>17458860</v>
      </c>
    </row>
    <row r="34" spans="2:16" ht="35.1" customHeight="1" thickBot="1" x14ac:dyDescent="0.2">
      <c r="B34" s="68" t="s">
        <v>42</v>
      </c>
      <c r="C34" s="69">
        <f t="shared" ref="C34:H34" si="6">C20+C27</f>
        <v>28290025</v>
      </c>
      <c r="D34" s="70">
        <f t="shared" si="6"/>
        <v>3000000</v>
      </c>
      <c r="E34" s="70">
        <f t="shared" si="6"/>
        <v>7213000</v>
      </c>
      <c r="F34" s="70">
        <f t="shared" si="6"/>
        <v>12611200</v>
      </c>
      <c r="G34" s="70">
        <f t="shared" si="6"/>
        <v>9710000</v>
      </c>
      <c r="H34" s="71">
        <f t="shared" si="6"/>
        <v>60824225</v>
      </c>
      <c r="I34" s="16"/>
      <c r="J34" s="91" t="s">
        <v>55</v>
      </c>
      <c r="K34" s="72">
        <f t="shared" ref="K34:P34" si="7">K8+K33</f>
        <v>26506360</v>
      </c>
      <c r="L34" s="72">
        <f t="shared" si="7"/>
        <v>3786400</v>
      </c>
      <c r="M34" s="72">
        <f t="shared" si="7"/>
        <v>9478000</v>
      </c>
      <c r="N34" s="72">
        <f t="shared" si="7"/>
        <v>12545000</v>
      </c>
      <c r="O34" s="72">
        <f t="shared" si="7"/>
        <v>7197862</v>
      </c>
      <c r="P34" s="72">
        <f t="shared" si="7"/>
        <v>59513622</v>
      </c>
    </row>
    <row r="35" spans="2:16" ht="21" customHeight="1" x14ac:dyDescent="0.15">
      <c r="J35" s="25" t="s">
        <v>43</v>
      </c>
      <c r="K35" s="55">
        <f>C34-K34</f>
        <v>1783665</v>
      </c>
      <c r="L35" s="56">
        <f t="shared" ref="L35:P35" si="8">D34-L34</f>
        <v>-786400</v>
      </c>
      <c r="M35" s="57">
        <f t="shared" si="8"/>
        <v>-2265000</v>
      </c>
      <c r="N35" s="62">
        <f t="shared" si="8"/>
        <v>66200</v>
      </c>
      <c r="O35" s="58">
        <f t="shared" si="8"/>
        <v>2512138</v>
      </c>
      <c r="P35" s="59">
        <f t="shared" si="8"/>
        <v>1310603</v>
      </c>
    </row>
    <row r="36" spans="2:16" x14ac:dyDescent="0.15">
      <c r="K36" s="54"/>
      <c r="L36" s="54"/>
      <c r="M36" s="54"/>
      <c r="N36" s="54"/>
      <c r="O36" s="54"/>
      <c r="P36" s="54"/>
    </row>
  </sheetData>
  <mergeCells count="5">
    <mergeCell ref="B1:B2"/>
    <mergeCell ref="O1:P1"/>
    <mergeCell ref="C2:O2"/>
    <mergeCell ref="C3:G3"/>
    <mergeCell ref="K3:O3"/>
  </mergeCells>
  <phoneticPr fontId="2"/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    年度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marin2</dc:creator>
  <cp:lastModifiedBy>tada</cp:lastModifiedBy>
  <cp:lastPrinted>2021-06-16T04:53:39Z</cp:lastPrinted>
  <dcterms:created xsi:type="dcterms:W3CDTF">2021-02-18T07:06:10Z</dcterms:created>
  <dcterms:modified xsi:type="dcterms:W3CDTF">2021-06-16T05:20:12Z</dcterms:modified>
</cp:coreProperties>
</file>