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ri\Desktop\"/>
    </mc:Choice>
  </mc:AlternateContent>
  <xr:revisionPtr revIDLastSave="0" documentId="13_ncr:1_{B86E23E3-CDC8-45EE-96E4-D9BACE7D88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令和３年度正味財産増減計算書" sheetId="32" r:id="rId1"/>
    <sheet name="令和３年度正味財産増減計算書内訳表" sheetId="33" r:id="rId2"/>
    <sheet name="Sheet1" sheetId="16" r:id="rId3"/>
  </sheets>
  <definedNames>
    <definedName name="_xlnm.Print_Titles" localSheetId="0">令和３年度正味財産増減計算書!$7:$7</definedName>
    <definedName name="_xlnm.Print_Titles" localSheetId="1">令和３年度正味財産増減計算書内訳表!$5:$6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33" l="1"/>
  <c r="J32" i="33"/>
  <c r="K32" i="33"/>
  <c r="L32" i="33"/>
  <c r="H32" i="33"/>
  <c r="G32" i="33"/>
  <c r="L11" i="33"/>
  <c r="L10" i="33"/>
  <c r="J10" i="33"/>
  <c r="J11" i="33"/>
  <c r="I10" i="33"/>
  <c r="H10" i="33"/>
  <c r="G10" i="33"/>
  <c r="G32" i="32"/>
  <c r="I12" i="32"/>
  <c r="I11" i="32"/>
  <c r="H11" i="32"/>
  <c r="G11" i="32"/>
  <c r="I97" i="32"/>
  <c r="L97" i="33"/>
  <c r="K97" i="33"/>
  <c r="G97" i="32"/>
  <c r="G102" i="32" s="1"/>
  <c r="I102" i="32" s="1"/>
  <c r="L62" i="33"/>
  <c r="L63" i="33"/>
  <c r="L64" i="33"/>
  <c r="L65" i="33"/>
  <c r="L66" i="33"/>
  <c r="L67" i="33"/>
  <c r="L68" i="33"/>
  <c r="L69" i="33"/>
  <c r="L70" i="33"/>
  <c r="L71" i="33"/>
  <c r="L72" i="33"/>
  <c r="L73" i="33"/>
  <c r="L74" i="33"/>
  <c r="L75" i="33"/>
  <c r="L76" i="33"/>
  <c r="L77" i="33"/>
  <c r="L78" i="33"/>
  <c r="L79" i="33"/>
  <c r="L61" i="33"/>
  <c r="L60" i="33"/>
  <c r="K123" i="33"/>
  <c r="I123" i="33"/>
  <c r="H123" i="33"/>
  <c r="G123" i="33"/>
  <c r="J97" i="33"/>
  <c r="J37" i="33"/>
  <c r="L37" i="33" s="1"/>
  <c r="J38" i="33"/>
  <c r="L38" i="33" s="1"/>
  <c r="J39" i="33"/>
  <c r="L39" i="33" s="1"/>
  <c r="J40" i="33"/>
  <c r="L40" i="33" s="1"/>
  <c r="J41" i="33"/>
  <c r="L41" i="33" s="1"/>
  <c r="J42" i="33"/>
  <c r="L42" i="33" s="1"/>
  <c r="J43" i="33"/>
  <c r="L43" i="33" s="1"/>
  <c r="J44" i="33"/>
  <c r="L44" i="33" s="1"/>
  <c r="J45" i="33"/>
  <c r="L45" i="33" s="1"/>
  <c r="J46" i="33"/>
  <c r="L46" i="33" s="1"/>
  <c r="J47" i="33"/>
  <c r="L47" i="33" s="1"/>
  <c r="J48" i="33"/>
  <c r="L48" i="33" s="1"/>
  <c r="J49" i="33"/>
  <c r="L49" i="33" s="1"/>
  <c r="J50" i="33"/>
  <c r="L50" i="33" s="1"/>
  <c r="J51" i="33"/>
  <c r="L51" i="33" s="1"/>
  <c r="J52" i="33"/>
  <c r="L52" i="33" s="1"/>
  <c r="J53" i="33"/>
  <c r="L53" i="33" s="1"/>
  <c r="J54" i="33"/>
  <c r="L54" i="33" s="1"/>
  <c r="J55" i="33"/>
  <c r="L55" i="33" s="1"/>
  <c r="J56" i="33"/>
  <c r="L56" i="33" s="1"/>
  <c r="J36" i="33"/>
  <c r="L36" i="33" s="1"/>
  <c r="G35" i="33"/>
  <c r="G81" i="33" s="1"/>
  <c r="H35" i="33"/>
  <c r="H81" i="33" s="1"/>
  <c r="I35" i="33"/>
  <c r="I81" i="33" s="1"/>
  <c r="J24" i="33"/>
  <c r="L24" i="33" s="1"/>
  <c r="I23" i="33"/>
  <c r="I12" i="33"/>
  <c r="K12" i="33"/>
  <c r="J13" i="33"/>
  <c r="K17" i="33"/>
  <c r="I17" i="33"/>
  <c r="H17" i="33"/>
  <c r="G17" i="33"/>
  <c r="L29" i="33"/>
  <c r="L28" i="33" s="1"/>
  <c r="J25" i="33"/>
  <c r="L25" i="33" s="1"/>
  <c r="K21" i="33"/>
  <c r="J22" i="33"/>
  <c r="L22" i="33" s="1"/>
  <c r="I21" i="33"/>
  <c r="H21" i="33"/>
  <c r="J20" i="33"/>
  <c r="L20" i="33" s="1"/>
  <c r="J19" i="33"/>
  <c r="L19" i="33" s="1"/>
  <c r="J18" i="33"/>
  <c r="L18" i="33" s="1"/>
  <c r="J16" i="33"/>
  <c r="L16" i="33" s="1"/>
  <c r="J15" i="33"/>
  <c r="L15" i="33" s="1"/>
  <c r="H28" i="33"/>
  <c r="I28" i="33"/>
  <c r="J28" i="33"/>
  <c r="K28" i="33"/>
  <c r="G28" i="33"/>
  <c r="H23" i="33"/>
  <c r="K23" i="33"/>
  <c r="G23" i="33"/>
  <c r="G21" i="33"/>
  <c r="H14" i="33"/>
  <c r="I14" i="33"/>
  <c r="K14" i="33"/>
  <c r="G14" i="33"/>
  <c r="K59" i="33"/>
  <c r="L59" i="33" s="1"/>
  <c r="H12" i="33"/>
  <c r="G12" i="33"/>
  <c r="G13" i="32"/>
  <c r="I13" i="32" s="1"/>
  <c r="I14" i="32"/>
  <c r="G59" i="32"/>
  <c r="G35" i="32"/>
  <c r="G18" i="32"/>
  <c r="G29" i="32"/>
  <c r="G24" i="32"/>
  <c r="G22" i="32"/>
  <c r="G15" i="32"/>
  <c r="H120" i="32"/>
  <c r="I120" i="32" s="1"/>
  <c r="H95" i="32"/>
  <c r="I95" i="32" s="1"/>
  <c r="H59" i="32"/>
  <c r="H35" i="32"/>
  <c r="H29" i="32"/>
  <c r="I29" i="32" s="1"/>
  <c r="H24" i="32"/>
  <c r="H22" i="32"/>
  <c r="I22" i="32" s="1"/>
  <c r="H18" i="32"/>
  <c r="I18" i="32" s="1"/>
  <c r="H15" i="32"/>
  <c r="J122" i="33"/>
  <c r="L122" i="33" s="1"/>
  <c r="L123" i="33" s="1"/>
  <c r="J107" i="33"/>
  <c r="L107" i="33" s="1"/>
  <c r="I121" i="32"/>
  <c r="I119" i="32"/>
  <c r="I118" i="32"/>
  <c r="I117" i="32"/>
  <c r="I107" i="32"/>
  <c r="I105" i="32"/>
  <c r="I104" i="32"/>
  <c r="I103" i="32"/>
  <c r="I94" i="32"/>
  <c r="I86" i="32"/>
  <c r="I79" i="32"/>
  <c r="I78" i="32"/>
  <c r="I77" i="32"/>
  <c r="I76" i="32"/>
  <c r="I75" i="32"/>
  <c r="I74" i="32"/>
  <c r="I73" i="32"/>
  <c r="I72" i="32"/>
  <c r="I71" i="32"/>
  <c r="I70" i="32"/>
  <c r="I69" i="32"/>
  <c r="I68" i="32"/>
  <c r="I67" i="32"/>
  <c r="I66" i="32"/>
  <c r="I65" i="32"/>
  <c r="I64" i="32"/>
  <c r="I63" i="32"/>
  <c r="I62" i="32"/>
  <c r="I61" i="32"/>
  <c r="I60" i="32"/>
  <c r="I56" i="32"/>
  <c r="I55" i="32"/>
  <c r="I54" i="32"/>
  <c r="I53" i="32"/>
  <c r="I52" i="32"/>
  <c r="I51" i="32"/>
  <c r="I50" i="32"/>
  <c r="I49" i="32"/>
  <c r="I48" i="32"/>
  <c r="I47" i="32"/>
  <c r="I46" i="32"/>
  <c r="I45" i="32"/>
  <c r="I44" i="32"/>
  <c r="I43" i="32"/>
  <c r="I42" i="32"/>
  <c r="I41" i="32"/>
  <c r="I40" i="32"/>
  <c r="I39" i="32"/>
  <c r="I38" i="32"/>
  <c r="I37" i="32"/>
  <c r="I36" i="32"/>
  <c r="I30" i="32"/>
  <c r="I27" i="32"/>
  <c r="I25" i="32"/>
  <c r="I23" i="32"/>
  <c r="I21" i="32"/>
  <c r="I20" i="32"/>
  <c r="I19" i="32"/>
  <c r="I17" i="32"/>
  <c r="I16" i="32"/>
  <c r="J21" i="33" l="1"/>
  <c r="L21" i="33" s="1"/>
  <c r="J17" i="33"/>
  <c r="L17" i="33" s="1"/>
  <c r="J123" i="33"/>
  <c r="I32" i="32"/>
  <c r="K81" i="33"/>
  <c r="I59" i="32"/>
  <c r="J35" i="33"/>
  <c r="J14" i="33"/>
  <c r="L14" i="33" s="1"/>
  <c r="J12" i="33"/>
  <c r="J23" i="33"/>
  <c r="L23" i="33" s="1"/>
  <c r="I82" i="33"/>
  <c r="I87" i="33" s="1"/>
  <c r="I106" i="33" s="1"/>
  <c r="I108" i="33" s="1"/>
  <c r="I126" i="33" s="1"/>
  <c r="H82" i="33"/>
  <c r="H87" i="33" s="1"/>
  <c r="H106" i="33" s="1"/>
  <c r="H108" i="33" s="1"/>
  <c r="H126" i="33" s="1"/>
  <c r="G82" i="33"/>
  <c r="G87" i="33" s="1"/>
  <c r="L13" i="33"/>
  <c r="L12" i="33" s="1"/>
  <c r="G81" i="32"/>
  <c r="H32" i="32"/>
  <c r="H122" i="32"/>
  <c r="I122" i="32" s="1"/>
  <c r="I35" i="32"/>
  <c r="H81" i="32"/>
  <c r="I24" i="32"/>
  <c r="I15" i="32"/>
  <c r="K82" i="33" l="1"/>
  <c r="K87" i="33" s="1"/>
  <c r="K106" i="33" s="1"/>
  <c r="K108" i="33" s="1"/>
  <c r="K126" i="33" s="1"/>
  <c r="G82" i="32"/>
  <c r="G87" i="32" s="1"/>
  <c r="G106" i="32" s="1"/>
  <c r="G108" i="32" s="1"/>
  <c r="G125" i="32" s="1"/>
  <c r="G106" i="33"/>
  <c r="G108" i="33"/>
  <c r="G126" i="33" s="1"/>
  <c r="H82" i="32"/>
  <c r="H87" i="32" s="1"/>
  <c r="H106" i="32" s="1"/>
  <c r="H108" i="32" s="1"/>
  <c r="H125" i="32" s="1"/>
  <c r="L35" i="33"/>
  <c r="J81" i="33"/>
  <c r="I81" i="32"/>
  <c r="I82" i="32" l="1"/>
  <c r="J82" i="33"/>
  <c r="J87" i="33" s="1"/>
  <c r="J106" i="33" s="1"/>
  <c r="J108" i="33" s="1"/>
  <c r="J126" i="33" s="1"/>
  <c r="L81" i="33"/>
  <c r="L82" i="33" s="1"/>
  <c r="L87" i="33" s="1"/>
  <c r="I87" i="32"/>
  <c r="L106" i="33" l="1"/>
  <c r="L108" i="33" s="1"/>
  <c r="L126" i="33" s="1"/>
  <c r="I106" i="32"/>
  <c r="I108" i="32" l="1"/>
  <c r="I125" i="32"/>
</calcChain>
</file>

<file path=xl/sharedStrings.xml><?xml version="1.0" encoding="utf-8"?>
<sst xmlns="http://schemas.openxmlformats.org/spreadsheetml/2006/main" count="294" uniqueCount="161">
  <si>
    <t>公益社団法人 沖縄被害者支援ゆいセンター</t>
    <rPh sb="0" eb="2">
      <t>コウエキ</t>
    </rPh>
    <rPh sb="2" eb="6">
      <t>シャダンホウジン</t>
    </rPh>
    <rPh sb="7" eb="9">
      <t>オキナワ</t>
    </rPh>
    <rPh sb="9" eb="12">
      <t>ヒガイシャ</t>
    </rPh>
    <rPh sb="12" eb="14">
      <t>シエン</t>
    </rPh>
    <phoneticPr fontId="2"/>
  </si>
  <si>
    <t>（単位：円）</t>
    <rPh sb="1" eb="3">
      <t>タンイ</t>
    </rPh>
    <rPh sb="4" eb="5">
      <t>エン</t>
    </rPh>
    <phoneticPr fontId="2"/>
  </si>
  <si>
    <t>科　　　　　　　　　目</t>
    <rPh sb="0" eb="1">
      <t>カ</t>
    </rPh>
    <rPh sb="10" eb="11">
      <t>メ</t>
    </rPh>
    <phoneticPr fontId="2"/>
  </si>
  <si>
    <t>増　　　減</t>
    <rPh sb="0" eb="1">
      <t>ゾウ</t>
    </rPh>
    <rPh sb="4" eb="5">
      <t>ゲン</t>
    </rPh>
    <phoneticPr fontId="2"/>
  </si>
  <si>
    <t>Ⅰ　</t>
    <phoneticPr fontId="2"/>
  </si>
  <si>
    <t>１．</t>
    <phoneticPr fontId="2"/>
  </si>
  <si>
    <t>当　年　度</t>
    <rPh sb="0" eb="1">
      <t>トウ</t>
    </rPh>
    <rPh sb="2" eb="3">
      <t>トシ</t>
    </rPh>
    <rPh sb="4" eb="5">
      <t>ド</t>
    </rPh>
    <phoneticPr fontId="2"/>
  </si>
  <si>
    <t>前　年　度</t>
    <rPh sb="0" eb="1">
      <t>マエ</t>
    </rPh>
    <rPh sb="2" eb="3">
      <t>トシ</t>
    </rPh>
    <rPh sb="4" eb="5">
      <t>ド</t>
    </rPh>
    <phoneticPr fontId="2"/>
  </si>
  <si>
    <t>　一般正味財産増減の部</t>
    <rPh sb="1" eb="3">
      <t>イッパン</t>
    </rPh>
    <rPh sb="3" eb="5">
      <t>ショウミ</t>
    </rPh>
    <rPh sb="5" eb="7">
      <t>ザイサン</t>
    </rPh>
    <rPh sb="7" eb="9">
      <t>ゾウゲン</t>
    </rPh>
    <phoneticPr fontId="2"/>
  </si>
  <si>
    <t>経常増減の部</t>
    <rPh sb="0" eb="2">
      <t>ケイジョウ</t>
    </rPh>
    <rPh sb="2" eb="4">
      <t>ゾウゲン</t>
    </rPh>
    <rPh sb="5" eb="6">
      <t>ブ</t>
    </rPh>
    <phoneticPr fontId="2"/>
  </si>
  <si>
    <t>（１）経常収益</t>
    <rPh sb="3" eb="5">
      <t>ケイジョウ</t>
    </rPh>
    <rPh sb="5" eb="7">
      <t>シュウエキ</t>
    </rPh>
    <phoneticPr fontId="2"/>
  </si>
  <si>
    <t>特定資産運用益</t>
    <rPh sb="0" eb="2">
      <t>トクテイ</t>
    </rPh>
    <rPh sb="2" eb="4">
      <t>シサン</t>
    </rPh>
    <rPh sb="4" eb="7">
      <t>ウンヨウエキ</t>
    </rPh>
    <phoneticPr fontId="2"/>
  </si>
  <si>
    <t>受取会費</t>
    <rPh sb="0" eb="2">
      <t>ウケトリ</t>
    </rPh>
    <rPh sb="2" eb="4">
      <t>カイヒ</t>
    </rPh>
    <phoneticPr fontId="2"/>
  </si>
  <si>
    <t>正会員受取会費</t>
    <rPh sb="0" eb="1">
      <t>セイ</t>
    </rPh>
    <rPh sb="1" eb="3">
      <t>カイイン</t>
    </rPh>
    <rPh sb="3" eb="5">
      <t>ウケトリ</t>
    </rPh>
    <rPh sb="5" eb="6">
      <t>カイ</t>
    </rPh>
    <rPh sb="6" eb="7">
      <t>ヒ</t>
    </rPh>
    <phoneticPr fontId="2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</si>
  <si>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2"/>
  </si>
  <si>
    <t>受取補助金等</t>
    <rPh sb="0" eb="2">
      <t>ウケトリ</t>
    </rPh>
    <rPh sb="2" eb="5">
      <t>ホジョキン</t>
    </rPh>
    <rPh sb="5" eb="6">
      <t>トウ</t>
    </rPh>
    <phoneticPr fontId="2"/>
  </si>
  <si>
    <t>　</t>
    <phoneticPr fontId="2"/>
  </si>
  <si>
    <t>受取寄付金</t>
    <rPh sb="0" eb="2">
      <t>ウケトリ</t>
    </rPh>
    <rPh sb="2" eb="5">
      <t>キフキン</t>
    </rPh>
    <phoneticPr fontId="2"/>
  </si>
  <si>
    <t>受取利息</t>
    <rPh sb="0" eb="2">
      <t>ウケトリ</t>
    </rPh>
    <rPh sb="2" eb="4">
      <t>リソク</t>
    </rPh>
    <phoneticPr fontId="2"/>
  </si>
  <si>
    <t>雑収入</t>
    <rPh sb="0" eb="3">
      <t>ザッシュウニュウ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</si>
  <si>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</si>
  <si>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（２）経常費用</t>
    <rPh sb="3" eb="5">
      <t>ケイジョウ</t>
    </rPh>
    <rPh sb="5" eb="7">
      <t>ヒヨウ</t>
    </rPh>
    <phoneticPr fontId="2"/>
  </si>
  <si>
    <t>給料手当</t>
    <rPh sb="0" eb="2">
      <t>キュウリョウ</t>
    </rPh>
    <rPh sb="2" eb="4">
      <t>テアテ</t>
    </rPh>
    <phoneticPr fontId="2"/>
  </si>
  <si>
    <t>賃金</t>
    <rPh sb="0" eb="2">
      <t>チンギン</t>
    </rPh>
    <phoneticPr fontId="2"/>
  </si>
  <si>
    <t>福利厚生費</t>
    <rPh sb="0" eb="2">
      <t>フクリ</t>
    </rPh>
    <rPh sb="2" eb="5">
      <t>コウセイヒ</t>
    </rPh>
    <phoneticPr fontId="2"/>
  </si>
  <si>
    <t>旅費交通費</t>
    <rPh sb="0" eb="2">
      <t>リョヒ</t>
    </rPh>
    <rPh sb="2" eb="5">
      <t>コウツウヒ</t>
    </rPh>
    <phoneticPr fontId="2"/>
  </si>
  <si>
    <t>通信運搬費</t>
    <rPh sb="0" eb="2">
      <t>ツウシン</t>
    </rPh>
    <rPh sb="2" eb="5">
      <t>ウンパンヒ</t>
    </rPh>
    <phoneticPr fontId="2"/>
  </si>
  <si>
    <t>消耗什器備品費</t>
    <rPh sb="0" eb="2">
      <t>ショウモウ</t>
    </rPh>
    <rPh sb="2" eb="4">
      <t>ジュウキ</t>
    </rPh>
    <rPh sb="4" eb="7">
      <t>ビヒンヒ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</si>
  <si>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</si>
  <si>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</si>
  <si>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光熱水料費</t>
    <rPh sb="0" eb="2">
      <t>コウネツ</t>
    </rPh>
    <rPh sb="2" eb="3">
      <t>ミズ</t>
    </rPh>
    <rPh sb="3" eb="4">
      <t>リョウ</t>
    </rPh>
    <rPh sb="4" eb="5">
      <t>ヒ</t>
    </rPh>
    <phoneticPr fontId="2"/>
  </si>
  <si>
    <t>賃借料</t>
    <rPh sb="0" eb="3">
      <t>チンシャクリョウ</t>
    </rPh>
    <phoneticPr fontId="2"/>
  </si>
  <si>
    <t>保険料</t>
    <rPh sb="0" eb="3">
      <t>ホケンリョウ</t>
    </rPh>
    <phoneticPr fontId="2"/>
  </si>
  <si>
    <t>諸謝金</t>
    <rPh sb="0" eb="3">
      <t>ショシャキン</t>
    </rPh>
    <phoneticPr fontId="2"/>
  </si>
  <si>
    <t>支払負担金</t>
    <rPh sb="0" eb="2">
      <t>シハライ</t>
    </rPh>
    <rPh sb="2" eb="5">
      <t>フタンキン</t>
    </rPh>
    <phoneticPr fontId="2"/>
  </si>
  <si>
    <t>役務費</t>
    <rPh sb="0" eb="2">
      <t>エキム</t>
    </rPh>
    <rPh sb="2" eb="3">
      <t>ヒ</t>
    </rPh>
    <phoneticPr fontId="2"/>
  </si>
  <si>
    <t>会議費</t>
    <rPh sb="0" eb="3">
      <t>カイギヒ</t>
    </rPh>
    <phoneticPr fontId="2"/>
  </si>
  <si>
    <t>施設使用料</t>
    <rPh sb="0" eb="2">
      <t>シセツ</t>
    </rPh>
    <rPh sb="2" eb="5">
      <t>シヨウリョウ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</si>
  <si>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</si>
  <si>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管理費</t>
    <rPh sb="0" eb="3">
      <t>カンリヒ</t>
    </rPh>
    <phoneticPr fontId="2"/>
  </si>
  <si>
    <t>手数料</t>
    <rPh sb="0" eb="3">
      <t>テスウリョウ</t>
    </rPh>
    <phoneticPr fontId="2"/>
  </si>
  <si>
    <t>経常費用計</t>
    <rPh sb="0" eb="2">
      <t>ケイジョウ</t>
    </rPh>
    <rPh sb="2" eb="3">
      <t>ヒ</t>
    </rPh>
    <rPh sb="3" eb="4">
      <t>ヨウ</t>
    </rPh>
    <rPh sb="4" eb="5">
      <t>ケイ</t>
    </rPh>
    <phoneticPr fontId="2"/>
  </si>
  <si>
    <t>　評価損益調整前経常増減額</t>
    <rPh sb="1" eb="3">
      <t>ヒョウカ</t>
    </rPh>
    <rPh sb="3" eb="5">
      <t>ソンエキ</t>
    </rPh>
    <rPh sb="5" eb="7">
      <t>チョウセイ</t>
    </rPh>
    <rPh sb="7" eb="8">
      <t>マエ</t>
    </rPh>
    <rPh sb="8" eb="10">
      <t>ケイジョウ</t>
    </rPh>
    <rPh sb="10" eb="13">
      <t>ゾウゲンガク</t>
    </rPh>
    <phoneticPr fontId="2"/>
  </si>
  <si>
    <t>　基本財産評価損益等</t>
    <rPh sb="1" eb="3">
      <t>キホン</t>
    </rPh>
    <rPh sb="3" eb="5">
      <t>ザイサン</t>
    </rPh>
    <rPh sb="5" eb="7">
      <t>ヒョウカ</t>
    </rPh>
    <rPh sb="7" eb="8">
      <t>ゾン</t>
    </rPh>
    <rPh sb="8" eb="9">
      <t>エキ</t>
    </rPh>
    <rPh sb="9" eb="10">
      <t>トウ</t>
    </rPh>
    <phoneticPr fontId="2"/>
  </si>
  <si>
    <t>　特定資産評価損益等</t>
    <rPh sb="1" eb="3">
      <t>トクテイ</t>
    </rPh>
    <rPh sb="3" eb="5">
      <t>シサン</t>
    </rPh>
    <rPh sb="5" eb="7">
      <t>ヒョウカ</t>
    </rPh>
    <rPh sb="7" eb="8">
      <t>ゾン</t>
    </rPh>
    <rPh sb="8" eb="9">
      <t>エキ</t>
    </rPh>
    <rPh sb="9" eb="10">
      <t>トウ</t>
    </rPh>
    <phoneticPr fontId="2"/>
  </si>
  <si>
    <t>　投資有証券評価損益等</t>
    <rPh sb="1" eb="3">
      <t>トウシ</t>
    </rPh>
    <rPh sb="3" eb="4">
      <t>ユウ</t>
    </rPh>
    <rPh sb="4" eb="6">
      <t>ショウケン</t>
    </rPh>
    <rPh sb="6" eb="8">
      <t>ヒョウカ</t>
    </rPh>
    <rPh sb="8" eb="10">
      <t>ソンエキ</t>
    </rPh>
    <rPh sb="10" eb="11">
      <t>ナド</t>
    </rPh>
    <phoneticPr fontId="2"/>
  </si>
  <si>
    <t>　評価損益等計</t>
    <rPh sb="1" eb="3">
      <t>ヒョウカ</t>
    </rPh>
    <rPh sb="3" eb="5">
      <t>ソンエキ</t>
    </rPh>
    <rPh sb="5" eb="6">
      <t>トウ</t>
    </rPh>
    <rPh sb="6" eb="7">
      <t>ケイ</t>
    </rPh>
    <phoneticPr fontId="2"/>
  </si>
  <si>
    <t>　当期経常増減額</t>
    <rPh sb="1" eb="3">
      <t>トウキ</t>
    </rPh>
    <rPh sb="3" eb="5">
      <t>ケイジョウ</t>
    </rPh>
    <rPh sb="5" eb="8">
      <t>ゾウゲンガク</t>
    </rPh>
    <phoneticPr fontId="2"/>
  </si>
  <si>
    <t>２．経常外増減の部</t>
    <rPh sb="2" eb="4">
      <t>ケイジョウ</t>
    </rPh>
    <rPh sb="4" eb="5">
      <t>ソト</t>
    </rPh>
    <rPh sb="5" eb="7">
      <t>ゾウゲン</t>
    </rPh>
    <rPh sb="8" eb="9">
      <t>ブ</t>
    </rPh>
    <phoneticPr fontId="2"/>
  </si>
  <si>
    <t>（１）経常外収益</t>
    <rPh sb="3" eb="5">
      <t>ケイジョウ</t>
    </rPh>
    <rPh sb="5" eb="6">
      <t>ソト</t>
    </rPh>
    <rPh sb="6" eb="8">
      <t>シュウエキ</t>
    </rPh>
    <phoneticPr fontId="2"/>
  </si>
  <si>
    <t>　固定資産売却益</t>
    <rPh sb="1" eb="5">
      <t>コテイシサン</t>
    </rPh>
    <rPh sb="5" eb="7">
      <t>バイキャク</t>
    </rPh>
    <rPh sb="7" eb="8">
      <t>エキ</t>
    </rPh>
    <phoneticPr fontId="2"/>
  </si>
  <si>
    <t>　固定資産受贈益</t>
    <rPh sb="1" eb="3">
      <t>コテイ</t>
    </rPh>
    <rPh sb="3" eb="5">
      <t>シサン</t>
    </rPh>
    <rPh sb="5" eb="7">
      <t>ジュゾウ</t>
    </rPh>
    <rPh sb="7" eb="8">
      <t>エキ</t>
    </rPh>
    <phoneticPr fontId="2"/>
  </si>
  <si>
    <t>経常外収益計</t>
    <rPh sb="0" eb="2">
      <t>ケイジョウ</t>
    </rPh>
    <rPh sb="2" eb="3">
      <t>ソト</t>
    </rPh>
    <rPh sb="3" eb="5">
      <t>シュウエキ</t>
    </rPh>
    <rPh sb="5" eb="6">
      <t>ケイ</t>
    </rPh>
    <phoneticPr fontId="2"/>
  </si>
  <si>
    <t>（２）経常外費用</t>
    <rPh sb="3" eb="5">
      <t>ケイジョウ</t>
    </rPh>
    <rPh sb="5" eb="6">
      <t>ソト</t>
    </rPh>
    <rPh sb="6" eb="8">
      <t>ヒヨウ</t>
    </rPh>
    <phoneticPr fontId="2"/>
  </si>
  <si>
    <t>　固定資産減損損失</t>
    <rPh sb="1" eb="5">
      <t>コテイシサン</t>
    </rPh>
    <rPh sb="5" eb="6">
      <t>ゲン</t>
    </rPh>
    <rPh sb="6" eb="7">
      <t>ソン</t>
    </rPh>
    <rPh sb="7" eb="9">
      <t>ソンシツ</t>
    </rPh>
    <phoneticPr fontId="2"/>
  </si>
  <si>
    <t>　災害損失</t>
    <rPh sb="1" eb="3">
      <t>サイガイ</t>
    </rPh>
    <rPh sb="3" eb="5">
      <t>ソンシツ</t>
    </rPh>
    <phoneticPr fontId="2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</si>
  <si>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2"/>
  </si>
  <si>
    <t>　当期経常外増減額</t>
    <rPh sb="1" eb="3">
      <t>トウキ</t>
    </rPh>
    <rPh sb="3" eb="5">
      <t>ケイジョウ</t>
    </rPh>
    <rPh sb="5" eb="6">
      <t>ガイ</t>
    </rPh>
    <rPh sb="6" eb="9">
      <t>ゾウゲンガク</t>
    </rPh>
    <phoneticPr fontId="2"/>
  </si>
  <si>
    <t>　当期一般正味財産増減額</t>
    <rPh sb="1" eb="3">
      <t>トウキ</t>
    </rPh>
    <rPh sb="3" eb="5">
      <t>イッパン</t>
    </rPh>
    <rPh sb="5" eb="7">
      <t>ショウミ</t>
    </rPh>
    <rPh sb="7" eb="9">
      <t>ザイサン</t>
    </rPh>
    <rPh sb="9" eb="12">
      <t>ゾウゲンガク</t>
    </rPh>
    <phoneticPr fontId="2"/>
  </si>
  <si>
    <t>　一般正味財産期首残高</t>
    <rPh sb="1" eb="3">
      <t>イッパン</t>
    </rPh>
    <rPh sb="3" eb="5">
      <t>ショウミ</t>
    </rPh>
    <rPh sb="5" eb="7">
      <t>ザイサン</t>
    </rPh>
    <rPh sb="7" eb="9">
      <t>キシュ</t>
    </rPh>
    <rPh sb="9" eb="11">
      <t>ザンダカ</t>
    </rPh>
    <phoneticPr fontId="2"/>
  </si>
  <si>
    <t>　一般正味財産期末残高</t>
    <rPh sb="1" eb="3">
      <t>イッパン</t>
    </rPh>
    <rPh sb="3" eb="5">
      <t>ショウミ</t>
    </rPh>
    <rPh sb="5" eb="7">
      <t>ザイサン</t>
    </rPh>
    <rPh sb="7" eb="8">
      <t>キ</t>
    </rPh>
    <rPh sb="8" eb="9">
      <t>マツ</t>
    </rPh>
    <rPh sb="9" eb="11">
      <t>ザンダカ</t>
    </rPh>
    <phoneticPr fontId="2"/>
  </si>
  <si>
    <t>Ⅱ　指定正味財産増減の部</t>
    <rPh sb="2" eb="4">
      <t>シテイ</t>
    </rPh>
    <rPh sb="4" eb="6">
      <t>ショウミ</t>
    </rPh>
    <rPh sb="6" eb="8">
      <t>ザイサン</t>
    </rPh>
    <rPh sb="8" eb="10">
      <t>ゾウゲン</t>
    </rPh>
    <rPh sb="11" eb="12">
      <t>ブ</t>
    </rPh>
    <phoneticPr fontId="2"/>
  </si>
  <si>
    <t>固定資産受贈益</t>
    <rPh sb="0" eb="4">
      <t>コテイシサン</t>
    </rPh>
    <rPh sb="4" eb="7">
      <t>ジュゾウエキ</t>
    </rPh>
    <phoneticPr fontId="2"/>
  </si>
  <si>
    <t>基本財産評価益</t>
    <rPh sb="0" eb="2">
      <t>キホン</t>
    </rPh>
    <rPh sb="2" eb="4">
      <t>ザイサン</t>
    </rPh>
    <rPh sb="4" eb="6">
      <t>ヒョウカ</t>
    </rPh>
    <rPh sb="6" eb="7">
      <t>エキ</t>
    </rPh>
    <phoneticPr fontId="2"/>
  </si>
  <si>
    <t>特定資産評価益</t>
    <rPh sb="0" eb="2">
      <t>トクテイ</t>
    </rPh>
    <rPh sb="2" eb="4">
      <t>シサン</t>
    </rPh>
    <rPh sb="4" eb="6">
      <t>ヒョウカ</t>
    </rPh>
    <rPh sb="6" eb="7">
      <t>エキ</t>
    </rPh>
    <phoneticPr fontId="2"/>
  </si>
  <si>
    <t>基本財産評価損</t>
    <rPh sb="0" eb="2">
      <t>キホン</t>
    </rPh>
    <rPh sb="2" eb="4">
      <t>ザイサン</t>
    </rPh>
    <rPh sb="4" eb="6">
      <t>ヒョウカ</t>
    </rPh>
    <rPh sb="6" eb="7">
      <t>ソン</t>
    </rPh>
    <phoneticPr fontId="2"/>
  </si>
  <si>
    <t>特定資産評価損</t>
    <rPh sb="0" eb="2">
      <t>トクテイ</t>
    </rPh>
    <rPh sb="2" eb="4">
      <t>シサン</t>
    </rPh>
    <rPh sb="4" eb="6">
      <t>ヒョウカ</t>
    </rPh>
    <rPh sb="6" eb="7">
      <t>ゾン</t>
    </rPh>
    <phoneticPr fontId="2"/>
  </si>
  <si>
    <t>一般正味財産への振替額</t>
    <rPh sb="0" eb="2">
      <t>イッパン</t>
    </rPh>
    <rPh sb="2" eb="4">
      <t>ショウミ</t>
    </rPh>
    <rPh sb="4" eb="6">
      <t>ザイサン</t>
    </rPh>
    <rPh sb="8" eb="11">
      <t>フリカエガク</t>
    </rPh>
    <phoneticPr fontId="2"/>
  </si>
  <si>
    <t>当期指定正味財産増減額</t>
    <rPh sb="0" eb="2">
      <t>トウキ</t>
    </rPh>
    <rPh sb="2" eb="4">
      <t>シテイ</t>
    </rPh>
    <rPh sb="4" eb="6">
      <t>ショウミ</t>
    </rPh>
    <rPh sb="6" eb="8">
      <t>ザイサン</t>
    </rPh>
    <rPh sb="8" eb="10">
      <t>ゾウゲン</t>
    </rPh>
    <rPh sb="10" eb="11">
      <t>ガク</t>
    </rPh>
    <phoneticPr fontId="2"/>
  </si>
  <si>
    <t>指定正味財産期首残高</t>
    <rPh sb="0" eb="2">
      <t>シテイ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2"/>
  </si>
  <si>
    <t>指定正味財産期末残高</t>
    <rPh sb="0" eb="2">
      <t>シテイ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2"/>
  </si>
  <si>
    <t>Ⅲ　正味財産期末残高</t>
    <rPh sb="2" eb="4">
      <t>ショウミ</t>
    </rPh>
    <rPh sb="4" eb="6">
      <t>ザイサン</t>
    </rPh>
    <rPh sb="6" eb="8">
      <t>キマツ</t>
    </rPh>
    <rPh sb="8" eb="10">
      <t>ザンダカ</t>
    </rPh>
    <phoneticPr fontId="2"/>
  </si>
  <si>
    <t>正味財産期末残高</t>
    <rPh sb="0" eb="2">
      <t>ショウミ</t>
    </rPh>
    <rPh sb="2" eb="4">
      <t>ザイサン</t>
    </rPh>
    <rPh sb="4" eb="6">
      <t>キマツ</t>
    </rPh>
    <rPh sb="6" eb="8">
      <t>ザンダカ</t>
    </rPh>
    <phoneticPr fontId="2"/>
  </si>
  <si>
    <t>法人会計</t>
    <rPh sb="0" eb="2">
      <t>ホウジン</t>
    </rPh>
    <rPh sb="2" eb="4">
      <t>カイケイ</t>
    </rPh>
    <phoneticPr fontId="2"/>
  </si>
  <si>
    <t>合　　計</t>
    <rPh sb="0" eb="1">
      <t>ア</t>
    </rPh>
    <rPh sb="3" eb="4">
      <t>ケイ</t>
    </rPh>
    <phoneticPr fontId="2"/>
  </si>
  <si>
    <t>雑費</t>
    <rPh sb="0" eb="2">
      <t>ザッピ</t>
    </rPh>
    <phoneticPr fontId="2"/>
  </si>
  <si>
    <t>租税公課</t>
    <rPh sb="0" eb="2">
      <t>ソゼイ</t>
    </rPh>
    <rPh sb="2" eb="4">
      <t>コウカ</t>
    </rPh>
    <phoneticPr fontId="2"/>
  </si>
  <si>
    <t>基本資産運用益</t>
    <rPh sb="0" eb="2">
      <t>キホン</t>
    </rPh>
    <rPh sb="2" eb="4">
      <t>シサン</t>
    </rPh>
    <rPh sb="4" eb="6">
      <t>ウンヨウ</t>
    </rPh>
    <rPh sb="6" eb="7">
      <t>エキ</t>
    </rPh>
    <phoneticPr fontId="2"/>
  </si>
  <si>
    <t>公益事業合計</t>
    <rPh sb="0" eb="2">
      <t>コウエキ</t>
    </rPh>
    <rPh sb="2" eb="4">
      <t>ジギョウ</t>
    </rPh>
    <rPh sb="4" eb="6">
      <t>ゴウケイ</t>
    </rPh>
    <rPh sb="5" eb="6">
      <t>ケイ</t>
    </rPh>
    <phoneticPr fontId="2"/>
  </si>
  <si>
    <r>
      <rPr>
        <u/>
        <sz val="20"/>
        <rFont val="ＭＳ 明朝"/>
        <family val="1"/>
        <charset val="128"/>
      </rPr>
      <t>正味財増減計算書内訳表</t>
    </r>
    <r>
      <rPr>
        <sz val="20"/>
        <rFont val="ＭＳ 明朝"/>
        <family val="1"/>
        <charset val="128"/>
      </rPr>
      <t xml:space="preserve"> </t>
    </r>
    <rPh sb="0" eb="2">
      <t>ショウミ</t>
    </rPh>
    <rPh sb="2" eb="3">
      <t>ザイ</t>
    </rPh>
    <rPh sb="3" eb="5">
      <t>ゾウゲン</t>
    </rPh>
    <rPh sb="5" eb="8">
      <t>ケイサンショ</t>
    </rPh>
    <rPh sb="8" eb="9">
      <t>ウチ</t>
    </rPh>
    <rPh sb="9" eb="10">
      <t>ヤク</t>
    </rPh>
    <rPh sb="10" eb="11">
      <t>ヒョウ</t>
    </rPh>
    <phoneticPr fontId="2"/>
  </si>
  <si>
    <t>日本財団助成金収入</t>
    <rPh sb="0" eb="2">
      <t>ニホン</t>
    </rPh>
    <rPh sb="2" eb="4">
      <t>ザイダン</t>
    </rPh>
    <rPh sb="4" eb="7">
      <t>ジョセイキン</t>
    </rPh>
    <rPh sb="7" eb="9">
      <t>シュウニュウ</t>
    </rPh>
    <phoneticPr fontId="2"/>
  </si>
  <si>
    <t>助成金収入</t>
    <rPh sb="0" eb="3">
      <t>ジョセイキン</t>
    </rPh>
    <rPh sb="3" eb="5">
      <t>シュウニュウ</t>
    </rPh>
    <phoneticPr fontId="2"/>
  </si>
  <si>
    <t>燃料費</t>
    <rPh sb="0" eb="3">
      <t>ネンリョウヒ</t>
    </rPh>
    <phoneticPr fontId="2"/>
  </si>
  <si>
    <t>他会計振替額</t>
    <rPh sb="0" eb="1">
      <t>ホカ</t>
    </rPh>
    <rPh sb="1" eb="3">
      <t>カイケイ</t>
    </rPh>
    <rPh sb="3" eb="5">
      <t>フリカエ</t>
    </rPh>
    <rPh sb="5" eb="6">
      <t>ガク</t>
    </rPh>
    <phoneticPr fontId="2"/>
  </si>
  <si>
    <t>指定正味財産からの振替額</t>
    <rPh sb="0" eb="2">
      <t>シテイ</t>
    </rPh>
    <rPh sb="2" eb="4">
      <t>ショウミ</t>
    </rPh>
    <rPh sb="4" eb="6">
      <t>ザイサン</t>
    </rPh>
    <rPh sb="9" eb="12">
      <t>フリカエガク</t>
    </rPh>
    <phoneticPr fontId="2"/>
  </si>
  <si>
    <t>受取町村補助金</t>
    <rPh sb="0" eb="2">
      <t>ウケトリ</t>
    </rPh>
    <rPh sb="2" eb="4">
      <t>チョウソン</t>
    </rPh>
    <rPh sb="4" eb="7">
      <t>ホジョキン</t>
    </rPh>
    <phoneticPr fontId="2"/>
  </si>
  <si>
    <t>受取寄付金</t>
    <rPh sb="0" eb="2">
      <t>ウケトリ</t>
    </rPh>
    <rPh sb="2" eb="4">
      <t>キフ</t>
    </rPh>
    <rPh sb="4" eb="5">
      <t>キン</t>
    </rPh>
    <phoneticPr fontId="2"/>
  </si>
  <si>
    <t>受取寄付金振替額</t>
    <rPh sb="0" eb="2">
      <t>ウケトリ</t>
    </rPh>
    <rPh sb="2" eb="5">
      <t>キフキン</t>
    </rPh>
    <rPh sb="5" eb="8">
      <t>フリカエガク</t>
    </rPh>
    <phoneticPr fontId="2"/>
  </si>
  <si>
    <t>公益目的事業費</t>
    <rPh sb="0" eb="2">
      <t>コウエキ</t>
    </rPh>
    <rPh sb="2" eb="4">
      <t>モクテキ</t>
    </rPh>
    <rPh sb="4" eb="7">
      <t>ジギョウヒ</t>
    </rPh>
    <phoneticPr fontId="2"/>
  </si>
  <si>
    <t>広告宣伝費</t>
    <rPh sb="0" eb="2">
      <t>コウコク</t>
    </rPh>
    <rPh sb="2" eb="5">
      <t>センデンヒ</t>
    </rPh>
    <phoneticPr fontId="2"/>
  </si>
  <si>
    <t>什器備品</t>
    <rPh sb="0" eb="2">
      <t>ジュウキ</t>
    </rPh>
    <rPh sb="2" eb="4">
      <t>ビヒン</t>
    </rPh>
    <phoneticPr fontId="2"/>
  </si>
  <si>
    <t>諸謝金</t>
    <rPh sb="0" eb="1">
      <t>ショ</t>
    </rPh>
    <rPh sb="1" eb="3">
      <t>シャキン</t>
    </rPh>
    <phoneticPr fontId="2"/>
  </si>
  <si>
    <t>固定資産受贈益振替額</t>
    <rPh sb="0" eb="4">
      <t>コテイシサン</t>
    </rPh>
    <rPh sb="4" eb="7">
      <t>ジュゾウエキ</t>
    </rPh>
    <rPh sb="7" eb="10">
      <t>フリカエガク</t>
    </rPh>
    <phoneticPr fontId="2"/>
  </si>
  <si>
    <t>受取市町村補助金</t>
    <rPh sb="0" eb="2">
      <t>ウケトリ</t>
    </rPh>
    <rPh sb="2" eb="3">
      <t>シ</t>
    </rPh>
    <rPh sb="3" eb="4">
      <t>チョウ</t>
    </rPh>
    <rPh sb="5" eb="8">
      <t>ホジョキン</t>
    </rPh>
    <phoneticPr fontId="2"/>
  </si>
  <si>
    <t>当年度分(減価償却費相当分）</t>
    <rPh sb="0" eb="1">
      <t>トウ</t>
    </rPh>
    <rPh sb="1" eb="4">
      <t>ネンドブン</t>
    </rPh>
    <rPh sb="5" eb="7">
      <t>ゲンカ</t>
    </rPh>
    <rPh sb="7" eb="9">
      <t>ショウキャク</t>
    </rPh>
    <rPh sb="9" eb="10">
      <t>ヒ</t>
    </rPh>
    <rPh sb="10" eb="13">
      <t>ソウトウブン</t>
    </rPh>
    <phoneticPr fontId="2"/>
  </si>
  <si>
    <t>経常外増減の部へ固定資産受贈益へ振替額</t>
    <rPh sb="0" eb="3">
      <t>ケイジョウガイ</t>
    </rPh>
    <rPh sb="3" eb="5">
      <t>ゾウゲン</t>
    </rPh>
    <rPh sb="6" eb="7">
      <t>ブ</t>
    </rPh>
    <rPh sb="8" eb="10">
      <t>コテイ</t>
    </rPh>
    <rPh sb="10" eb="12">
      <t>シサン</t>
    </rPh>
    <rPh sb="12" eb="14">
      <t>ジュゾウ</t>
    </rPh>
    <rPh sb="14" eb="15">
      <t>エキ</t>
    </rPh>
    <rPh sb="16" eb="19">
      <t>フリカエガク</t>
    </rPh>
    <phoneticPr fontId="2"/>
  </si>
  <si>
    <t>沖縄県業務委託費(県警）</t>
    <rPh sb="0" eb="3">
      <t>オキナワケン</t>
    </rPh>
    <rPh sb="3" eb="5">
      <t>ギョウム</t>
    </rPh>
    <rPh sb="5" eb="8">
      <t>イタクヒ</t>
    </rPh>
    <rPh sb="9" eb="11">
      <t>ケンケイ</t>
    </rPh>
    <phoneticPr fontId="2"/>
  </si>
  <si>
    <t>沖縄県業務委託費(県）</t>
    <rPh sb="0" eb="3">
      <t>オキナワケン</t>
    </rPh>
    <rPh sb="3" eb="5">
      <t>ギョウム</t>
    </rPh>
    <rPh sb="5" eb="8">
      <t>イタクヒ</t>
    </rPh>
    <rPh sb="9" eb="10">
      <t>ケン</t>
    </rPh>
    <phoneticPr fontId="2"/>
  </si>
  <si>
    <t>車輌費</t>
    <rPh sb="0" eb="2">
      <t>シャリョウ</t>
    </rPh>
    <rPh sb="2" eb="3">
      <t>ヒ</t>
    </rPh>
    <phoneticPr fontId="2"/>
  </si>
  <si>
    <t>沖縄県業務委託費（県警）</t>
    <rPh sb="0" eb="3">
      <t>オキナワケン</t>
    </rPh>
    <rPh sb="3" eb="5">
      <t>ギョウム</t>
    </rPh>
    <rPh sb="5" eb="8">
      <t>イタクヒ</t>
    </rPh>
    <rPh sb="9" eb="11">
      <t>ケンケイ</t>
    </rPh>
    <phoneticPr fontId="2"/>
  </si>
  <si>
    <t>沖縄県業務委託費（県）</t>
    <rPh sb="0" eb="3">
      <t>オキナワケン</t>
    </rPh>
    <rPh sb="3" eb="5">
      <t>ギョウム</t>
    </rPh>
    <rPh sb="5" eb="8">
      <t>イタクヒ</t>
    </rPh>
    <rPh sb="9" eb="10">
      <t>ケン</t>
    </rPh>
    <phoneticPr fontId="2"/>
  </si>
  <si>
    <t>支払報酬</t>
    <rPh sb="0" eb="2">
      <t>シハライ</t>
    </rPh>
    <rPh sb="2" eb="4">
      <t>ホウシュウ</t>
    </rPh>
    <phoneticPr fontId="2"/>
  </si>
  <si>
    <t>固定資産重増益振替額</t>
    <rPh sb="0" eb="2">
      <t>コテイ</t>
    </rPh>
    <rPh sb="2" eb="4">
      <t>シサン</t>
    </rPh>
    <rPh sb="4" eb="5">
      <t>ジュウ</t>
    </rPh>
    <rPh sb="5" eb="7">
      <t>ゾウエキ</t>
    </rPh>
    <rPh sb="7" eb="10">
      <t>フリカエガク</t>
    </rPh>
    <phoneticPr fontId="2"/>
  </si>
  <si>
    <t>（当年度分減価償却相当分）</t>
    <rPh sb="1" eb="4">
      <t>トウネンド</t>
    </rPh>
    <rPh sb="4" eb="5">
      <t>ブン</t>
    </rPh>
    <rPh sb="5" eb="7">
      <t>ゲンカ</t>
    </rPh>
    <rPh sb="7" eb="9">
      <t>ショウキャク</t>
    </rPh>
    <rPh sb="9" eb="12">
      <t>ソウトウブン</t>
    </rPh>
    <phoneticPr fontId="2"/>
  </si>
  <si>
    <t>経常外増減の部固定資産受贈益へ振替額</t>
    <rPh sb="0" eb="3">
      <t>ケイジョウガイ</t>
    </rPh>
    <rPh sb="3" eb="5">
      <t>ゾウゲン</t>
    </rPh>
    <rPh sb="6" eb="7">
      <t>ブ</t>
    </rPh>
    <rPh sb="7" eb="11">
      <t>コテイシサン</t>
    </rPh>
    <rPh sb="11" eb="14">
      <t>ジュゾウエキ</t>
    </rPh>
    <rPh sb="15" eb="18">
      <t>フリカエガク</t>
    </rPh>
    <phoneticPr fontId="2"/>
  </si>
  <si>
    <t>減価償却費相当分</t>
    <rPh sb="0" eb="2">
      <t>ゲンカ</t>
    </rPh>
    <rPh sb="2" eb="4">
      <t>ショウキャク</t>
    </rPh>
    <rPh sb="4" eb="5">
      <t>ヒ</t>
    </rPh>
    <rPh sb="5" eb="8">
      <t>ソウトウブン</t>
    </rPh>
    <phoneticPr fontId="2"/>
  </si>
  <si>
    <t>什器備品（間仕切り）</t>
    <rPh sb="0" eb="2">
      <t>ジュウキ</t>
    </rPh>
    <rPh sb="2" eb="4">
      <t>ビヒン</t>
    </rPh>
    <rPh sb="5" eb="8">
      <t>マジキ</t>
    </rPh>
    <phoneticPr fontId="2"/>
  </si>
  <si>
    <r>
      <t>一般正味財産への振替額</t>
    </r>
    <r>
      <rPr>
        <sz val="8"/>
        <rFont val="ＭＳ 明朝"/>
        <family val="1"/>
        <charset val="128"/>
      </rPr>
      <t>(特定資産切崩）</t>
    </r>
    <phoneticPr fontId="2"/>
  </si>
  <si>
    <t>一般正味財産への振替額(特定資産切崩）</t>
  </si>
  <si>
    <t>正 味 財 産 増 減 計 算 書</t>
    <rPh sb="0" eb="1">
      <t>セイ</t>
    </rPh>
    <rPh sb="2" eb="3">
      <t>アジ</t>
    </rPh>
    <rPh sb="4" eb="5">
      <t>ザイ</t>
    </rPh>
    <rPh sb="6" eb="7">
      <t>サン</t>
    </rPh>
    <rPh sb="8" eb="9">
      <t>ゾウ</t>
    </rPh>
    <rPh sb="10" eb="11">
      <t>ゲン</t>
    </rPh>
    <rPh sb="12" eb="13">
      <t>ケイ</t>
    </rPh>
    <rPh sb="14" eb="15">
      <t>サン</t>
    </rPh>
    <rPh sb="16" eb="17">
      <t>カ</t>
    </rPh>
    <phoneticPr fontId="2"/>
  </si>
  <si>
    <t>令和 ３ 年 ４ 月 １ 日 から 令和 ４ 年 ３ 月 ３１ 日 まで</t>
    <rPh sb="0" eb="2">
      <t>レイワ</t>
    </rPh>
    <rPh sb="5" eb="6">
      <t>ネン</t>
    </rPh>
    <rPh sb="9" eb="10">
      <t>ガツ</t>
    </rPh>
    <rPh sb="13" eb="14">
      <t>ニチ</t>
    </rPh>
    <rPh sb="18" eb="20">
      <t>レイワ</t>
    </rPh>
    <rPh sb="23" eb="24">
      <t>ネン</t>
    </rPh>
    <rPh sb="27" eb="28">
      <t>ガツ</t>
    </rPh>
    <rPh sb="32" eb="33">
      <t>ニチ</t>
    </rPh>
    <phoneticPr fontId="2"/>
  </si>
  <si>
    <t>令和 ３ 年 ４ 月 １ 日 から 令和 ４ 年 ３ 月 ３１ 日 まで</t>
    <rPh sb="0" eb="2">
      <t>レイワ</t>
    </rPh>
    <rPh sb="5" eb="6">
      <t>ネン</t>
    </rPh>
    <rPh sb="6" eb="7">
      <t>ヘイネン</t>
    </rPh>
    <rPh sb="9" eb="10">
      <t>ガツ</t>
    </rPh>
    <rPh sb="13" eb="14">
      <t>ニチ</t>
    </rPh>
    <rPh sb="18" eb="20">
      <t>レイワ</t>
    </rPh>
    <rPh sb="23" eb="24">
      <t>ネン</t>
    </rPh>
    <rPh sb="27" eb="28">
      <t>ガツ</t>
    </rPh>
    <rPh sb="32" eb="33">
      <t>ニチ</t>
    </rPh>
    <phoneticPr fontId="2"/>
  </si>
  <si>
    <t>備　　考</t>
    <rPh sb="0" eb="1">
      <t>ビ</t>
    </rPh>
    <rPh sb="3" eb="4">
      <t>コウ</t>
    </rPh>
    <phoneticPr fontId="2"/>
  </si>
  <si>
    <t>個人</t>
    <rPh sb="0" eb="2">
      <t>コジン</t>
    </rPh>
    <phoneticPr fontId="2"/>
  </si>
  <si>
    <t>個人・法人会員</t>
    <rPh sb="0" eb="2">
      <t>コジン</t>
    </rPh>
    <rPh sb="3" eb="5">
      <t>ホウジン</t>
    </rPh>
    <rPh sb="5" eb="7">
      <t>カイイン</t>
    </rPh>
    <phoneticPr fontId="2"/>
  </si>
  <si>
    <t>３０町村</t>
    <rPh sb="2" eb="4">
      <t>チョウソン</t>
    </rPh>
    <phoneticPr fontId="2"/>
  </si>
  <si>
    <t>預金利息</t>
    <rPh sb="0" eb="2">
      <t>ヨキン</t>
    </rPh>
    <rPh sb="2" eb="4">
      <t>リソク</t>
    </rPh>
    <phoneticPr fontId="2"/>
  </si>
  <si>
    <t>事務局長他６名給料</t>
    <rPh sb="0" eb="4">
      <t>ジムキョクチョウ</t>
    </rPh>
    <rPh sb="4" eb="5">
      <t>タ</t>
    </rPh>
    <rPh sb="6" eb="7">
      <t>メイ</t>
    </rPh>
    <rPh sb="7" eb="9">
      <t>キュウリョウ</t>
    </rPh>
    <phoneticPr fontId="2"/>
  </si>
  <si>
    <t>被害者相談員賃金</t>
    <rPh sb="0" eb="3">
      <t>ヒガイシャ</t>
    </rPh>
    <rPh sb="3" eb="6">
      <t>ソウダニン</t>
    </rPh>
    <rPh sb="6" eb="8">
      <t>チンギン</t>
    </rPh>
    <phoneticPr fontId="2"/>
  </si>
  <si>
    <t>講師、相談員県内外研修旅費</t>
    <rPh sb="0" eb="2">
      <t>コウシ</t>
    </rPh>
    <rPh sb="3" eb="6">
      <t>ソウダンイン</t>
    </rPh>
    <rPh sb="6" eb="9">
      <t>ケンナイガイ</t>
    </rPh>
    <rPh sb="9" eb="11">
      <t>ケンシュウ</t>
    </rPh>
    <rPh sb="11" eb="13">
      <t>リョヒ</t>
    </rPh>
    <phoneticPr fontId="2"/>
  </si>
  <si>
    <t>電話料、切手等郵送料</t>
    <rPh sb="0" eb="3">
      <t>デンワリョウ</t>
    </rPh>
    <rPh sb="4" eb="6">
      <t>キッテ</t>
    </rPh>
    <rPh sb="6" eb="7">
      <t>トウ</t>
    </rPh>
    <rPh sb="7" eb="10">
      <t>ユウソウリョウ</t>
    </rPh>
    <phoneticPr fontId="2"/>
  </si>
  <si>
    <t>パソコン料等</t>
    <rPh sb="4" eb="5">
      <t>リョウ</t>
    </rPh>
    <rPh sb="5" eb="6">
      <t>トウ</t>
    </rPh>
    <phoneticPr fontId="2"/>
  </si>
  <si>
    <t>コピー用紙他消耗品</t>
    <rPh sb="3" eb="5">
      <t>ヨウシ</t>
    </rPh>
    <rPh sb="5" eb="6">
      <t>タ</t>
    </rPh>
    <rPh sb="6" eb="9">
      <t>ショウモウヒン</t>
    </rPh>
    <phoneticPr fontId="2"/>
  </si>
  <si>
    <t>ニュースレター、封筒等印刷、ｺﾋﾟｰ代</t>
    <rPh sb="8" eb="10">
      <t>フウトウ</t>
    </rPh>
    <rPh sb="10" eb="11">
      <t>トウ</t>
    </rPh>
    <rPh sb="11" eb="13">
      <t>インサツ</t>
    </rPh>
    <rPh sb="18" eb="19">
      <t>ダイ</t>
    </rPh>
    <phoneticPr fontId="2"/>
  </si>
  <si>
    <t>事務所光熱水費</t>
    <rPh sb="0" eb="3">
      <t>ジムショ</t>
    </rPh>
    <rPh sb="3" eb="7">
      <t>コウネツスイヒ</t>
    </rPh>
    <phoneticPr fontId="2"/>
  </si>
  <si>
    <t>車両燃料費</t>
    <rPh sb="0" eb="5">
      <t>シャリョウネンリョウヒ</t>
    </rPh>
    <phoneticPr fontId="2"/>
  </si>
  <si>
    <t>コピー機維持料</t>
    <rPh sb="3" eb="4">
      <t>キ</t>
    </rPh>
    <rPh sb="4" eb="6">
      <t>イジ</t>
    </rPh>
    <rPh sb="6" eb="7">
      <t>リョウ</t>
    </rPh>
    <phoneticPr fontId="2"/>
  </si>
  <si>
    <t>全国被害者支援ﾈｯﾄﾜｰｸ年会費</t>
    <rPh sb="0" eb="2">
      <t>ゼンコク</t>
    </rPh>
    <rPh sb="2" eb="4">
      <t>ヒガイ</t>
    </rPh>
    <rPh sb="4" eb="5">
      <t>モノ</t>
    </rPh>
    <rPh sb="5" eb="7">
      <t>シエン</t>
    </rPh>
    <rPh sb="13" eb="16">
      <t>ネンカイヒ</t>
    </rPh>
    <phoneticPr fontId="2"/>
  </si>
  <si>
    <t>パソコン、会計システム保守料</t>
    <rPh sb="5" eb="7">
      <t>カイケイ</t>
    </rPh>
    <rPh sb="11" eb="14">
      <t>ホシュリョウ</t>
    </rPh>
    <phoneticPr fontId="2"/>
  </si>
  <si>
    <t>新聞等広告料、ホームページ更新料</t>
    <rPh sb="0" eb="2">
      <t>シンブン</t>
    </rPh>
    <rPh sb="2" eb="3">
      <t>トウ</t>
    </rPh>
    <rPh sb="3" eb="6">
      <t>コウコクリョウ</t>
    </rPh>
    <rPh sb="13" eb="16">
      <t>コウシンリョウ</t>
    </rPh>
    <phoneticPr fontId="2"/>
  </si>
  <si>
    <t>事務所借料、会場使用料</t>
    <rPh sb="0" eb="3">
      <t>ジムショ</t>
    </rPh>
    <rPh sb="3" eb="5">
      <t>シャクリョウ</t>
    </rPh>
    <rPh sb="6" eb="8">
      <t>カイジョウ</t>
    </rPh>
    <rPh sb="8" eb="11">
      <t>シヨウリョウ</t>
    </rPh>
    <phoneticPr fontId="2"/>
  </si>
  <si>
    <t>被害者支援に係る諸経費（香典代、お花代等）</t>
    <rPh sb="0" eb="3">
      <t>ヒガイシャ</t>
    </rPh>
    <rPh sb="3" eb="6">
      <t>シエンイ</t>
    </rPh>
    <rPh sb="6" eb="7">
      <t>カカ</t>
    </rPh>
    <rPh sb="8" eb="11">
      <t>ショケイヒ</t>
    </rPh>
    <rPh sb="12" eb="14">
      <t>コウデン</t>
    </rPh>
    <rPh sb="14" eb="15">
      <t>ダイ</t>
    </rPh>
    <rPh sb="17" eb="19">
      <t>ハナダイ</t>
    </rPh>
    <rPh sb="19" eb="20">
      <t>トウ</t>
    </rPh>
    <phoneticPr fontId="2"/>
  </si>
  <si>
    <t>車輌、パソコン等什器備品</t>
    <rPh sb="0" eb="2">
      <t>シャリョウ</t>
    </rPh>
    <rPh sb="7" eb="8">
      <t>トウ</t>
    </rPh>
    <rPh sb="8" eb="10">
      <t>ジュウキ</t>
    </rPh>
    <rPh sb="10" eb="12">
      <t>ビヒン</t>
    </rPh>
    <phoneticPr fontId="2"/>
  </si>
  <si>
    <t>事務局長他６名給料</t>
    <rPh sb="0" eb="4">
      <t>ジムキョクチョウ</t>
    </rPh>
    <rPh sb="4" eb="5">
      <t>タ</t>
    </rPh>
    <rPh sb="6" eb="7">
      <t>メイ</t>
    </rPh>
    <rPh sb="7" eb="9">
      <t>キュウリョウ</t>
    </rPh>
    <phoneticPr fontId="2"/>
  </si>
  <si>
    <t>理事会、総会</t>
    <rPh sb="0" eb="3">
      <t>リジカイ</t>
    </rPh>
    <rPh sb="4" eb="6">
      <t>ソウカイ</t>
    </rPh>
    <phoneticPr fontId="2"/>
  </si>
  <si>
    <t>理事長、局長会議等</t>
    <rPh sb="0" eb="3">
      <t>リジチョウ</t>
    </rPh>
    <rPh sb="4" eb="6">
      <t>キョクチョウ</t>
    </rPh>
    <rPh sb="6" eb="8">
      <t>カイギ</t>
    </rPh>
    <rPh sb="8" eb="9">
      <t>トウ</t>
    </rPh>
    <phoneticPr fontId="2"/>
  </si>
  <si>
    <t>ニュースレター、封筒等印刷、コピー代</t>
    <rPh sb="8" eb="10">
      <t>フウトウ</t>
    </rPh>
    <rPh sb="10" eb="11">
      <t>トウ</t>
    </rPh>
    <rPh sb="11" eb="13">
      <t>インサツ</t>
    </rPh>
    <rPh sb="17" eb="18">
      <t>ダイ</t>
    </rPh>
    <phoneticPr fontId="2"/>
  </si>
  <si>
    <t>監事謝金</t>
    <rPh sb="0" eb="2">
      <t>カンジ</t>
    </rPh>
    <rPh sb="2" eb="4">
      <t>シャキン</t>
    </rPh>
    <phoneticPr fontId="2"/>
  </si>
  <si>
    <t>自動車税、収入印紙、消費税</t>
    <rPh sb="0" eb="4">
      <t>ジドウシャゼイ</t>
    </rPh>
    <rPh sb="5" eb="7">
      <t>シュウニュウ</t>
    </rPh>
    <rPh sb="7" eb="9">
      <t>インシ</t>
    </rPh>
    <rPh sb="10" eb="13">
      <t>ショウヒゼイ</t>
    </rPh>
    <phoneticPr fontId="2"/>
  </si>
  <si>
    <t>税理士報酬</t>
    <rPh sb="0" eb="3">
      <t>ゼイリシ</t>
    </rPh>
    <rPh sb="3" eb="5">
      <t>ホウシュウ</t>
    </rPh>
    <phoneticPr fontId="2"/>
  </si>
  <si>
    <t>振込手数料</t>
    <rPh sb="0" eb="2">
      <t>フリコミ</t>
    </rPh>
    <rPh sb="2" eb="5">
      <t>テスウリョウ</t>
    </rPh>
    <phoneticPr fontId="2"/>
  </si>
  <si>
    <t>供花代等</t>
    <rPh sb="0" eb="2">
      <t>キョウカ</t>
    </rPh>
    <rPh sb="2" eb="3">
      <t>ダイ</t>
    </rPh>
    <rPh sb="3" eb="4">
      <t>トウ</t>
    </rPh>
    <phoneticPr fontId="2"/>
  </si>
  <si>
    <t>　固定資産除却損</t>
    <rPh sb="1" eb="5">
      <t>コテイシサン</t>
    </rPh>
    <rPh sb="5" eb="7">
      <t>ジョキャク</t>
    </rPh>
    <rPh sb="7" eb="8">
      <t>ソン</t>
    </rPh>
    <phoneticPr fontId="2"/>
  </si>
  <si>
    <t>特定資産預金利息</t>
    <rPh sb="0" eb="2">
      <t>トクテイ</t>
    </rPh>
    <rPh sb="2" eb="4">
      <t>シサン</t>
    </rPh>
    <rPh sb="4" eb="6">
      <t>ヨキン</t>
    </rPh>
    <rPh sb="6" eb="8">
      <t>リソク</t>
    </rPh>
    <phoneticPr fontId="2"/>
  </si>
  <si>
    <t>預金利息</t>
    <rPh sb="0" eb="2">
      <t>ヨキン</t>
    </rPh>
    <rPh sb="2" eb="4">
      <t>リソク</t>
    </rPh>
    <phoneticPr fontId="2"/>
  </si>
  <si>
    <r>
      <t xml:space="preserve">
公益目的事業１
</t>
    </r>
    <r>
      <rPr>
        <sz val="9"/>
        <rFont val="ＭＳ 明朝"/>
        <family val="1"/>
        <charset val="128"/>
      </rPr>
      <t>(被害者相談事業）
（直接支援事業）
（自助ｸﾞﾙｰﾌﾟ支援事業）
（調査研究事業）</t>
    </r>
    <r>
      <rPr>
        <sz val="1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　〔従事割合：32％〕</t>
    </r>
  </si>
  <si>
    <r>
      <t xml:space="preserve">
公益目的事業２
（広報啓発事業）
</t>
    </r>
    <r>
      <rPr>
        <sz val="8"/>
        <rFont val="ＭＳ 明朝"/>
        <family val="1"/>
        <charset val="128"/>
      </rPr>
      <t>〔従事割合：32％〕</t>
    </r>
    <phoneticPr fontId="2"/>
  </si>
  <si>
    <t xml:space="preserve">
公益目的事業３
（支援員養成事業）
〔従事割合：26％〕</t>
  </si>
  <si>
    <t>社会保険料、労働保険料</t>
    <rPh sb="0" eb="2">
      <t>シャカイ</t>
    </rPh>
    <rPh sb="2" eb="5">
      <t>ホケンリョウ</t>
    </rPh>
    <rPh sb="6" eb="8">
      <t>ロウドウ</t>
    </rPh>
    <rPh sb="8" eb="11">
      <t>ホケンリョウ</t>
    </rPh>
    <phoneticPr fontId="2"/>
  </si>
  <si>
    <t>コピー機維持料、会計システム維持料</t>
    <rPh sb="3" eb="4">
      <t>キ</t>
    </rPh>
    <rPh sb="4" eb="6">
      <t>イジ</t>
    </rPh>
    <rPh sb="6" eb="7">
      <t>リョウ</t>
    </rPh>
    <rPh sb="8" eb="10">
      <t>カイケイ</t>
    </rPh>
    <rPh sb="14" eb="16">
      <t>イジ</t>
    </rPh>
    <rPh sb="16" eb="17">
      <t>リョウ</t>
    </rPh>
    <phoneticPr fontId="2"/>
  </si>
  <si>
    <t>自動車税、収入印紙、消費税</t>
    <rPh sb="0" eb="3">
      <t>ジドウシャ</t>
    </rPh>
    <rPh sb="3" eb="4">
      <t>ゼイ</t>
    </rPh>
    <rPh sb="5" eb="7">
      <t>シュウニュウ</t>
    </rPh>
    <rPh sb="7" eb="9">
      <t>インシ</t>
    </rPh>
    <rPh sb="10" eb="12">
      <t>ショウヒ</t>
    </rPh>
    <rPh sb="12" eb="13">
      <t>ゼイ</t>
    </rPh>
    <phoneticPr fontId="2"/>
  </si>
  <si>
    <t>講師等謝金</t>
    <rPh sb="0" eb="2">
      <t>コウシ</t>
    </rPh>
    <rPh sb="2" eb="3">
      <t>トウ</t>
    </rPh>
    <rPh sb="3" eb="5">
      <t>シャキン</t>
    </rPh>
    <phoneticPr fontId="2"/>
  </si>
  <si>
    <t>社会保険料、労働保険料等</t>
    <rPh sb="0" eb="2">
      <t>シャカイ</t>
    </rPh>
    <rPh sb="2" eb="5">
      <t>ホケンリョウ</t>
    </rPh>
    <rPh sb="6" eb="8">
      <t>ロウドウ</t>
    </rPh>
    <rPh sb="8" eb="10">
      <t>ホケン</t>
    </rPh>
    <rPh sb="10" eb="11">
      <t>リョウ</t>
    </rPh>
    <rPh sb="11" eb="12">
      <t>トウ</t>
    </rPh>
    <phoneticPr fontId="2"/>
  </si>
  <si>
    <t>ソフトウエア</t>
    <phoneticPr fontId="2"/>
  </si>
  <si>
    <t>椅子、机、キャビネット</t>
    <rPh sb="0" eb="2">
      <t>イス</t>
    </rPh>
    <rPh sb="3" eb="4">
      <t>ツクエ</t>
    </rPh>
    <phoneticPr fontId="2"/>
  </si>
  <si>
    <t>什器備品</t>
    <rPh sb="0" eb="2">
      <t>ジュウキ</t>
    </rPh>
    <rPh sb="2" eb="4">
      <t>ビヒン</t>
    </rPh>
    <phoneticPr fontId="2"/>
  </si>
  <si>
    <t>基本資産預金利息</t>
    <rPh sb="0" eb="2">
      <t>キホン</t>
    </rPh>
    <rPh sb="2" eb="4">
      <t>シサン</t>
    </rPh>
    <rPh sb="4" eb="6">
      <t>ヨキン</t>
    </rPh>
    <rPh sb="6" eb="8">
      <t>リソク</t>
    </rPh>
    <phoneticPr fontId="2"/>
  </si>
  <si>
    <t>　基本資産預金利息</t>
    <rPh sb="1" eb="3">
      <t>キホン</t>
    </rPh>
    <rPh sb="3" eb="5">
      <t>シサン</t>
    </rPh>
    <rPh sb="5" eb="7">
      <t>ヨキン</t>
    </rPh>
    <rPh sb="7" eb="9">
      <t>リソク</t>
    </rPh>
    <phoneticPr fontId="2"/>
  </si>
  <si>
    <t>車検、修繕費</t>
    <rPh sb="0" eb="2">
      <t>シャケン</t>
    </rPh>
    <rPh sb="3" eb="6">
      <t>シュウゼンヒ</t>
    </rPh>
    <phoneticPr fontId="2"/>
  </si>
  <si>
    <t>コピー用紙、ポケットティッシュ、シール等消耗品</t>
    <rPh sb="3" eb="5">
      <t>ヨウシ</t>
    </rPh>
    <rPh sb="19" eb="20">
      <t>トウ</t>
    </rPh>
    <rPh sb="20" eb="23">
      <t>ショウモウヒン</t>
    </rPh>
    <phoneticPr fontId="2"/>
  </si>
  <si>
    <t>車２台保険料</t>
    <rPh sb="0" eb="1">
      <t>クルマ</t>
    </rPh>
    <rPh sb="2" eb="3">
      <t>ダイ</t>
    </rPh>
    <rPh sb="3" eb="6">
      <t>ホケンリョウ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</si>
</sst>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20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5">
    <xf numFmtId="0" fontId="0" fillId="0" borderId="0" xfId="0"/>
    <xf numFmtId="176" fontId="3" fillId="0" borderId="0" xfId="0" applyNumberFormat="1" applyFont="1"/>
    <xf numFmtId="176" fontId="3" fillId="0" borderId="0" xfId="0" applyNumberFormat="1" applyFont="1" applyAlignment="1">
      <alignment horizontal="right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/>
    <xf numFmtId="0" fontId="3" fillId="0" borderId="5" xfId="0" applyFont="1" applyBorder="1"/>
    <xf numFmtId="0" fontId="10" fillId="0" borderId="0" xfId="0" applyFont="1" applyAlignment="1">
      <alignment horizontal="center"/>
    </xf>
    <xf numFmtId="176" fontId="3" fillId="0" borderId="5" xfId="0" applyNumberFormat="1" applyFont="1" applyBorder="1"/>
    <xf numFmtId="176" fontId="12" fillId="0" borderId="7" xfId="0" applyNumberFormat="1" applyFont="1" applyBorder="1"/>
    <xf numFmtId="176" fontId="13" fillId="0" borderId="5" xfId="0" applyNumberFormat="1" applyFont="1" applyBorder="1"/>
    <xf numFmtId="176" fontId="13" fillId="0" borderId="7" xfId="0" applyNumberFormat="1" applyFont="1" applyBorder="1"/>
    <xf numFmtId="176" fontId="13" fillId="0" borderId="0" xfId="0" applyNumberFormat="1" applyFont="1"/>
    <xf numFmtId="176" fontId="14" fillId="0" borderId="7" xfId="0" applyNumberFormat="1" applyFont="1" applyBorder="1"/>
    <xf numFmtId="176" fontId="14" fillId="0" borderId="0" xfId="0" applyNumberFormat="1" applyFont="1"/>
    <xf numFmtId="176" fontId="14" fillId="0" borderId="12" xfId="0" applyNumberFormat="1" applyFont="1" applyBorder="1"/>
    <xf numFmtId="176" fontId="14" fillId="0" borderId="7" xfId="0" applyNumberFormat="1" applyFont="1" applyBorder="1" applyAlignment="1">
      <alignment horizontal="right"/>
    </xf>
    <xf numFmtId="176" fontId="14" fillId="0" borderId="14" xfId="0" applyNumberFormat="1" applyFont="1" applyBorder="1" applyAlignment="1">
      <alignment horizontal="right"/>
    </xf>
    <xf numFmtId="38" fontId="14" fillId="0" borderId="0" xfId="1" applyFont="1" applyAlignment="1">
      <alignment horizontal="right"/>
    </xf>
    <xf numFmtId="38" fontId="14" fillId="0" borderId="0" xfId="1" applyFont="1"/>
    <xf numFmtId="176" fontId="14" fillId="0" borderId="5" xfId="0" applyNumberFormat="1" applyFont="1" applyBorder="1"/>
    <xf numFmtId="176" fontId="14" fillId="0" borderId="6" xfId="0" applyNumberFormat="1" applyFont="1" applyBorder="1" applyAlignment="1">
      <alignment horizontal="right"/>
    </xf>
    <xf numFmtId="176" fontId="14" fillId="0" borderId="15" xfId="0" applyNumberFormat="1" applyFont="1" applyBorder="1" applyAlignment="1">
      <alignment horizontal="right"/>
    </xf>
    <xf numFmtId="176" fontId="14" fillId="0" borderId="4" xfId="0" applyNumberFormat="1" applyFont="1" applyBorder="1" applyAlignment="1">
      <alignment horizontal="right"/>
    </xf>
    <xf numFmtId="176" fontId="5" fillId="0" borderId="0" xfId="0" applyNumberFormat="1" applyFont="1"/>
    <xf numFmtId="0" fontId="12" fillId="0" borderId="0" xfId="0" applyFont="1"/>
    <xf numFmtId="38" fontId="13" fillId="0" borderId="0" xfId="1" applyFont="1"/>
    <xf numFmtId="0" fontId="14" fillId="0" borderId="0" xfId="0" applyFont="1"/>
    <xf numFmtId="0" fontId="14" fillId="0" borderId="0" xfId="0" applyFont="1" applyAlignment="1">
      <alignment horizontal="right"/>
    </xf>
    <xf numFmtId="176" fontId="3" fillId="0" borderId="7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5" fillId="0" borderId="7" xfId="0" applyNumberFormat="1" applyFont="1" applyBorder="1"/>
    <xf numFmtId="176" fontId="3" fillId="0" borderId="11" xfId="0" applyNumberFormat="1" applyFont="1" applyBorder="1"/>
    <xf numFmtId="176" fontId="3" fillId="0" borderId="14" xfId="0" applyNumberFormat="1" applyFont="1" applyBorder="1"/>
    <xf numFmtId="176" fontId="14" fillId="0" borderId="14" xfId="0" applyNumberFormat="1" applyFont="1" applyBorder="1"/>
    <xf numFmtId="176" fontId="3" fillId="0" borderId="19" xfId="0" applyNumberFormat="1" applyFont="1" applyBorder="1"/>
    <xf numFmtId="176" fontId="14" fillId="0" borderId="1" xfId="0" applyNumberFormat="1" applyFont="1" applyBorder="1"/>
    <xf numFmtId="176" fontId="14" fillId="0" borderId="24" xfId="0" applyNumberFormat="1" applyFont="1" applyBorder="1" applyAlignment="1">
      <alignment horizontal="right"/>
    </xf>
    <xf numFmtId="176" fontId="14" fillId="0" borderId="17" xfId="0" applyNumberFormat="1" applyFont="1" applyBorder="1" applyAlignment="1">
      <alignment horizontal="right"/>
    </xf>
    <xf numFmtId="176" fontId="14" fillId="0" borderId="1" xfId="0" applyNumberFormat="1" applyFont="1" applyBorder="1" applyAlignment="1">
      <alignment horizontal="right"/>
    </xf>
    <xf numFmtId="176" fontId="14" fillId="0" borderId="5" xfId="0" applyNumberFormat="1" applyFont="1" applyBorder="1" applyAlignment="1">
      <alignment horizontal="right"/>
    </xf>
    <xf numFmtId="176" fontId="5" fillId="0" borderId="14" xfId="0" applyNumberFormat="1" applyFont="1" applyBorder="1"/>
    <xf numFmtId="176" fontId="14" fillId="0" borderId="25" xfId="0" applyNumberFormat="1" applyFont="1" applyBorder="1"/>
    <xf numFmtId="176" fontId="14" fillId="0" borderId="26" xfId="0" applyNumberFormat="1" applyFont="1" applyBorder="1"/>
    <xf numFmtId="176" fontId="14" fillId="0" borderId="6" xfId="1" applyNumberFormat="1" applyFont="1" applyBorder="1" applyAlignment="1">
      <alignment horizontal="right"/>
    </xf>
    <xf numFmtId="176" fontId="3" fillId="0" borderId="28" xfId="0" applyNumberFormat="1" applyFont="1" applyBorder="1"/>
    <xf numFmtId="176" fontId="3" fillId="0" borderId="25" xfId="0" applyNumberFormat="1" applyFont="1" applyBorder="1"/>
    <xf numFmtId="176" fontId="5" fillId="0" borderId="15" xfId="0" applyNumberFormat="1" applyFont="1" applyBorder="1"/>
    <xf numFmtId="176" fontId="3" fillId="0" borderId="1" xfId="0" applyNumberFormat="1" applyFont="1" applyBorder="1"/>
    <xf numFmtId="176" fontId="12" fillId="0" borderId="1" xfId="0" applyNumberFormat="1" applyFont="1" applyBorder="1"/>
    <xf numFmtId="176" fontId="13" fillId="0" borderId="1" xfId="0" applyNumberFormat="1" applyFont="1" applyBorder="1"/>
    <xf numFmtId="176" fontId="14" fillId="0" borderId="29" xfId="0" applyNumberFormat="1" applyFont="1" applyBorder="1"/>
    <xf numFmtId="176" fontId="3" fillId="0" borderId="26" xfId="0" applyNumberFormat="1" applyFont="1" applyBorder="1"/>
    <xf numFmtId="176" fontId="14" fillId="0" borderId="20" xfId="0" applyNumberFormat="1" applyFont="1" applyBorder="1"/>
    <xf numFmtId="38" fontId="13" fillId="0" borderId="25" xfId="1" applyFont="1" applyBorder="1"/>
    <xf numFmtId="38" fontId="13" fillId="0" borderId="14" xfId="1" applyFont="1" applyBorder="1"/>
    <xf numFmtId="176" fontId="14" fillId="0" borderId="15" xfId="1" applyNumberFormat="1" applyFont="1" applyBorder="1" applyAlignment="1">
      <alignment horizontal="right"/>
    </xf>
    <xf numFmtId="176" fontId="5" fillId="0" borderId="25" xfId="0" applyNumberFormat="1" applyFont="1" applyBorder="1"/>
    <xf numFmtId="176" fontId="5" fillId="0" borderId="26" xfId="0" applyNumberFormat="1" applyFont="1" applyBorder="1"/>
    <xf numFmtId="176" fontId="13" fillId="0" borderId="19" xfId="0" applyNumberFormat="1" applyFont="1" applyBorder="1"/>
    <xf numFmtId="176" fontId="14" fillId="0" borderId="1" xfId="1" applyNumberFormat="1" applyFont="1" applyBorder="1" applyAlignment="1">
      <alignment horizontal="right"/>
    </xf>
    <xf numFmtId="176" fontId="14" fillId="0" borderId="7" xfId="1" applyNumberFormat="1" applyFont="1" applyBorder="1" applyAlignment="1">
      <alignment horizontal="right"/>
    </xf>
    <xf numFmtId="176" fontId="14" fillId="0" borderId="4" xfId="1" applyNumberFormat="1" applyFont="1" applyBorder="1" applyAlignment="1">
      <alignment horizontal="right"/>
    </xf>
    <xf numFmtId="176" fontId="14" fillId="0" borderId="5" xfId="1" applyNumberFormat="1" applyFont="1" applyBorder="1" applyAlignment="1">
      <alignment horizontal="right"/>
    </xf>
    <xf numFmtId="176" fontId="5" fillId="0" borderId="4" xfId="0" applyNumberFormat="1" applyFont="1" applyBorder="1"/>
    <xf numFmtId="176" fontId="14" fillId="0" borderId="8" xfId="0" applyNumberFormat="1" applyFont="1" applyBorder="1"/>
    <xf numFmtId="176" fontId="14" fillId="0" borderId="2" xfId="0" applyNumberFormat="1" applyFont="1" applyBorder="1" applyAlignment="1">
      <alignment horizontal="right"/>
    </xf>
    <xf numFmtId="176" fontId="14" fillId="0" borderId="8" xfId="0" applyNumberFormat="1" applyFont="1" applyBorder="1" applyAlignment="1">
      <alignment horizontal="right"/>
    </xf>
    <xf numFmtId="176" fontId="14" fillId="0" borderId="25" xfId="0" applyNumberFormat="1" applyFont="1" applyBorder="1" applyAlignment="1">
      <alignment horizontal="right"/>
    </xf>
    <xf numFmtId="176" fontId="14" fillId="0" borderId="14" xfId="1" applyNumberFormat="1" applyFont="1" applyBorder="1" applyAlignment="1">
      <alignment horizontal="right"/>
    </xf>
    <xf numFmtId="176" fontId="14" fillId="0" borderId="11" xfId="0" applyNumberFormat="1" applyFont="1" applyBorder="1" applyAlignment="1">
      <alignment horizontal="right"/>
    </xf>
    <xf numFmtId="176" fontId="14" fillId="0" borderId="12" xfId="1" applyNumberFormat="1" applyFont="1" applyBorder="1" applyAlignment="1">
      <alignment horizontal="right"/>
    </xf>
    <xf numFmtId="176" fontId="13" fillId="0" borderId="26" xfId="0" applyNumberFormat="1" applyFont="1" applyBorder="1"/>
    <xf numFmtId="176" fontId="14" fillId="0" borderId="26" xfId="0" applyNumberFormat="1" applyFont="1" applyBorder="1" applyAlignment="1">
      <alignment horizontal="right"/>
    </xf>
    <xf numFmtId="176" fontId="14" fillId="0" borderId="20" xfId="1" applyNumberFormat="1" applyFont="1" applyBorder="1" applyAlignment="1">
      <alignment horizontal="right"/>
    </xf>
    <xf numFmtId="176" fontId="5" fillId="0" borderId="1" xfId="0" applyNumberFormat="1" applyFont="1" applyBorder="1"/>
    <xf numFmtId="176" fontId="14" fillId="0" borderId="2" xfId="0" applyNumberFormat="1" applyFont="1" applyBorder="1"/>
    <xf numFmtId="176" fontId="14" fillId="0" borderId="28" xfId="0" applyNumberFormat="1" applyFont="1" applyBorder="1" applyAlignment="1">
      <alignment horizontal="right"/>
    </xf>
    <xf numFmtId="176" fontId="14" fillId="0" borderId="29" xfId="1" applyNumberFormat="1" applyFont="1" applyBorder="1" applyAlignment="1">
      <alignment horizontal="right"/>
    </xf>
    <xf numFmtId="176" fontId="3" fillId="2" borderId="7" xfId="0" applyNumberFormat="1" applyFont="1" applyFill="1" applyBorder="1" applyAlignment="1">
      <alignment vertical="center"/>
    </xf>
    <xf numFmtId="176" fontId="14" fillId="0" borderId="15" xfId="0" applyNumberFormat="1" applyFont="1" applyBorder="1" applyAlignment="1">
      <alignment vertical="center"/>
    </xf>
    <xf numFmtId="176" fontId="14" fillId="0" borderId="16" xfId="0" applyNumberFormat="1" applyFont="1" applyBorder="1"/>
    <xf numFmtId="0" fontId="3" fillId="2" borderId="1" xfId="0" applyFont="1" applyFill="1" applyBorder="1" applyAlignment="1">
      <alignment vertical="center"/>
    </xf>
    <xf numFmtId="176" fontId="13" fillId="2" borderId="25" xfId="0" applyNumberFormat="1" applyFont="1" applyFill="1" applyBorder="1"/>
    <xf numFmtId="49" fontId="3" fillId="0" borderId="7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14" fillId="0" borderId="15" xfId="1" applyNumberFormat="1" applyFont="1" applyBorder="1"/>
    <xf numFmtId="38" fontId="3" fillId="0" borderId="7" xfId="1" applyFont="1" applyBorder="1" applyAlignment="1">
      <alignment horizontal="right"/>
    </xf>
    <xf numFmtId="176" fontId="14" fillId="0" borderId="28" xfId="1" applyNumberFormat="1" applyFont="1" applyBorder="1" applyAlignment="1">
      <alignment horizontal="right"/>
    </xf>
    <xf numFmtId="176" fontId="14" fillId="0" borderId="11" xfId="1" applyNumberFormat="1" applyFont="1" applyBorder="1" applyAlignment="1">
      <alignment horizontal="right"/>
    </xf>
    <xf numFmtId="176" fontId="14" fillId="0" borderId="25" xfId="1" applyNumberFormat="1" applyFont="1" applyBorder="1" applyAlignment="1">
      <alignment horizontal="right"/>
    </xf>
    <xf numFmtId="176" fontId="3" fillId="0" borderId="1" xfId="1" applyNumberFormat="1" applyFont="1" applyBorder="1"/>
    <xf numFmtId="176" fontId="3" fillId="0" borderId="7" xfId="1" applyNumberFormat="1" applyFont="1" applyBorder="1"/>
    <xf numFmtId="176" fontId="3" fillId="0" borderId="30" xfId="1" applyNumberFormat="1" applyFont="1" applyBorder="1"/>
    <xf numFmtId="176" fontId="3" fillId="0" borderId="10" xfId="1" applyNumberFormat="1" applyFont="1" applyBorder="1"/>
    <xf numFmtId="176" fontId="5" fillId="0" borderId="5" xfId="0" applyNumberFormat="1" applyFont="1" applyBorder="1"/>
    <xf numFmtId="0" fontId="12" fillId="0" borderId="5" xfId="0" applyFont="1" applyBorder="1"/>
    <xf numFmtId="176" fontId="14" fillId="0" borderId="9" xfId="0" applyNumberFormat="1" applyFont="1" applyBorder="1"/>
    <xf numFmtId="176" fontId="14" fillId="0" borderId="4" xfId="0" applyNumberFormat="1" applyFont="1" applyBorder="1" applyAlignment="1">
      <alignment vertical="center"/>
    </xf>
    <xf numFmtId="176" fontId="14" fillId="0" borderId="13" xfId="0" applyNumberFormat="1" applyFont="1" applyBorder="1"/>
    <xf numFmtId="0" fontId="14" fillId="0" borderId="4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176" fontId="14" fillId="0" borderId="19" xfId="0" applyNumberFormat="1" applyFont="1" applyBorder="1" applyAlignment="1">
      <alignment horizontal="right"/>
    </xf>
    <xf numFmtId="176" fontId="14" fillId="0" borderId="9" xfId="0" applyNumberFormat="1" applyFont="1" applyBorder="1" applyAlignment="1">
      <alignment horizontal="right"/>
    </xf>
    <xf numFmtId="176" fontId="14" fillId="0" borderId="19" xfId="1" applyNumberFormat="1" applyFont="1" applyBorder="1" applyAlignment="1">
      <alignment horizontal="right"/>
    </xf>
    <xf numFmtId="176" fontId="14" fillId="0" borderId="26" xfId="1" applyNumberFormat="1" applyFont="1" applyBorder="1" applyAlignment="1">
      <alignment horizontal="right"/>
    </xf>
    <xf numFmtId="176" fontId="14" fillId="0" borderId="4" xfId="1" applyNumberFormat="1" applyFont="1" applyBorder="1"/>
    <xf numFmtId="176" fontId="3" fillId="0" borderId="5" xfId="1" applyNumberFormat="1" applyFont="1" applyBorder="1"/>
    <xf numFmtId="176" fontId="3" fillId="0" borderId="34" xfId="1" applyNumberFormat="1" applyFont="1" applyBorder="1"/>
    <xf numFmtId="176" fontId="5" fillId="0" borderId="35" xfId="0" applyNumberFormat="1" applyFont="1" applyBorder="1"/>
    <xf numFmtId="176" fontId="14" fillId="0" borderId="36" xfId="0" applyNumberFormat="1" applyFont="1" applyBorder="1" applyAlignment="1">
      <alignment horizontal="right"/>
    </xf>
    <xf numFmtId="176" fontId="14" fillId="0" borderId="37" xfId="0" applyNumberFormat="1" applyFont="1" applyBorder="1" applyAlignment="1">
      <alignment horizontal="right"/>
    </xf>
    <xf numFmtId="176" fontId="14" fillId="0" borderId="36" xfId="1" applyNumberFormat="1" applyFont="1" applyBorder="1" applyAlignment="1">
      <alignment horizontal="right"/>
    </xf>
    <xf numFmtId="176" fontId="14" fillId="0" borderId="36" xfId="1" applyNumberFormat="1" applyFont="1" applyBorder="1"/>
    <xf numFmtId="176" fontId="3" fillId="0" borderId="40" xfId="0" applyNumberFormat="1" applyFont="1" applyBorder="1"/>
    <xf numFmtId="176" fontId="3" fillId="0" borderId="37" xfId="0" applyNumberFormat="1" applyFont="1" applyBorder="1"/>
    <xf numFmtId="176" fontId="3" fillId="0" borderId="35" xfId="0" applyNumberFormat="1" applyFont="1" applyBorder="1"/>
    <xf numFmtId="176" fontId="5" fillId="0" borderId="40" xfId="0" applyNumberFormat="1" applyFont="1" applyBorder="1"/>
    <xf numFmtId="176" fontId="12" fillId="0" borderId="40" xfId="0" applyNumberFormat="1" applyFont="1" applyBorder="1"/>
    <xf numFmtId="176" fontId="13" fillId="0" borderId="40" xfId="0" applyNumberFormat="1" applyFont="1" applyBorder="1"/>
    <xf numFmtId="176" fontId="14" fillId="0" borderId="35" xfId="0" applyNumberFormat="1" applyFont="1" applyBorder="1"/>
    <xf numFmtId="176" fontId="14" fillId="0" borderId="40" xfId="0" applyNumberFormat="1" applyFont="1" applyBorder="1"/>
    <xf numFmtId="176" fontId="14" fillId="0" borderId="41" xfId="0" applyNumberFormat="1" applyFont="1" applyBorder="1"/>
    <xf numFmtId="38" fontId="13" fillId="0" borderId="35" xfId="1" applyFont="1" applyBorder="1"/>
    <xf numFmtId="176" fontId="14" fillId="0" borderId="39" xfId="0" applyNumberFormat="1" applyFont="1" applyBorder="1"/>
    <xf numFmtId="176" fontId="14" fillId="0" borderId="35" xfId="0" applyNumberFormat="1" applyFont="1" applyBorder="1" applyAlignment="1">
      <alignment horizontal="right"/>
    </xf>
    <xf numFmtId="176" fontId="14" fillId="0" borderId="40" xfId="0" applyNumberFormat="1" applyFont="1" applyBorder="1" applyAlignment="1">
      <alignment horizontal="right"/>
    </xf>
    <xf numFmtId="176" fontId="14" fillId="0" borderId="39" xfId="0" applyNumberFormat="1" applyFont="1" applyBorder="1" applyAlignment="1">
      <alignment horizontal="right"/>
    </xf>
    <xf numFmtId="176" fontId="14" fillId="0" borderId="41" xfId="1" applyNumberFormat="1" applyFont="1" applyBorder="1" applyAlignment="1">
      <alignment horizontal="right"/>
    </xf>
    <xf numFmtId="176" fontId="14" fillId="0" borderId="37" xfId="1" applyNumberFormat="1" applyFont="1" applyBorder="1" applyAlignment="1">
      <alignment horizontal="right"/>
    </xf>
    <xf numFmtId="176" fontId="14" fillId="0" borderId="35" xfId="1" applyNumberFormat="1" applyFont="1" applyBorder="1" applyAlignment="1">
      <alignment horizontal="right"/>
    </xf>
    <xf numFmtId="176" fontId="14" fillId="0" borderId="40" xfId="1" applyNumberFormat="1" applyFont="1" applyBorder="1" applyAlignment="1">
      <alignment horizontal="right"/>
    </xf>
    <xf numFmtId="176" fontId="3" fillId="0" borderId="40" xfId="1" applyNumberFormat="1" applyFont="1" applyBorder="1"/>
    <xf numFmtId="176" fontId="3" fillId="0" borderId="42" xfId="1" applyNumberFormat="1" applyFont="1" applyBorder="1"/>
    <xf numFmtId="176" fontId="5" fillId="0" borderId="45" xfId="0" applyNumberFormat="1" applyFont="1" applyBorder="1"/>
    <xf numFmtId="176" fontId="3" fillId="0" borderId="45" xfId="0" applyNumberFormat="1" applyFont="1" applyBorder="1"/>
    <xf numFmtId="176" fontId="3" fillId="0" borderId="46" xfId="0" applyNumberFormat="1" applyFont="1" applyBorder="1"/>
    <xf numFmtId="176" fontId="5" fillId="0" borderId="47" xfId="0" applyNumberFormat="1" applyFont="1" applyBorder="1"/>
    <xf numFmtId="176" fontId="3" fillId="0" borderId="47" xfId="0" applyNumberFormat="1" applyFont="1" applyBorder="1"/>
    <xf numFmtId="176" fontId="5" fillId="0" borderId="48" xfId="0" applyNumberFormat="1" applyFont="1" applyBorder="1"/>
    <xf numFmtId="176" fontId="12" fillId="0" borderId="45" xfId="0" applyNumberFormat="1" applyFont="1" applyBorder="1"/>
    <xf numFmtId="176" fontId="13" fillId="0" borderId="45" xfId="0" applyNumberFormat="1" applyFont="1" applyBorder="1"/>
    <xf numFmtId="176" fontId="13" fillId="0" borderId="47" xfId="0" applyNumberFormat="1" applyFont="1" applyBorder="1"/>
    <xf numFmtId="176" fontId="14" fillId="0" borderId="47" xfId="0" applyNumberFormat="1" applyFont="1" applyBorder="1"/>
    <xf numFmtId="176" fontId="14" fillId="0" borderId="45" xfId="0" applyNumberFormat="1" applyFont="1" applyBorder="1"/>
    <xf numFmtId="176" fontId="14" fillId="0" borderId="49" xfId="0" applyNumberFormat="1" applyFont="1" applyBorder="1"/>
    <xf numFmtId="38" fontId="14" fillId="0" borderId="47" xfId="1" applyFont="1" applyBorder="1"/>
    <xf numFmtId="176" fontId="14" fillId="0" borderId="48" xfId="0" applyNumberFormat="1" applyFont="1" applyBorder="1" applyAlignment="1">
      <alignment vertical="center"/>
    </xf>
    <xf numFmtId="176" fontId="14" fillId="0" borderId="50" xfId="0" applyNumberFormat="1" applyFont="1" applyBorder="1"/>
    <xf numFmtId="176" fontId="14" fillId="0" borderId="48" xfId="0" applyNumberFormat="1" applyFont="1" applyBorder="1" applyAlignment="1">
      <alignment horizontal="right"/>
    </xf>
    <xf numFmtId="176" fontId="14" fillId="0" borderId="46" xfId="0" applyNumberFormat="1" applyFont="1" applyBorder="1" applyAlignment="1">
      <alignment horizontal="right"/>
    </xf>
    <xf numFmtId="176" fontId="14" fillId="0" borderId="47" xfId="0" applyNumberFormat="1" applyFont="1" applyBorder="1" applyAlignment="1">
      <alignment horizontal="right"/>
    </xf>
    <xf numFmtId="176" fontId="14" fillId="0" borderId="45" xfId="0" applyNumberFormat="1" applyFont="1" applyBorder="1" applyAlignment="1">
      <alignment horizontal="right"/>
    </xf>
    <xf numFmtId="176" fontId="14" fillId="0" borderId="44" xfId="0" applyNumberFormat="1" applyFont="1" applyBorder="1" applyAlignment="1">
      <alignment horizontal="right"/>
    </xf>
    <xf numFmtId="176" fontId="14" fillId="0" borderId="49" xfId="1" applyNumberFormat="1" applyFont="1" applyBorder="1" applyAlignment="1">
      <alignment horizontal="right"/>
    </xf>
    <xf numFmtId="176" fontId="14" fillId="0" borderId="48" xfId="1" applyNumberFormat="1" applyFont="1" applyBorder="1" applyAlignment="1">
      <alignment horizontal="right"/>
    </xf>
    <xf numFmtId="176" fontId="14" fillId="0" borderId="46" xfId="1" applyNumberFormat="1" applyFont="1" applyBorder="1" applyAlignment="1">
      <alignment horizontal="right"/>
    </xf>
    <xf numFmtId="176" fontId="14" fillId="0" borderId="47" xfId="1" applyNumberFormat="1" applyFont="1" applyBorder="1" applyAlignment="1">
      <alignment horizontal="right"/>
    </xf>
    <xf numFmtId="176" fontId="14" fillId="0" borderId="45" xfId="1" applyNumberFormat="1" applyFont="1" applyBorder="1" applyAlignment="1">
      <alignment horizontal="right"/>
    </xf>
    <xf numFmtId="176" fontId="14" fillId="0" borderId="48" xfId="1" applyNumberFormat="1" applyFont="1" applyBorder="1"/>
    <xf numFmtId="176" fontId="3" fillId="0" borderId="45" xfId="1" applyNumberFormat="1" applyFont="1" applyBorder="1"/>
    <xf numFmtId="176" fontId="3" fillId="0" borderId="51" xfId="1" applyNumberFormat="1" applyFont="1" applyBorder="1"/>
    <xf numFmtId="176" fontId="14" fillId="0" borderId="5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76" fontId="14" fillId="0" borderId="33" xfId="0" applyNumberFormat="1" applyFont="1" applyBorder="1" applyAlignment="1">
      <alignment horizontal="right"/>
    </xf>
    <xf numFmtId="176" fontId="13" fillId="2" borderId="49" xfId="0" applyNumberFormat="1" applyFont="1" applyFill="1" applyBorder="1"/>
    <xf numFmtId="176" fontId="13" fillId="2" borderId="52" xfId="0" applyNumberFormat="1" applyFont="1" applyFill="1" applyBorder="1"/>
    <xf numFmtId="176" fontId="14" fillId="2" borderId="25" xfId="0" applyNumberFormat="1" applyFont="1" applyFill="1" applyBorder="1"/>
    <xf numFmtId="176" fontId="14" fillId="2" borderId="14" xfId="0" applyNumberFormat="1" applyFont="1" applyFill="1" applyBorder="1"/>
    <xf numFmtId="176" fontId="14" fillId="2" borderId="35" xfId="0" applyNumberFormat="1" applyFont="1" applyFill="1" applyBorder="1"/>
    <xf numFmtId="176" fontId="14" fillId="2" borderId="47" xfId="0" applyNumberFormat="1" applyFont="1" applyFill="1" applyBorder="1"/>
    <xf numFmtId="176" fontId="14" fillId="2" borderId="26" xfId="0" applyNumberFormat="1" applyFont="1" applyFill="1" applyBorder="1"/>
    <xf numFmtId="0" fontId="14" fillId="0" borderId="24" xfId="0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13" fillId="2" borderId="47" xfId="0" applyNumberFormat="1" applyFont="1" applyFill="1" applyBorder="1"/>
    <xf numFmtId="176" fontId="14" fillId="0" borderId="43" xfId="0" applyNumberFormat="1" applyFont="1" applyBorder="1" applyAlignment="1">
      <alignment horizontal="right"/>
    </xf>
    <xf numFmtId="176" fontId="5" fillId="0" borderId="52" xfId="0" applyNumberFormat="1" applyFont="1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76" fontId="14" fillId="0" borderId="36" xfId="0" applyNumberFormat="1" applyFont="1" applyBorder="1" applyAlignment="1">
      <alignment vertical="center"/>
    </xf>
    <xf numFmtId="176" fontId="14" fillId="0" borderId="53" xfId="0" applyNumberFormat="1" applyFont="1" applyBorder="1"/>
    <xf numFmtId="0" fontId="4" fillId="0" borderId="0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top" wrapText="1"/>
    </xf>
    <xf numFmtId="0" fontId="0" fillId="0" borderId="0" xfId="0"/>
    <xf numFmtId="0" fontId="3" fillId="0" borderId="0" xfId="0" applyFont="1" applyAlignment="1">
      <alignment vertical="center"/>
    </xf>
    <xf numFmtId="0" fontId="0" fillId="2" borderId="0" xfId="0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9B01A-57E1-4A24-81DE-53D95ABD983E}">
  <dimension ref="A1:J132"/>
  <sheetViews>
    <sheetView tabSelected="1" topLeftCell="G1" zoomScale="150" zoomScaleNormal="150" workbookViewId="0">
      <selection activeCell="J50" sqref="J50"/>
    </sheetView>
  </sheetViews>
  <sheetFormatPr defaultRowHeight="13.5" x14ac:dyDescent="0.15"/>
  <cols>
    <col min="1" max="1" width="2.625" style="183" customWidth="1"/>
    <col min="2" max="2" width="3" style="183" customWidth="1"/>
    <col min="3" max="3" width="3.25" style="183" customWidth="1"/>
    <col min="4" max="4" width="2.875" style="183" customWidth="1"/>
    <col min="5" max="5" width="2.125" style="183" customWidth="1"/>
    <col min="6" max="6" width="31" style="183" customWidth="1"/>
    <col min="7" max="9" width="18.625" style="181" customWidth="1"/>
    <col min="10" max="10" width="52.75" style="183" customWidth="1"/>
    <col min="11" max="11" width="2.75" style="183" customWidth="1"/>
    <col min="12" max="16384" width="9" style="183"/>
  </cols>
  <sheetData>
    <row r="1" spans="1:10" x14ac:dyDescent="0.15">
      <c r="A1" s="216" t="s">
        <v>0</v>
      </c>
      <c r="B1" s="216"/>
      <c r="C1" s="216"/>
      <c r="D1" s="216"/>
      <c r="E1" s="216"/>
      <c r="F1" s="216"/>
      <c r="G1" s="202"/>
      <c r="H1" s="202"/>
      <c r="I1" s="202"/>
      <c r="J1" s="216"/>
    </row>
    <row r="2" spans="1:10" x14ac:dyDescent="0.15">
      <c r="A2" s="216"/>
      <c r="B2" s="216"/>
      <c r="C2" s="216"/>
      <c r="D2" s="216"/>
      <c r="E2" s="216"/>
      <c r="F2" s="216"/>
      <c r="G2" s="202"/>
      <c r="H2" s="202"/>
      <c r="I2" s="202"/>
      <c r="J2" s="216"/>
    </row>
    <row r="3" spans="1:10" ht="23.25" customHeight="1" x14ac:dyDescent="0.15">
      <c r="A3" s="236" t="s">
        <v>109</v>
      </c>
      <c r="B3" s="237"/>
      <c r="C3" s="237"/>
      <c r="D3" s="237"/>
      <c r="E3" s="237"/>
      <c r="F3" s="237"/>
      <c r="G3" s="237"/>
      <c r="H3" s="237"/>
      <c r="I3" s="237"/>
      <c r="J3" s="238"/>
    </row>
    <row r="4" spans="1:10" ht="11.25" customHeight="1" x14ac:dyDescent="0.15">
      <c r="A4" s="221"/>
      <c r="B4" s="217"/>
      <c r="C4" s="217"/>
      <c r="D4" s="217"/>
      <c r="E4" s="217"/>
      <c r="F4" s="217"/>
      <c r="G4" s="217"/>
      <c r="H4" s="217"/>
      <c r="I4" s="217"/>
      <c r="J4" s="216"/>
    </row>
    <row r="5" spans="1:10" x14ac:dyDescent="0.15">
      <c r="A5" s="239" t="s">
        <v>110</v>
      </c>
      <c r="B5" s="240"/>
      <c r="C5" s="240"/>
      <c r="D5" s="240"/>
      <c r="E5" s="240"/>
      <c r="F5" s="240"/>
      <c r="G5" s="240"/>
      <c r="H5" s="240"/>
      <c r="I5" s="240"/>
      <c r="J5" s="238"/>
    </row>
    <row r="6" spans="1:10" x14ac:dyDescent="0.15">
      <c r="A6" s="218"/>
      <c r="B6" s="218"/>
      <c r="C6" s="218"/>
      <c r="D6" s="218"/>
      <c r="E6" s="218"/>
      <c r="F6" s="218"/>
      <c r="G6" s="222"/>
      <c r="H6" s="222"/>
      <c r="I6" s="223"/>
      <c r="J6" s="223" t="s">
        <v>1</v>
      </c>
    </row>
    <row r="7" spans="1:10" ht="15" customHeight="1" x14ac:dyDescent="0.15">
      <c r="A7" s="233" t="s">
        <v>2</v>
      </c>
      <c r="B7" s="233"/>
      <c r="C7" s="233"/>
      <c r="D7" s="233"/>
      <c r="E7" s="233"/>
      <c r="F7" s="234"/>
      <c r="G7" s="3" t="s">
        <v>6</v>
      </c>
      <c r="H7" s="3" t="s">
        <v>7</v>
      </c>
      <c r="I7" s="3" t="s">
        <v>3</v>
      </c>
      <c r="J7" s="204" t="s">
        <v>112</v>
      </c>
    </row>
    <row r="8" spans="1:10" ht="15" customHeight="1" x14ac:dyDescent="0.15">
      <c r="A8" s="209" t="s">
        <v>4</v>
      </c>
      <c r="B8" s="235" t="s">
        <v>8</v>
      </c>
      <c r="C8" s="235"/>
      <c r="D8" s="235"/>
      <c r="E8" s="235"/>
      <c r="F8" s="235"/>
      <c r="G8" s="28"/>
      <c r="H8" s="28"/>
      <c r="I8" s="28"/>
      <c r="J8" s="198"/>
    </row>
    <row r="9" spans="1:10" ht="15" customHeight="1" x14ac:dyDescent="0.15">
      <c r="A9" s="29"/>
      <c r="B9" s="169" t="s">
        <v>5</v>
      </c>
      <c r="C9" s="207" t="s">
        <v>9</v>
      </c>
      <c r="D9" s="170"/>
      <c r="E9" s="170"/>
      <c r="F9" s="170"/>
      <c r="G9" s="28"/>
      <c r="H9" s="28"/>
      <c r="I9" s="28"/>
      <c r="J9" s="198"/>
    </row>
    <row r="10" spans="1:10" ht="15" customHeight="1" x14ac:dyDescent="0.15">
      <c r="A10" s="209"/>
      <c r="B10" s="207"/>
      <c r="C10" s="232" t="s">
        <v>10</v>
      </c>
      <c r="D10" s="232"/>
      <c r="E10" s="232"/>
      <c r="F10" s="232"/>
      <c r="G10" s="28"/>
      <c r="H10" s="28"/>
      <c r="I10" s="28"/>
      <c r="J10" s="198"/>
    </row>
    <row r="11" spans="1:10" ht="15" customHeight="1" x14ac:dyDescent="0.15">
      <c r="A11" s="209"/>
      <c r="B11" s="207"/>
      <c r="C11" s="207"/>
      <c r="D11" s="232" t="s">
        <v>77</v>
      </c>
      <c r="E11" s="232"/>
      <c r="F11" s="232"/>
      <c r="G11" s="30">
        <f>SUM(G12)</f>
        <v>18</v>
      </c>
      <c r="H11" s="30">
        <f>SUM(H12)</f>
        <v>0</v>
      </c>
      <c r="I11" s="30">
        <f>G11-H10:H11</f>
        <v>18</v>
      </c>
      <c r="J11" s="198"/>
    </row>
    <row r="12" spans="1:10" s="229" customFormat="1" ht="15" customHeight="1" x14ac:dyDescent="0.15">
      <c r="A12" s="230"/>
      <c r="B12" s="228"/>
      <c r="C12" s="228"/>
      <c r="D12" s="228"/>
      <c r="E12" s="228" t="s">
        <v>156</v>
      </c>
      <c r="F12" s="228"/>
      <c r="G12" s="28">
        <v>18</v>
      </c>
      <c r="H12" s="28">
        <v>0</v>
      </c>
      <c r="I12" s="28">
        <f>G12-H12</f>
        <v>18</v>
      </c>
      <c r="J12" s="198" t="s">
        <v>116</v>
      </c>
    </row>
    <row r="13" spans="1:10" ht="15" customHeight="1" x14ac:dyDescent="0.15">
      <c r="A13" s="209"/>
      <c r="B13" s="207"/>
      <c r="C13" s="207"/>
      <c r="D13" s="232" t="s">
        <v>11</v>
      </c>
      <c r="E13" s="232"/>
      <c r="F13" s="232"/>
      <c r="G13" s="30">
        <f>SUM(G14)</f>
        <v>54</v>
      </c>
      <c r="H13" s="30">
        <v>0</v>
      </c>
      <c r="I13" s="30">
        <f>G13-H13</f>
        <v>54</v>
      </c>
      <c r="J13" s="198"/>
    </row>
    <row r="14" spans="1:10" ht="15" customHeight="1" x14ac:dyDescent="0.15">
      <c r="A14" s="209"/>
      <c r="B14" s="207"/>
      <c r="C14" s="207"/>
      <c r="D14" s="207"/>
      <c r="E14" s="207" t="s">
        <v>143</v>
      </c>
      <c r="F14" s="207"/>
      <c r="G14" s="28">
        <v>54</v>
      </c>
      <c r="H14" s="28">
        <v>0</v>
      </c>
      <c r="I14" s="28">
        <f>G14-H14</f>
        <v>54</v>
      </c>
      <c r="J14" s="198" t="s">
        <v>144</v>
      </c>
    </row>
    <row r="15" spans="1:10" ht="15" customHeight="1" x14ac:dyDescent="0.15">
      <c r="A15" s="209"/>
      <c r="B15" s="207"/>
      <c r="C15" s="207"/>
      <c r="D15" s="232" t="s">
        <v>12</v>
      </c>
      <c r="E15" s="232"/>
      <c r="F15" s="232"/>
      <c r="G15" s="30">
        <f>SUM(G16:G17)</f>
        <v>7055000</v>
      </c>
      <c r="H15" s="30">
        <f>SUM(H16:H17)</f>
        <v>7083000</v>
      </c>
      <c r="I15" s="30">
        <f t="shared" ref="I15:I25" si="0">G15-H15</f>
        <v>-28000</v>
      </c>
      <c r="J15" s="198"/>
    </row>
    <row r="16" spans="1:10" ht="15" customHeight="1" x14ac:dyDescent="0.15">
      <c r="A16" s="209"/>
      <c r="B16" s="207"/>
      <c r="C16" s="207"/>
      <c r="D16" s="207"/>
      <c r="E16" s="232" t="s">
        <v>13</v>
      </c>
      <c r="F16" s="232"/>
      <c r="G16" s="28">
        <v>147000</v>
      </c>
      <c r="H16" s="28">
        <v>135000</v>
      </c>
      <c r="I16" s="28">
        <f t="shared" si="0"/>
        <v>12000</v>
      </c>
      <c r="J16" s="198" t="s">
        <v>113</v>
      </c>
    </row>
    <row r="17" spans="1:10" ht="18" customHeight="1" x14ac:dyDescent="0.15">
      <c r="A17" s="209"/>
      <c r="B17" s="207"/>
      <c r="C17" s="207"/>
      <c r="D17" s="207"/>
      <c r="E17" s="232" t="s">
        <v>14</v>
      </c>
      <c r="F17" s="232"/>
      <c r="G17" s="28">
        <v>6908000</v>
      </c>
      <c r="H17" s="28">
        <v>6948000</v>
      </c>
      <c r="I17" s="28">
        <f t="shared" si="0"/>
        <v>-40000</v>
      </c>
      <c r="J17" s="198" t="s">
        <v>114</v>
      </c>
    </row>
    <row r="18" spans="1:10" ht="15" customHeight="1" x14ac:dyDescent="0.15">
      <c r="A18" s="209"/>
      <c r="B18" s="207"/>
      <c r="C18" s="207"/>
      <c r="D18" s="232" t="s">
        <v>15</v>
      </c>
      <c r="E18" s="232"/>
      <c r="F18" s="232"/>
      <c r="G18" s="30">
        <f>SUM(G19:G21)</f>
        <v>11657776</v>
      </c>
      <c r="H18" s="30">
        <f>SUM(H19:H21)</f>
        <v>11847105</v>
      </c>
      <c r="I18" s="30">
        <f t="shared" si="0"/>
        <v>-189329</v>
      </c>
      <c r="J18" s="198"/>
    </row>
    <row r="19" spans="1:10" ht="15" customHeight="1" x14ac:dyDescent="0.15">
      <c r="A19" s="209"/>
      <c r="B19" s="207"/>
      <c r="C19" s="207"/>
      <c r="D19" s="207"/>
      <c r="E19" s="232" t="s">
        <v>96</v>
      </c>
      <c r="F19" s="241"/>
      <c r="G19" s="28">
        <v>10466508</v>
      </c>
      <c r="H19" s="28">
        <v>10343036</v>
      </c>
      <c r="I19" s="28">
        <f t="shared" si="0"/>
        <v>123472</v>
      </c>
      <c r="J19" s="198"/>
    </row>
    <row r="20" spans="1:10" ht="15" customHeight="1" x14ac:dyDescent="0.15">
      <c r="A20" s="209"/>
      <c r="B20" s="207"/>
      <c r="C20" s="207"/>
      <c r="D20" s="207"/>
      <c r="E20" s="232" t="s">
        <v>97</v>
      </c>
      <c r="F20" s="241"/>
      <c r="G20" s="28">
        <v>1016268</v>
      </c>
      <c r="H20" s="28">
        <v>1328069</v>
      </c>
      <c r="I20" s="28">
        <f t="shared" si="0"/>
        <v>-311801</v>
      </c>
      <c r="J20" s="198"/>
    </row>
    <row r="21" spans="1:10" ht="15" customHeight="1" x14ac:dyDescent="0.15">
      <c r="A21" s="209"/>
      <c r="B21" s="207"/>
      <c r="C21" s="207"/>
      <c r="D21" s="207"/>
      <c r="E21" s="232" t="s">
        <v>93</v>
      </c>
      <c r="F21" s="232"/>
      <c r="G21" s="28">
        <v>175000</v>
      </c>
      <c r="H21" s="28">
        <v>176000</v>
      </c>
      <c r="I21" s="28">
        <f t="shared" si="0"/>
        <v>-1000</v>
      </c>
      <c r="J21" s="198" t="s">
        <v>115</v>
      </c>
    </row>
    <row r="22" spans="1:10" ht="15" customHeight="1" x14ac:dyDescent="0.15">
      <c r="A22" s="209"/>
      <c r="B22" s="207"/>
      <c r="C22" s="207"/>
      <c r="D22" s="207" t="s">
        <v>81</v>
      </c>
      <c r="E22" s="207"/>
      <c r="F22" s="207"/>
      <c r="G22" s="30">
        <f>SUM(G23)</f>
        <v>851000</v>
      </c>
      <c r="H22" s="30">
        <f>SUM(H23:H23)</f>
        <v>316000</v>
      </c>
      <c r="I22" s="30">
        <f t="shared" si="0"/>
        <v>535000</v>
      </c>
      <c r="J22" s="198"/>
    </row>
    <row r="23" spans="1:10" ht="15" customHeight="1" x14ac:dyDescent="0.15">
      <c r="A23" s="209"/>
      <c r="B23" s="207"/>
      <c r="C23" s="207"/>
      <c r="D23" s="207" t="s">
        <v>16</v>
      </c>
      <c r="E23" s="232" t="s">
        <v>80</v>
      </c>
      <c r="F23" s="241"/>
      <c r="G23" s="28">
        <v>851000</v>
      </c>
      <c r="H23" s="28">
        <v>316000</v>
      </c>
      <c r="I23" s="28">
        <f t="shared" si="0"/>
        <v>535000</v>
      </c>
      <c r="J23" s="198"/>
    </row>
    <row r="24" spans="1:10" ht="15" customHeight="1" x14ac:dyDescent="0.15">
      <c r="A24" s="209"/>
      <c r="B24" s="207"/>
      <c r="C24" s="207"/>
      <c r="D24" s="232" t="s">
        <v>17</v>
      </c>
      <c r="E24" s="232"/>
      <c r="F24" s="232"/>
      <c r="G24" s="30">
        <f>SUM(G25:G27)</f>
        <v>6061355</v>
      </c>
      <c r="H24" s="30">
        <f>SUM(H25:H27)</f>
        <v>5845466</v>
      </c>
      <c r="I24" s="30">
        <f t="shared" si="0"/>
        <v>215889</v>
      </c>
      <c r="J24" s="198"/>
    </row>
    <row r="25" spans="1:10" ht="15" customHeight="1" x14ac:dyDescent="0.15">
      <c r="A25" s="209"/>
      <c r="B25" s="207"/>
      <c r="C25" s="207"/>
      <c r="D25" s="207"/>
      <c r="E25" s="232" t="s">
        <v>17</v>
      </c>
      <c r="F25" s="241"/>
      <c r="G25" s="91">
        <v>6061355</v>
      </c>
      <c r="H25" s="91">
        <v>5763466</v>
      </c>
      <c r="I25" s="28">
        <f t="shared" si="0"/>
        <v>297889</v>
      </c>
      <c r="J25" s="198"/>
    </row>
    <row r="26" spans="1:10" ht="15" customHeight="1" x14ac:dyDescent="0.15">
      <c r="A26" s="209"/>
      <c r="B26" s="207"/>
      <c r="C26" s="207"/>
      <c r="D26" s="207"/>
      <c r="E26" s="232" t="s">
        <v>87</v>
      </c>
      <c r="F26" s="241"/>
      <c r="G26" s="28"/>
      <c r="H26" s="28"/>
      <c r="I26" s="28"/>
      <c r="J26" s="198"/>
    </row>
    <row r="27" spans="1:10" ht="15" customHeight="1" x14ac:dyDescent="0.15">
      <c r="A27" s="209"/>
      <c r="B27" s="207"/>
      <c r="C27" s="207"/>
      <c r="D27" s="207"/>
      <c r="E27" s="232" t="s">
        <v>92</v>
      </c>
      <c r="F27" s="232"/>
      <c r="G27" s="28">
        <v>0</v>
      </c>
      <c r="H27" s="28">
        <v>82000</v>
      </c>
      <c r="I27" s="28">
        <f>G27-H27</f>
        <v>-82000</v>
      </c>
      <c r="J27" s="198"/>
    </row>
    <row r="28" spans="1:10" ht="15" customHeight="1" x14ac:dyDescent="0.15">
      <c r="A28" s="209"/>
      <c r="B28" s="207"/>
      <c r="C28" s="207"/>
      <c r="D28" s="207"/>
      <c r="E28" s="207"/>
      <c r="F28" s="212" t="s">
        <v>94</v>
      </c>
      <c r="G28" s="93"/>
      <c r="H28" s="93"/>
      <c r="I28" s="90"/>
      <c r="J28" s="198"/>
    </row>
    <row r="29" spans="1:10" ht="15" customHeight="1" x14ac:dyDescent="0.15">
      <c r="A29" s="209"/>
      <c r="B29" s="207"/>
      <c r="C29" s="207"/>
      <c r="D29" s="232" t="s">
        <v>19</v>
      </c>
      <c r="E29" s="232"/>
      <c r="F29" s="232"/>
      <c r="G29" s="30">
        <f>SUM(G30)</f>
        <v>78</v>
      </c>
      <c r="H29" s="30">
        <f>SUM(H30:H30)</f>
        <v>126</v>
      </c>
      <c r="I29" s="30">
        <f>G29-H29</f>
        <v>-48</v>
      </c>
      <c r="J29" s="198"/>
    </row>
    <row r="30" spans="1:10" ht="15" customHeight="1" x14ac:dyDescent="0.15">
      <c r="A30" s="209"/>
      <c r="B30" s="207"/>
      <c r="C30" s="207"/>
      <c r="D30" s="207"/>
      <c r="E30" s="232" t="s">
        <v>18</v>
      </c>
      <c r="F30" s="232"/>
      <c r="G30" s="28">
        <v>78</v>
      </c>
      <c r="H30" s="28">
        <v>126</v>
      </c>
      <c r="I30" s="28">
        <f>G30-H30</f>
        <v>-48</v>
      </c>
      <c r="J30" s="198" t="s">
        <v>116</v>
      </c>
    </row>
    <row r="31" spans="1:10" ht="15" customHeight="1" x14ac:dyDescent="0.15">
      <c r="A31" s="209"/>
      <c r="B31" s="207"/>
      <c r="C31" s="207"/>
      <c r="D31" s="207"/>
      <c r="E31" s="207"/>
      <c r="F31" s="207"/>
      <c r="G31" s="28"/>
      <c r="H31" s="28"/>
      <c r="I31" s="28"/>
      <c r="J31" s="198"/>
    </row>
    <row r="32" spans="1:10" ht="15" customHeight="1" x14ac:dyDescent="0.15">
      <c r="A32" s="209"/>
      <c r="B32" s="207"/>
      <c r="C32" s="242" t="s">
        <v>20</v>
      </c>
      <c r="D32" s="242"/>
      <c r="E32" s="242"/>
      <c r="F32" s="242"/>
      <c r="G32" s="31">
        <f>G11+G13+G15+G18+G22+G24+G29</f>
        <v>25625281</v>
      </c>
      <c r="H32" s="31">
        <f>H15+H18+H22+H24+H29</f>
        <v>25091697</v>
      </c>
      <c r="I32" s="31">
        <f>G32-H32</f>
        <v>533584</v>
      </c>
      <c r="J32" s="201"/>
    </row>
    <row r="33" spans="1:10" ht="15" customHeight="1" x14ac:dyDescent="0.15">
      <c r="A33" s="209"/>
      <c r="B33" s="207"/>
      <c r="C33" s="207"/>
      <c r="D33" s="207"/>
      <c r="E33" s="207"/>
      <c r="F33" s="207"/>
      <c r="G33" s="28"/>
      <c r="H33" s="28"/>
      <c r="I33" s="28"/>
      <c r="J33" s="198"/>
    </row>
    <row r="34" spans="1:10" ht="15" customHeight="1" x14ac:dyDescent="0.15">
      <c r="A34" s="209"/>
      <c r="B34" s="243" t="s">
        <v>21</v>
      </c>
      <c r="C34" s="243"/>
      <c r="D34" s="243"/>
      <c r="E34" s="243"/>
      <c r="F34" s="243"/>
      <c r="G34" s="28"/>
      <c r="H34" s="28"/>
      <c r="I34" s="28"/>
      <c r="J34" s="198"/>
    </row>
    <row r="35" spans="1:10" ht="15" customHeight="1" x14ac:dyDescent="0.15">
      <c r="A35" s="209"/>
      <c r="B35" s="207"/>
      <c r="C35" s="207"/>
      <c r="D35" s="242" t="s">
        <v>88</v>
      </c>
      <c r="E35" s="242"/>
      <c r="F35" s="242"/>
      <c r="G35" s="30">
        <f>SUM(G36:G56)</f>
        <v>21557517</v>
      </c>
      <c r="H35" s="30">
        <f>SUM(H36:H56)</f>
        <v>22225037</v>
      </c>
      <c r="I35" s="30">
        <f>SUM(I36:I56)</f>
        <v>-667520</v>
      </c>
      <c r="J35" s="198"/>
    </row>
    <row r="36" spans="1:10" ht="15" customHeight="1" x14ac:dyDescent="0.15">
      <c r="A36" s="209"/>
      <c r="B36" s="207"/>
      <c r="C36" s="207"/>
      <c r="D36" s="207"/>
      <c r="E36" s="232" t="s">
        <v>22</v>
      </c>
      <c r="F36" s="232"/>
      <c r="G36" s="28">
        <v>12041424</v>
      </c>
      <c r="H36" s="28">
        <v>11844396</v>
      </c>
      <c r="I36" s="28">
        <f>G36-H36</f>
        <v>197028</v>
      </c>
      <c r="J36" s="198" t="s">
        <v>117</v>
      </c>
    </row>
    <row r="37" spans="1:10" ht="15" customHeight="1" x14ac:dyDescent="0.15">
      <c r="A37" s="209"/>
      <c r="B37" s="207"/>
      <c r="C37" s="207"/>
      <c r="D37" s="207"/>
      <c r="E37" s="232" t="s">
        <v>23</v>
      </c>
      <c r="F37" s="232"/>
      <c r="G37" s="28">
        <v>1579200</v>
      </c>
      <c r="H37" s="28">
        <v>1587250</v>
      </c>
      <c r="I37" s="28">
        <f t="shared" ref="I37:I56" si="1">G37-H37</f>
        <v>-8050</v>
      </c>
      <c r="J37" s="198" t="s">
        <v>118</v>
      </c>
    </row>
    <row r="38" spans="1:10" ht="15" customHeight="1" x14ac:dyDescent="0.15">
      <c r="A38" s="209"/>
      <c r="B38" s="207"/>
      <c r="C38" s="207"/>
      <c r="D38" s="207"/>
      <c r="E38" s="232" t="s">
        <v>24</v>
      </c>
      <c r="F38" s="232"/>
      <c r="G38" s="28">
        <v>1937457</v>
      </c>
      <c r="H38" s="28">
        <v>1960291</v>
      </c>
      <c r="I38" s="28">
        <f t="shared" si="1"/>
        <v>-22834</v>
      </c>
      <c r="J38" s="198" t="s">
        <v>148</v>
      </c>
    </row>
    <row r="39" spans="1:10" ht="15" customHeight="1" x14ac:dyDescent="0.15">
      <c r="A39" s="209"/>
      <c r="B39" s="207"/>
      <c r="C39" s="207"/>
      <c r="D39" s="207"/>
      <c r="E39" s="232" t="s">
        <v>25</v>
      </c>
      <c r="F39" s="232"/>
      <c r="G39" s="28">
        <v>619459</v>
      </c>
      <c r="H39" s="28">
        <v>610236</v>
      </c>
      <c r="I39" s="28">
        <f t="shared" si="1"/>
        <v>9223</v>
      </c>
      <c r="J39" s="198" t="s">
        <v>119</v>
      </c>
    </row>
    <row r="40" spans="1:10" ht="15" customHeight="1" x14ac:dyDescent="0.15">
      <c r="A40" s="209"/>
      <c r="B40" s="207"/>
      <c r="C40" s="207"/>
      <c r="D40" s="207"/>
      <c r="E40" s="232" t="s">
        <v>26</v>
      </c>
      <c r="F40" s="232"/>
      <c r="G40" s="28">
        <v>525759</v>
      </c>
      <c r="H40" s="28">
        <v>588283</v>
      </c>
      <c r="I40" s="28">
        <f t="shared" si="1"/>
        <v>-62524</v>
      </c>
      <c r="J40" s="198" t="s">
        <v>120</v>
      </c>
    </row>
    <row r="41" spans="1:10" ht="15" customHeight="1" x14ac:dyDescent="0.15">
      <c r="A41" s="209"/>
      <c r="B41" s="207"/>
      <c r="C41" s="207"/>
      <c r="D41" s="207"/>
      <c r="E41" s="207" t="s">
        <v>27</v>
      </c>
      <c r="F41" s="207"/>
      <c r="G41" s="28">
        <v>55822</v>
      </c>
      <c r="H41" s="28">
        <v>125400</v>
      </c>
      <c r="I41" s="28">
        <f t="shared" si="1"/>
        <v>-69578</v>
      </c>
      <c r="J41" s="198" t="s">
        <v>154</v>
      </c>
    </row>
    <row r="42" spans="1:10" ht="15" customHeight="1" x14ac:dyDescent="0.15">
      <c r="A42" s="209"/>
      <c r="B42" s="207"/>
      <c r="C42" s="207"/>
      <c r="D42" s="207"/>
      <c r="E42" s="232" t="s">
        <v>28</v>
      </c>
      <c r="F42" s="232"/>
      <c r="G42" s="28">
        <v>484517</v>
      </c>
      <c r="H42" s="28">
        <v>281897</v>
      </c>
      <c r="I42" s="28">
        <f t="shared" si="1"/>
        <v>202620</v>
      </c>
      <c r="J42" s="198" t="s">
        <v>159</v>
      </c>
    </row>
    <row r="43" spans="1:10" ht="15" customHeight="1" x14ac:dyDescent="0.15">
      <c r="A43" s="209"/>
      <c r="B43" s="207"/>
      <c r="C43" s="207"/>
      <c r="D43" s="207"/>
      <c r="E43" s="232" t="s">
        <v>29</v>
      </c>
      <c r="F43" s="232"/>
      <c r="G43" s="28">
        <v>866148</v>
      </c>
      <c r="H43" s="28">
        <v>1037038</v>
      </c>
      <c r="I43" s="28">
        <f t="shared" si="1"/>
        <v>-170890</v>
      </c>
      <c r="J43" s="198" t="s">
        <v>136</v>
      </c>
    </row>
    <row r="44" spans="1:10" ht="15" customHeight="1" x14ac:dyDescent="0.15">
      <c r="A44" s="209"/>
      <c r="B44" s="207"/>
      <c r="C44" s="207"/>
      <c r="D44" s="207"/>
      <c r="E44" s="244" t="s">
        <v>30</v>
      </c>
      <c r="F44" s="244"/>
      <c r="G44" s="85">
        <v>101665</v>
      </c>
      <c r="H44" s="85">
        <v>102758</v>
      </c>
      <c r="I44" s="28">
        <f t="shared" si="1"/>
        <v>-1093</v>
      </c>
      <c r="J44" s="198" t="s">
        <v>124</v>
      </c>
    </row>
    <row r="45" spans="1:10" ht="15" customHeight="1" x14ac:dyDescent="0.15">
      <c r="A45" s="209"/>
      <c r="B45" s="207"/>
      <c r="C45" s="207"/>
      <c r="D45" s="207"/>
      <c r="E45" s="232" t="s">
        <v>82</v>
      </c>
      <c r="F45" s="241"/>
      <c r="G45" s="28">
        <v>107100</v>
      </c>
      <c r="H45" s="28">
        <v>71260</v>
      </c>
      <c r="I45" s="28">
        <f t="shared" si="1"/>
        <v>35840</v>
      </c>
      <c r="J45" s="198" t="s">
        <v>125</v>
      </c>
    </row>
    <row r="46" spans="1:10" ht="15" customHeight="1" x14ac:dyDescent="0.15">
      <c r="A46" s="209"/>
      <c r="B46" s="207"/>
      <c r="C46" s="207"/>
      <c r="D46" s="207"/>
      <c r="E46" s="232" t="s">
        <v>98</v>
      </c>
      <c r="F46" s="241"/>
      <c r="G46" s="28">
        <v>0</v>
      </c>
      <c r="H46" s="28">
        <v>257784</v>
      </c>
      <c r="I46" s="28">
        <f t="shared" si="1"/>
        <v>-257784</v>
      </c>
      <c r="J46" s="198" t="s">
        <v>158</v>
      </c>
    </row>
    <row r="47" spans="1:10" ht="15" customHeight="1" x14ac:dyDescent="0.15">
      <c r="A47" s="209"/>
      <c r="B47" s="207"/>
      <c r="C47" s="207"/>
      <c r="D47" s="207"/>
      <c r="E47" s="232" t="s">
        <v>31</v>
      </c>
      <c r="F47" s="232"/>
      <c r="G47" s="28">
        <v>347247</v>
      </c>
      <c r="H47" s="28">
        <v>157464</v>
      </c>
      <c r="I47" s="28">
        <f t="shared" si="1"/>
        <v>189783</v>
      </c>
      <c r="J47" s="198" t="s">
        <v>149</v>
      </c>
    </row>
    <row r="48" spans="1:10" ht="15" customHeight="1" x14ac:dyDescent="0.15">
      <c r="A48" s="209"/>
      <c r="B48" s="207"/>
      <c r="C48" s="207"/>
      <c r="D48" s="207"/>
      <c r="E48" s="232" t="s">
        <v>76</v>
      </c>
      <c r="F48" s="241"/>
      <c r="G48" s="28">
        <v>537480</v>
      </c>
      <c r="H48" s="28">
        <v>1069121</v>
      </c>
      <c r="I48" s="28">
        <f t="shared" si="1"/>
        <v>-531641</v>
      </c>
      <c r="J48" s="198" t="s">
        <v>150</v>
      </c>
    </row>
    <row r="49" spans="1:10" ht="15" customHeight="1" x14ac:dyDescent="0.15">
      <c r="A49" s="209"/>
      <c r="B49" s="207"/>
      <c r="C49" s="207"/>
      <c r="D49" s="207"/>
      <c r="E49" s="232" t="s">
        <v>32</v>
      </c>
      <c r="F49" s="232"/>
      <c r="G49" s="28">
        <v>187790</v>
      </c>
      <c r="H49" s="28">
        <v>196930</v>
      </c>
      <c r="I49" s="28">
        <f t="shared" si="1"/>
        <v>-9140</v>
      </c>
      <c r="J49" s="198" t="s">
        <v>160</v>
      </c>
    </row>
    <row r="50" spans="1:10" ht="15" customHeight="1" x14ac:dyDescent="0.15">
      <c r="A50" s="209"/>
      <c r="B50" s="207"/>
      <c r="C50" s="207"/>
      <c r="D50" s="207"/>
      <c r="E50" s="232" t="s">
        <v>33</v>
      </c>
      <c r="F50" s="232"/>
      <c r="G50" s="28">
        <v>271720</v>
      </c>
      <c r="H50" s="28">
        <v>380509</v>
      </c>
      <c r="I50" s="28">
        <f t="shared" si="1"/>
        <v>-108789</v>
      </c>
      <c r="J50" s="198" t="s">
        <v>151</v>
      </c>
    </row>
    <row r="51" spans="1:10" ht="15" customHeight="1" x14ac:dyDescent="0.15">
      <c r="A51" s="209"/>
      <c r="B51" s="207"/>
      <c r="C51" s="207"/>
      <c r="D51" s="207"/>
      <c r="E51" s="232" t="s">
        <v>34</v>
      </c>
      <c r="F51" s="232"/>
      <c r="G51" s="28">
        <v>100000</v>
      </c>
      <c r="H51" s="28">
        <v>100000</v>
      </c>
      <c r="I51" s="28">
        <f t="shared" si="1"/>
        <v>0</v>
      </c>
      <c r="J51" s="198" t="s">
        <v>127</v>
      </c>
    </row>
    <row r="52" spans="1:10" ht="15" customHeight="1" x14ac:dyDescent="0.15">
      <c r="A52" s="209"/>
      <c r="B52" s="207"/>
      <c r="C52" s="207"/>
      <c r="D52" s="207"/>
      <c r="E52" s="232" t="s">
        <v>35</v>
      </c>
      <c r="F52" s="232"/>
      <c r="G52" s="28">
        <v>308880</v>
      </c>
      <c r="H52" s="28">
        <v>249480</v>
      </c>
      <c r="I52" s="28">
        <f t="shared" si="1"/>
        <v>59400</v>
      </c>
      <c r="J52" s="198" t="s">
        <v>128</v>
      </c>
    </row>
    <row r="53" spans="1:10" ht="15" customHeight="1" x14ac:dyDescent="0.15">
      <c r="A53" s="209"/>
      <c r="B53" s="207"/>
      <c r="C53" s="207"/>
      <c r="D53" s="207"/>
      <c r="E53" s="232" t="s">
        <v>89</v>
      </c>
      <c r="F53" s="241"/>
      <c r="G53" s="28">
        <v>1019700</v>
      </c>
      <c r="H53" s="28">
        <v>1004850</v>
      </c>
      <c r="I53" s="28">
        <f t="shared" si="1"/>
        <v>14850</v>
      </c>
      <c r="J53" s="198" t="s">
        <v>129</v>
      </c>
    </row>
    <row r="54" spans="1:10" ht="15" customHeight="1" x14ac:dyDescent="0.15">
      <c r="A54" s="209"/>
      <c r="B54" s="207"/>
      <c r="C54" s="207"/>
      <c r="D54" s="207"/>
      <c r="E54" s="232" t="s">
        <v>37</v>
      </c>
      <c r="F54" s="232"/>
      <c r="G54" s="28">
        <v>256273</v>
      </c>
      <c r="H54" s="28">
        <v>242296</v>
      </c>
      <c r="I54" s="28">
        <f t="shared" si="1"/>
        <v>13977</v>
      </c>
      <c r="J54" s="198" t="s">
        <v>130</v>
      </c>
    </row>
    <row r="55" spans="1:10" ht="15" customHeight="1" x14ac:dyDescent="0.15">
      <c r="A55" s="209"/>
      <c r="B55" s="207"/>
      <c r="C55" s="207"/>
      <c r="D55" s="207"/>
      <c r="E55" s="232" t="s">
        <v>75</v>
      </c>
      <c r="F55" s="241"/>
      <c r="G55" s="28">
        <v>27829</v>
      </c>
      <c r="H55" s="28">
        <v>67017</v>
      </c>
      <c r="I55" s="28">
        <f t="shared" si="1"/>
        <v>-39188</v>
      </c>
      <c r="J55" s="198" t="s">
        <v>131</v>
      </c>
    </row>
    <row r="56" spans="1:10" ht="15" customHeight="1" x14ac:dyDescent="0.15">
      <c r="A56" s="209"/>
      <c r="B56" s="207"/>
      <c r="C56" s="207"/>
      <c r="D56" s="207"/>
      <c r="E56" s="232" t="s">
        <v>38</v>
      </c>
      <c r="F56" s="232"/>
      <c r="G56" s="28">
        <v>182047</v>
      </c>
      <c r="H56" s="28">
        <v>290777</v>
      </c>
      <c r="I56" s="28">
        <f t="shared" si="1"/>
        <v>-108730</v>
      </c>
      <c r="J56" s="198" t="s">
        <v>132</v>
      </c>
    </row>
    <row r="57" spans="1:10" s="197" customFormat="1" ht="15" customHeight="1" x14ac:dyDescent="0.15">
      <c r="A57" s="209"/>
      <c r="B57" s="207"/>
      <c r="C57" s="207"/>
      <c r="D57" s="207"/>
      <c r="E57" s="207"/>
      <c r="F57" s="207"/>
      <c r="G57" s="28"/>
      <c r="H57" s="28"/>
      <c r="I57" s="28"/>
      <c r="J57" s="200"/>
    </row>
    <row r="58" spans="1:10" ht="15" customHeight="1" x14ac:dyDescent="0.15">
      <c r="A58" s="211"/>
      <c r="B58" s="205"/>
      <c r="C58" s="205"/>
      <c r="D58" s="205"/>
      <c r="E58" s="205"/>
      <c r="F58" s="205"/>
      <c r="G58" s="35"/>
      <c r="H58" s="35"/>
      <c r="I58" s="35"/>
      <c r="J58" s="198"/>
    </row>
    <row r="59" spans="1:10" ht="15" customHeight="1" x14ac:dyDescent="0.15">
      <c r="A59" s="209"/>
      <c r="B59" s="207"/>
      <c r="C59" s="207"/>
      <c r="D59" s="242" t="s">
        <v>39</v>
      </c>
      <c r="E59" s="242"/>
      <c r="F59" s="242"/>
      <c r="G59" s="30">
        <f>SUM(G60:G79)</f>
        <v>2377203</v>
      </c>
      <c r="H59" s="30">
        <f>SUM(H60:H79)</f>
        <v>2332907</v>
      </c>
      <c r="I59" s="30">
        <f>G59-H59</f>
        <v>44296</v>
      </c>
      <c r="J59" s="198"/>
    </row>
    <row r="60" spans="1:10" ht="15" customHeight="1" x14ac:dyDescent="0.15">
      <c r="A60" s="209"/>
      <c r="B60" s="207"/>
      <c r="C60" s="207"/>
      <c r="D60" s="207"/>
      <c r="E60" s="232" t="s">
        <v>22</v>
      </c>
      <c r="F60" s="232"/>
      <c r="G60" s="28">
        <v>1337936</v>
      </c>
      <c r="H60" s="28">
        <v>1316044</v>
      </c>
      <c r="I60" s="28">
        <f>G60-H60</f>
        <v>21892</v>
      </c>
      <c r="J60" s="198" t="s">
        <v>133</v>
      </c>
    </row>
    <row r="61" spans="1:10" ht="15" customHeight="1" x14ac:dyDescent="0.15">
      <c r="A61" s="209"/>
      <c r="B61" s="207"/>
      <c r="C61" s="207"/>
      <c r="D61" s="207"/>
      <c r="E61" s="232" t="s">
        <v>24</v>
      </c>
      <c r="F61" s="232"/>
      <c r="G61" s="28">
        <v>215273</v>
      </c>
      <c r="H61" s="28">
        <v>217811</v>
      </c>
      <c r="I61" s="28">
        <f t="shared" ref="I61:I79" si="2">G61-H61</f>
        <v>-2538</v>
      </c>
      <c r="J61" s="198" t="s">
        <v>152</v>
      </c>
    </row>
    <row r="62" spans="1:10" ht="15" customHeight="1" x14ac:dyDescent="0.15">
      <c r="A62" s="209"/>
      <c r="B62" s="207"/>
      <c r="C62" s="207"/>
      <c r="D62" s="207"/>
      <c r="E62" s="232" t="s">
        <v>36</v>
      </c>
      <c r="F62" s="232"/>
      <c r="G62" s="28">
        <v>63261</v>
      </c>
      <c r="H62" s="28">
        <v>18939</v>
      </c>
      <c r="I62" s="28">
        <f t="shared" si="2"/>
        <v>44322</v>
      </c>
      <c r="J62" s="198" t="s">
        <v>134</v>
      </c>
    </row>
    <row r="63" spans="1:10" ht="15" customHeight="1" x14ac:dyDescent="0.15">
      <c r="A63" s="209"/>
      <c r="B63" s="207"/>
      <c r="C63" s="207"/>
      <c r="D63" s="207"/>
      <c r="E63" s="207" t="s">
        <v>25</v>
      </c>
      <c r="F63" s="207"/>
      <c r="G63" s="28">
        <v>70000</v>
      </c>
      <c r="H63" s="28">
        <v>72000</v>
      </c>
      <c r="I63" s="28">
        <f t="shared" si="2"/>
        <v>-2000</v>
      </c>
      <c r="J63" s="198" t="s">
        <v>135</v>
      </c>
    </row>
    <row r="64" spans="1:10" ht="15" customHeight="1" x14ac:dyDescent="0.15">
      <c r="A64" s="209"/>
      <c r="B64" s="207"/>
      <c r="C64" s="207"/>
      <c r="D64" s="207"/>
      <c r="E64" s="232" t="s">
        <v>26</v>
      </c>
      <c r="F64" s="232"/>
      <c r="G64" s="28">
        <v>58418</v>
      </c>
      <c r="H64" s="28">
        <v>65365</v>
      </c>
      <c r="I64" s="28">
        <f t="shared" si="2"/>
        <v>-6947</v>
      </c>
      <c r="J64" s="198" t="s">
        <v>120</v>
      </c>
    </row>
    <row r="65" spans="1:10" ht="15" customHeight="1" x14ac:dyDescent="0.15">
      <c r="A65" s="209"/>
      <c r="B65" s="207"/>
      <c r="C65" s="207"/>
      <c r="D65" s="207"/>
      <c r="E65" s="207" t="s">
        <v>27</v>
      </c>
      <c r="F65" s="207"/>
      <c r="G65" s="28">
        <v>0</v>
      </c>
      <c r="H65" s="28">
        <v>0</v>
      </c>
      <c r="I65" s="28">
        <f t="shared" si="2"/>
        <v>0</v>
      </c>
      <c r="J65" s="198" t="s">
        <v>121</v>
      </c>
    </row>
    <row r="66" spans="1:10" ht="15" customHeight="1" x14ac:dyDescent="0.15">
      <c r="A66" s="209"/>
      <c r="B66" s="207"/>
      <c r="C66" s="207"/>
      <c r="D66" s="207"/>
      <c r="E66" s="232" t="s">
        <v>28</v>
      </c>
      <c r="F66" s="232"/>
      <c r="G66" s="28">
        <v>53835</v>
      </c>
      <c r="H66" s="28">
        <v>31322</v>
      </c>
      <c r="I66" s="28">
        <f t="shared" si="2"/>
        <v>22513</v>
      </c>
      <c r="J66" s="198" t="s">
        <v>122</v>
      </c>
    </row>
    <row r="67" spans="1:10" ht="15" customHeight="1" x14ac:dyDescent="0.15">
      <c r="A67" s="209"/>
      <c r="B67" s="207"/>
      <c r="C67" s="207"/>
      <c r="D67" s="207"/>
      <c r="E67" s="232" t="s">
        <v>29</v>
      </c>
      <c r="F67" s="232"/>
      <c r="G67" s="28">
        <v>96239</v>
      </c>
      <c r="H67" s="28">
        <v>115227</v>
      </c>
      <c r="I67" s="28">
        <f t="shared" si="2"/>
        <v>-18988</v>
      </c>
      <c r="J67" s="198" t="s">
        <v>123</v>
      </c>
    </row>
    <row r="68" spans="1:10" ht="15" customHeight="1" x14ac:dyDescent="0.15">
      <c r="A68" s="209"/>
      <c r="B68" s="207"/>
      <c r="C68" s="207"/>
      <c r="D68" s="207"/>
      <c r="E68" s="244" t="s">
        <v>30</v>
      </c>
      <c r="F68" s="244"/>
      <c r="G68" s="85">
        <v>11296</v>
      </c>
      <c r="H68" s="85">
        <v>11418</v>
      </c>
      <c r="I68" s="28">
        <f t="shared" si="2"/>
        <v>-122</v>
      </c>
      <c r="J68" s="198" t="s">
        <v>124</v>
      </c>
    </row>
    <row r="69" spans="1:10" ht="15" customHeight="1" x14ac:dyDescent="0.15">
      <c r="A69" s="209"/>
      <c r="B69" s="207"/>
      <c r="C69" s="207"/>
      <c r="D69" s="207"/>
      <c r="E69" s="232" t="s">
        <v>82</v>
      </c>
      <c r="F69" s="232"/>
      <c r="G69" s="28">
        <v>11900</v>
      </c>
      <c r="H69" s="28">
        <v>7918</v>
      </c>
      <c r="I69" s="28">
        <f t="shared" si="2"/>
        <v>3982</v>
      </c>
      <c r="J69" s="198" t="s">
        <v>125</v>
      </c>
    </row>
    <row r="70" spans="1:10" ht="15" customHeight="1" x14ac:dyDescent="0.15">
      <c r="A70" s="209"/>
      <c r="B70" s="207"/>
      <c r="C70" s="207"/>
      <c r="D70" s="207"/>
      <c r="E70" s="232" t="s">
        <v>31</v>
      </c>
      <c r="F70" s="232"/>
      <c r="G70" s="28">
        <v>38583</v>
      </c>
      <c r="H70" s="28">
        <v>17496</v>
      </c>
      <c r="I70" s="28">
        <f t="shared" si="2"/>
        <v>21087</v>
      </c>
      <c r="J70" s="198" t="s">
        <v>126</v>
      </c>
    </row>
    <row r="71" spans="1:10" ht="15" customHeight="1" x14ac:dyDescent="0.15">
      <c r="A71" s="209"/>
      <c r="B71" s="207"/>
      <c r="C71" s="207"/>
      <c r="D71" s="207"/>
      <c r="E71" s="232" t="s">
        <v>91</v>
      </c>
      <c r="F71" s="241"/>
      <c r="G71" s="28">
        <v>10000</v>
      </c>
      <c r="H71" s="28">
        <v>10000</v>
      </c>
      <c r="I71" s="28">
        <f t="shared" si="2"/>
        <v>0</v>
      </c>
      <c r="J71" s="198" t="s">
        <v>137</v>
      </c>
    </row>
    <row r="72" spans="1:10" ht="15" customHeight="1" x14ac:dyDescent="0.15">
      <c r="A72" s="209"/>
      <c r="B72" s="207"/>
      <c r="C72" s="207"/>
      <c r="D72" s="207"/>
      <c r="E72" s="207" t="s">
        <v>76</v>
      </c>
      <c r="F72" s="207"/>
      <c r="G72" s="28">
        <v>59720</v>
      </c>
      <c r="H72" s="28">
        <v>116579</v>
      </c>
      <c r="I72" s="28">
        <f t="shared" si="2"/>
        <v>-56859</v>
      </c>
      <c r="J72" s="198" t="s">
        <v>138</v>
      </c>
    </row>
    <row r="73" spans="1:10" ht="15" customHeight="1" x14ac:dyDescent="0.15">
      <c r="A73" s="209"/>
      <c r="B73" s="207"/>
      <c r="C73" s="207"/>
      <c r="D73" s="207"/>
      <c r="E73" s="232" t="s">
        <v>101</v>
      </c>
      <c r="F73" s="241"/>
      <c r="G73" s="28">
        <v>59874</v>
      </c>
      <c r="H73" s="28">
        <v>59874</v>
      </c>
      <c r="I73" s="28">
        <f t="shared" si="2"/>
        <v>0</v>
      </c>
      <c r="J73" s="198" t="s">
        <v>139</v>
      </c>
    </row>
    <row r="74" spans="1:10" ht="15" customHeight="1" x14ac:dyDescent="0.15">
      <c r="A74" s="209"/>
      <c r="B74" s="207"/>
      <c r="C74" s="207"/>
      <c r="D74" s="207"/>
      <c r="E74" s="232" t="s">
        <v>35</v>
      </c>
      <c r="F74" s="232"/>
      <c r="G74" s="28">
        <v>34320</v>
      </c>
      <c r="H74" s="28">
        <v>27720</v>
      </c>
      <c r="I74" s="28">
        <f t="shared" si="2"/>
        <v>6600</v>
      </c>
      <c r="J74" s="198" t="s">
        <v>128</v>
      </c>
    </row>
    <row r="75" spans="1:10" ht="15" customHeight="1" x14ac:dyDescent="0.15">
      <c r="A75" s="209"/>
      <c r="B75" s="207"/>
      <c r="C75" s="207"/>
      <c r="D75" s="207"/>
      <c r="E75" s="232" t="s">
        <v>89</v>
      </c>
      <c r="F75" s="241"/>
      <c r="G75" s="28">
        <v>113300</v>
      </c>
      <c r="H75" s="28">
        <v>111650</v>
      </c>
      <c r="I75" s="28">
        <f t="shared" si="2"/>
        <v>1650</v>
      </c>
      <c r="J75" s="198" t="s">
        <v>129</v>
      </c>
    </row>
    <row r="76" spans="1:10" ht="15" customHeight="1" x14ac:dyDescent="0.15">
      <c r="A76" s="209"/>
      <c r="B76" s="207"/>
      <c r="C76" s="207"/>
      <c r="D76" s="207"/>
      <c r="E76" s="232" t="s">
        <v>37</v>
      </c>
      <c r="F76" s="232"/>
      <c r="G76" s="28">
        <v>28475</v>
      </c>
      <c r="H76" s="28">
        <v>26922</v>
      </c>
      <c r="I76" s="28">
        <f t="shared" si="2"/>
        <v>1553</v>
      </c>
      <c r="J76" s="198" t="s">
        <v>130</v>
      </c>
    </row>
    <row r="77" spans="1:10" ht="15" customHeight="1" x14ac:dyDescent="0.15">
      <c r="A77" s="209"/>
      <c r="B77" s="207"/>
      <c r="C77" s="207"/>
      <c r="D77" s="207"/>
      <c r="E77" s="232" t="s">
        <v>40</v>
      </c>
      <c r="F77" s="232"/>
      <c r="G77" s="28">
        <v>64046</v>
      </c>
      <c r="H77" s="28">
        <v>64313</v>
      </c>
      <c r="I77" s="28">
        <f t="shared" si="2"/>
        <v>-267</v>
      </c>
      <c r="J77" s="198" t="s">
        <v>140</v>
      </c>
    </row>
    <row r="78" spans="1:10" ht="15" customHeight="1" x14ac:dyDescent="0.15">
      <c r="A78" s="209"/>
      <c r="B78" s="207"/>
      <c r="C78" s="207"/>
      <c r="D78" s="207"/>
      <c r="E78" s="232" t="s">
        <v>75</v>
      </c>
      <c r="F78" s="232"/>
      <c r="G78" s="28">
        <v>30500</v>
      </c>
      <c r="H78" s="28">
        <v>10000</v>
      </c>
      <c r="I78" s="28">
        <f t="shared" si="2"/>
        <v>20500</v>
      </c>
      <c r="J78" s="198" t="s">
        <v>141</v>
      </c>
    </row>
    <row r="79" spans="1:10" ht="15" customHeight="1" x14ac:dyDescent="0.15">
      <c r="A79" s="209"/>
      <c r="B79" s="207"/>
      <c r="C79" s="207"/>
      <c r="D79" s="207"/>
      <c r="E79" s="207" t="s">
        <v>38</v>
      </c>
      <c r="F79" s="207"/>
      <c r="G79" s="28">
        <v>20227</v>
      </c>
      <c r="H79" s="28">
        <v>32309</v>
      </c>
      <c r="I79" s="28">
        <f t="shared" si="2"/>
        <v>-12082</v>
      </c>
      <c r="J79" s="198" t="s">
        <v>132</v>
      </c>
    </row>
    <row r="80" spans="1:10" ht="15" customHeight="1" x14ac:dyDescent="0.15">
      <c r="A80" s="209"/>
      <c r="B80" s="207"/>
      <c r="C80" s="207"/>
      <c r="D80" s="207"/>
      <c r="E80" s="207"/>
      <c r="F80" s="207"/>
      <c r="G80" s="28"/>
      <c r="H80" s="28"/>
      <c r="I80" s="28"/>
      <c r="J80" s="198"/>
    </row>
    <row r="81" spans="1:10" ht="15" customHeight="1" x14ac:dyDescent="0.15">
      <c r="A81" s="210"/>
      <c r="B81" s="207"/>
      <c r="C81" s="207"/>
      <c r="D81" s="232" t="s">
        <v>41</v>
      </c>
      <c r="E81" s="232"/>
      <c r="F81" s="232"/>
      <c r="G81" s="31">
        <f>G35+G59</f>
        <v>23934720</v>
      </c>
      <c r="H81" s="31">
        <f>H35+H59</f>
        <v>24557944</v>
      </c>
      <c r="I81" s="31">
        <f>G81-H81</f>
        <v>-623224</v>
      </c>
      <c r="J81" s="201"/>
    </row>
    <row r="82" spans="1:10" ht="15" customHeight="1" x14ac:dyDescent="0.15">
      <c r="A82" s="210"/>
      <c r="B82" s="207"/>
      <c r="C82" s="207"/>
      <c r="D82" s="232" t="s">
        <v>42</v>
      </c>
      <c r="E82" s="232"/>
      <c r="F82" s="232"/>
      <c r="G82" s="34">
        <f>G32-G81</f>
        <v>1690561</v>
      </c>
      <c r="H82" s="34">
        <f>H32-H81</f>
        <v>533753</v>
      </c>
      <c r="I82" s="34">
        <f>G82-H82</f>
        <v>1156808</v>
      </c>
      <c r="J82" s="201"/>
    </row>
    <row r="83" spans="1:10" ht="15" customHeight="1" x14ac:dyDescent="0.15">
      <c r="A83" s="210"/>
      <c r="B83" s="207"/>
      <c r="C83" s="207"/>
      <c r="D83" s="232" t="s">
        <v>43</v>
      </c>
      <c r="E83" s="232"/>
      <c r="F83" s="232"/>
      <c r="G83" s="28"/>
      <c r="H83" s="28"/>
      <c r="I83" s="28"/>
      <c r="J83" s="198"/>
    </row>
    <row r="84" spans="1:10" ht="15" customHeight="1" x14ac:dyDescent="0.15">
      <c r="A84" s="210"/>
      <c r="B84" s="207"/>
      <c r="C84" s="207"/>
      <c r="D84" s="245" t="s">
        <v>44</v>
      </c>
      <c r="E84" s="245"/>
      <c r="F84" s="232"/>
      <c r="G84" s="28"/>
      <c r="H84" s="28"/>
      <c r="I84" s="28"/>
      <c r="J84" s="198"/>
    </row>
    <row r="85" spans="1:10" ht="15" customHeight="1" x14ac:dyDescent="0.15">
      <c r="A85" s="210"/>
      <c r="B85" s="207"/>
      <c r="C85" s="207"/>
      <c r="D85" s="245" t="s">
        <v>45</v>
      </c>
      <c r="E85" s="245"/>
      <c r="F85" s="232"/>
      <c r="G85" s="33"/>
      <c r="H85" s="33"/>
      <c r="I85" s="28"/>
      <c r="J85" s="198"/>
    </row>
    <row r="86" spans="1:10" ht="15" customHeight="1" x14ac:dyDescent="0.15">
      <c r="A86" s="210"/>
      <c r="B86" s="207"/>
      <c r="C86" s="207"/>
      <c r="D86" s="245" t="s">
        <v>46</v>
      </c>
      <c r="E86" s="245"/>
      <c r="F86" s="232"/>
      <c r="G86" s="34">
        <v>0</v>
      </c>
      <c r="H86" s="34">
        <v>0</v>
      </c>
      <c r="I86" s="35">
        <f>G86-H86</f>
        <v>0</v>
      </c>
      <c r="J86" s="201"/>
    </row>
    <row r="87" spans="1:10" ht="15" customHeight="1" x14ac:dyDescent="0.15">
      <c r="A87" s="210"/>
      <c r="B87" s="207"/>
      <c r="C87" s="207"/>
      <c r="D87" s="232" t="s">
        <v>47</v>
      </c>
      <c r="E87" s="232"/>
      <c r="F87" s="232"/>
      <c r="G87" s="34">
        <f>G82+G86</f>
        <v>1690561</v>
      </c>
      <c r="H87" s="34">
        <f>H82+H86</f>
        <v>533753</v>
      </c>
      <c r="I87" s="34">
        <f>G87-H87</f>
        <v>1156808</v>
      </c>
      <c r="J87" s="201"/>
    </row>
    <row r="88" spans="1:10" ht="15" customHeight="1" x14ac:dyDescent="0.15">
      <c r="A88" s="210"/>
      <c r="B88" s="207"/>
      <c r="C88" s="207"/>
      <c r="D88" s="207"/>
      <c r="E88" s="207"/>
      <c r="F88" s="207"/>
      <c r="G88" s="28"/>
      <c r="H88" s="28"/>
      <c r="I88" s="28"/>
      <c r="J88" s="198"/>
    </row>
    <row r="89" spans="1:10" ht="15" customHeight="1" x14ac:dyDescent="0.15">
      <c r="A89" s="209"/>
      <c r="B89" s="246" t="s">
        <v>48</v>
      </c>
      <c r="C89" s="246"/>
      <c r="D89" s="246"/>
      <c r="E89" s="246"/>
      <c r="F89" s="246"/>
      <c r="G89" s="28"/>
      <c r="H89" s="28"/>
      <c r="I89" s="28"/>
      <c r="J89" s="198"/>
    </row>
    <row r="90" spans="1:10" ht="15" customHeight="1" x14ac:dyDescent="0.15">
      <c r="A90" s="209"/>
      <c r="B90" s="207"/>
      <c r="C90" s="232" t="s">
        <v>49</v>
      </c>
      <c r="D90" s="232"/>
      <c r="E90" s="232"/>
      <c r="F90" s="232"/>
      <c r="G90" s="28"/>
      <c r="H90" s="28"/>
      <c r="I90" s="28"/>
      <c r="J90" s="198"/>
    </row>
    <row r="91" spans="1:10" ht="15" customHeight="1" x14ac:dyDescent="0.15">
      <c r="A91" s="209"/>
      <c r="B91" s="207"/>
      <c r="C91" s="207"/>
      <c r="D91" s="232" t="s">
        <v>50</v>
      </c>
      <c r="E91" s="232"/>
      <c r="F91" s="232"/>
      <c r="G91" s="28"/>
      <c r="H91" s="28"/>
      <c r="I91" s="28"/>
      <c r="J91" s="198"/>
    </row>
    <row r="92" spans="1:10" ht="15" customHeight="1" x14ac:dyDescent="0.15">
      <c r="A92" s="209"/>
      <c r="B92" s="207"/>
      <c r="C92" s="207"/>
      <c r="D92" s="232" t="s">
        <v>51</v>
      </c>
      <c r="E92" s="232"/>
      <c r="F92" s="232"/>
      <c r="G92" s="28"/>
      <c r="H92" s="28"/>
      <c r="I92" s="28"/>
      <c r="J92" s="198"/>
    </row>
    <row r="93" spans="1:10" ht="15" customHeight="1" x14ac:dyDescent="0.15">
      <c r="A93" s="209"/>
      <c r="B93" s="207"/>
      <c r="C93" s="207"/>
      <c r="D93" s="207"/>
      <c r="E93" s="207"/>
      <c r="F93" s="207" t="s">
        <v>106</v>
      </c>
      <c r="G93" s="28"/>
      <c r="H93" s="28"/>
      <c r="I93" s="28"/>
      <c r="J93" s="198"/>
    </row>
    <row r="94" spans="1:10" ht="15" customHeight="1" x14ac:dyDescent="0.15">
      <c r="A94" s="209"/>
      <c r="B94" s="207"/>
      <c r="C94" s="207"/>
      <c r="D94" s="207"/>
      <c r="E94" s="207"/>
      <c r="F94" s="212" t="s">
        <v>105</v>
      </c>
      <c r="G94" s="28">
        <v>0</v>
      </c>
      <c r="H94" s="28">
        <v>82000</v>
      </c>
      <c r="I94" s="28">
        <f>G94-H94</f>
        <v>-82000</v>
      </c>
      <c r="J94" s="198"/>
    </row>
    <row r="95" spans="1:10" ht="15" customHeight="1" x14ac:dyDescent="0.15">
      <c r="A95" s="209"/>
      <c r="B95" s="207"/>
      <c r="C95" s="207"/>
      <c r="D95" s="232" t="s">
        <v>52</v>
      </c>
      <c r="E95" s="232"/>
      <c r="F95" s="232"/>
      <c r="G95" s="34">
        <v>0</v>
      </c>
      <c r="H95" s="34">
        <f>SUM(H93:H94)</f>
        <v>82000</v>
      </c>
      <c r="I95" s="34">
        <f>G95-H95</f>
        <v>-82000</v>
      </c>
      <c r="J95" s="200"/>
    </row>
    <row r="96" spans="1:10" ht="15" customHeight="1" x14ac:dyDescent="0.15">
      <c r="A96" s="209"/>
      <c r="B96" s="207"/>
      <c r="C96" s="232" t="s">
        <v>53</v>
      </c>
      <c r="D96" s="232"/>
      <c r="E96" s="232"/>
      <c r="F96" s="232"/>
      <c r="G96" s="35"/>
      <c r="H96" s="35"/>
      <c r="I96" s="35"/>
      <c r="J96" s="198"/>
    </row>
    <row r="97" spans="1:10" s="203" customFormat="1" ht="15" customHeight="1" x14ac:dyDescent="0.15">
      <c r="A97" s="209"/>
      <c r="B97" s="207"/>
      <c r="C97" s="207"/>
      <c r="D97" s="232" t="s">
        <v>142</v>
      </c>
      <c r="E97" s="232"/>
      <c r="F97" s="232"/>
      <c r="G97" s="28">
        <f>SUM(G98:G99)</f>
        <v>2</v>
      </c>
      <c r="H97" s="28">
        <v>0</v>
      </c>
      <c r="I97" s="28">
        <f>SUM(I98:I99)</f>
        <v>2</v>
      </c>
      <c r="J97" s="198"/>
    </row>
    <row r="98" spans="1:10" s="225" customFormat="1" ht="15" customHeight="1" x14ac:dyDescent="0.15">
      <c r="A98" s="226"/>
      <c r="B98" s="224"/>
      <c r="C98" s="224"/>
      <c r="D98" s="224"/>
      <c r="E98" s="224"/>
      <c r="F98" s="224" t="s">
        <v>90</v>
      </c>
      <c r="G98" s="28">
        <v>1</v>
      </c>
      <c r="H98" s="28"/>
      <c r="I98" s="28">
        <v>1</v>
      </c>
      <c r="J98" s="198"/>
    </row>
    <row r="99" spans="1:10" s="225" customFormat="1" ht="15" customHeight="1" x14ac:dyDescent="0.15">
      <c r="A99" s="226"/>
      <c r="B99" s="224"/>
      <c r="C99" s="224"/>
      <c r="D99" s="224"/>
      <c r="E99" s="224"/>
      <c r="F99" s="224" t="s">
        <v>153</v>
      </c>
      <c r="G99" s="28">
        <v>1</v>
      </c>
      <c r="H99" s="28"/>
      <c r="I99" s="28">
        <v>1</v>
      </c>
      <c r="J99" s="198"/>
    </row>
    <row r="100" spans="1:10" ht="15" customHeight="1" x14ac:dyDescent="0.15">
      <c r="A100" s="209"/>
      <c r="B100" s="207"/>
      <c r="C100" s="207"/>
      <c r="D100" s="245" t="s">
        <v>54</v>
      </c>
      <c r="E100" s="245"/>
      <c r="F100" s="232"/>
      <c r="G100" s="28"/>
      <c r="H100" s="28"/>
      <c r="I100" s="28"/>
      <c r="J100" s="198"/>
    </row>
    <row r="101" spans="1:10" ht="15" customHeight="1" x14ac:dyDescent="0.15">
      <c r="A101" s="209"/>
      <c r="B101" s="207"/>
      <c r="C101" s="207"/>
      <c r="D101" s="245" t="s">
        <v>55</v>
      </c>
      <c r="E101" s="245"/>
      <c r="F101" s="232"/>
      <c r="G101" s="28"/>
      <c r="H101" s="28"/>
      <c r="I101" s="28"/>
      <c r="J101" s="198"/>
    </row>
    <row r="102" spans="1:10" ht="15" customHeight="1" x14ac:dyDescent="0.15">
      <c r="A102" s="209"/>
      <c r="B102" s="207"/>
      <c r="C102" s="207"/>
      <c r="D102" s="245" t="s">
        <v>56</v>
      </c>
      <c r="E102" s="245"/>
      <c r="F102" s="232"/>
      <c r="G102" s="34">
        <f>G97</f>
        <v>2</v>
      </c>
      <c r="H102" s="34">
        <v>0</v>
      </c>
      <c r="I102" s="34">
        <f>G102</f>
        <v>2</v>
      </c>
      <c r="J102" s="201"/>
    </row>
    <row r="103" spans="1:10" ht="15" customHeight="1" x14ac:dyDescent="0.15">
      <c r="A103" s="209"/>
      <c r="B103" s="207"/>
      <c r="C103" s="207"/>
      <c r="D103" s="232" t="s">
        <v>57</v>
      </c>
      <c r="E103" s="232"/>
      <c r="F103" s="232"/>
      <c r="G103" s="33">
        <v>2</v>
      </c>
      <c r="H103" s="33">
        <v>82000</v>
      </c>
      <c r="I103" s="33">
        <f t="shared" ref="I103:I107" si="3">G103-H103</f>
        <v>-81998</v>
      </c>
      <c r="J103" s="201"/>
    </row>
    <row r="104" spans="1:10" ht="15" customHeight="1" x14ac:dyDescent="0.15">
      <c r="A104" s="209"/>
      <c r="B104" s="207"/>
      <c r="C104" s="207"/>
      <c r="D104" s="207"/>
      <c r="E104" s="232" t="s">
        <v>83</v>
      </c>
      <c r="F104" s="241"/>
      <c r="G104" s="33">
        <v>0</v>
      </c>
      <c r="H104" s="33">
        <v>0</v>
      </c>
      <c r="I104" s="33">
        <f t="shared" si="3"/>
        <v>0</v>
      </c>
      <c r="J104" s="201"/>
    </row>
    <row r="105" spans="1:10" ht="15" customHeight="1" x14ac:dyDescent="0.15">
      <c r="A105" s="209"/>
      <c r="B105" s="207"/>
      <c r="C105" s="207"/>
      <c r="D105" s="207"/>
      <c r="E105" s="232" t="s">
        <v>84</v>
      </c>
      <c r="F105" s="241"/>
      <c r="G105" s="33">
        <v>0</v>
      </c>
      <c r="H105" s="33">
        <v>0</v>
      </c>
      <c r="I105" s="33">
        <f t="shared" si="3"/>
        <v>0</v>
      </c>
      <c r="J105" s="201"/>
    </row>
    <row r="106" spans="1:10" ht="15" customHeight="1" x14ac:dyDescent="0.15">
      <c r="A106" s="209"/>
      <c r="B106" s="207"/>
      <c r="C106" s="207"/>
      <c r="D106" s="232" t="s">
        <v>58</v>
      </c>
      <c r="E106" s="232"/>
      <c r="F106" s="232"/>
      <c r="G106" s="34">
        <f>G87-G103</f>
        <v>1690559</v>
      </c>
      <c r="H106" s="34">
        <f>H87+H103</f>
        <v>615753</v>
      </c>
      <c r="I106" s="34">
        <f t="shared" si="3"/>
        <v>1074806</v>
      </c>
      <c r="J106" s="201"/>
    </row>
    <row r="107" spans="1:10" ht="15" customHeight="1" x14ac:dyDescent="0.15">
      <c r="A107" s="209"/>
      <c r="B107" s="207"/>
      <c r="C107" s="207"/>
      <c r="D107" s="232" t="s">
        <v>59</v>
      </c>
      <c r="E107" s="232"/>
      <c r="F107" s="232"/>
      <c r="G107" s="34">
        <v>7538863</v>
      </c>
      <c r="H107" s="34">
        <v>6923110</v>
      </c>
      <c r="I107" s="34">
        <f t="shared" si="3"/>
        <v>615753</v>
      </c>
      <c r="J107" s="201"/>
    </row>
    <row r="108" spans="1:10" ht="15" customHeight="1" x14ac:dyDescent="0.15">
      <c r="A108" s="209"/>
      <c r="B108" s="207"/>
      <c r="C108" s="207"/>
      <c r="D108" s="232" t="s">
        <v>60</v>
      </c>
      <c r="E108" s="232"/>
      <c r="F108" s="232"/>
      <c r="G108" s="34">
        <f>SUM(G106:G107)</f>
        <v>9229422</v>
      </c>
      <c r="H108" s="34">
        <f>H106+H107</f>
        <v>7538863</v>
      </c>
      <c r="I108" s="34">
        <f>G108-H108:H109</f>
        <v>1690559</v>
      </c>
      <c r="J108" s="201"/>
    </row>
    <row r="109" spans="1:10" ht="15" customHeight="1" x14ac:dyDescent="0.15">
      <c r="A109" s="209"/>
      <c r="B109" s="207"/>
      <c r="C109" s="207"/>
      <c r="D109" s="207"/>
      <c r="E109" s="207"/>
      <c r="F109" s="207"/>
      <c r="G109" s="28"/>
      <c r="H109" s="28"/>
      <c r="I109" s="28"/>
      <c r="J109" s="198"/>
    </row>
    <row r="110" spans="1:10" ht="15" customHeight="1" x14ac:dyDescent="0.15">
      <c r="A110" s="209" t="s">
        <v>61</v>
      </c>
      <c r="B110" s="207"/>
      <c r="C110" s="207"/>
      <c r="D110" s="207"/>
      <c r="E110" s="207"/>
      <c r="F110" s="207"/>
      <c r="G110" s="28"/>
      <c r="H110" s="28"/>
      <c r="I110" s="28"/>
      <c r="J110" s="198"/>
    </row>
    <row r="111" spans="1:10" ht="15" customHeight="1" x14ac:dyDescent="0.15">
      <c r="A111" s="209"/>
      <c r="B111" s="207"/>
      <c r="C111" s="207"/>
      <c r="D111" s="232" t="s">
        <v>15</v>
      </c>
      <c r="E111" s="232"/>
      <c r="F111" s="232"/>
      <c r="G111" s="28"/>
      <c r="H111" s="28"/>
      <c r="I111" s="28"/>
      <c r="J111" s="198"/>
    </row>
    <row r="112" spans="1:10" ht="15" customHeight="1" x14ac:dyDescent="0.15">
      <c r="A112" s="209"/>
      <c r="B112" s="207"/>
      <c r="C112" s="207"/>
      <c r="D112" s="245" t="s">
        <v>17</v>
      </c>
      <c r="E112" s="245"/>
      <c r="F112" s="232"/>
      <c r="G112" s="28"/>
      <c r="H112" s="28"/>
      <c r="I112" s="28"/>
      <c r="J112" s="198"/>
    </row>
    <row r="113" spans="1:10" ht="15" customHeight="1" x14ac:dyDescent="0.15">
      <c r="A113" s="209"/>
      <c r="B113" s="207"/>
      <c r="C113" s="207"/>
      <c r="D113" s="245" t="s">
        <v>62</v>
      </c>
      <c r="E113" s="245"/>
      <c r="F113" s="232"/>
      <c r="G113" s="28"/>
      <c r="H113" s="28"/>
      <c r="I113" s="28"/>
      <c r="J113" s="198"/>
    </row>
    <row r="114" spans="1:10" ht="15" customHeight="1" x14ac:dyDescent="0.15">
      <c r="A114" s="209"/>
      <c r="B114" s="207"/>
      <c r="C114" s="207"/>
      <c r="D114" s="232" t="s">
        <v>64</v>
      </c>
      <c r="E114" s="232"/>
      <c r="F114" s="232"/>
      <c r="G114" s="28"/>
      <c r="H114" s="28"/>
      <c r="I114" s="28"/>
      <c r="J114" s="198"/>
    </row>
    <row r="115" spans="1:10" ht="15" customHeight="1" x14ac:dyDescent="0.15">
      <c r="A115" s="209"/>
      <c r="B115" s="207"/>
      <c r="C115" s="207"/>
      <c r="D115" s="207" t="s">
        <v>65</v>
      </c>
      <c r="E115" s="207"/>
      <c r="F115" s="207"/>
      <c r="G115" s="28"/>
      <c r="H115" s="28"/>
      <c r="I115" s="28"/>
      <c r="J115" s="198"/>
    </row>
    <row r="116" spans="1:10" ht="15" customHeight="1" x14ac:dyDescent="0.15">
      <c r="A116" s="209"/>
      <c r="B116" s="207"/>
      <c r="C116" s="207"/>
      <c r="D116" s="207" t="s">
        <v>66</v>
      </c>
      <c r="E116" s="207"/>
      <c r="F116" s="207"/>
      <c r="G116" s="28"/>
      <c r="H116" s="28"/>
      <c r="I116" s="28"/>
      <c r="J116" s="198"/>
    </row>
    <row r="117" spans="1:10" s="187" customFormat="1" ht="15" customHeight="1" x14ac:dyDescent="0.15">
      <c r="A117" s="88"/>
      <c r="B117" s="206"/>
      <c r="C117" s="206"/>
      <c r="D117" s="244" t="s">
        <v>107</v>
      </c>
      <c r="E117" s="251"/>
      <c r="F117" s="251"/>
      <c r="G117" s="85"/>
      <c r="H117" s="85"/>
      <c r="I117" s="85">
        <f t="shared" ref="I117:I122" si="4">G117-H117</f>
        <v>0</v>
      </c>
      <c r="J117" s="199"/>
    </row>
    <row r="118" spans="1:10" ht="15" customHeight="1" x14ac:dyDescent="0.15">
      <c r="A118" s="209"/>
      <c r="B118" s="207"/>
      <c r="C118" s="207"/>
      <c r="D118" s="232" t="s">
        <v>67</v>
      </c>
      <c r="E118" s="232"/>
      <c r="F118" s="232"/>
      <c r="G118" s="28">
        <v>0</v>
      </c>
      <c r="H118" s="28">
        <v>-82000</v>
      </c>
      <c r="I118" s="28">
        <f t="shared" si="4"/>
        <v>82000</v>
      </c>
      <c r="J118" s="198"/>
    </row>
    <row r="119" spans="1:10" ht="15" customHeight="1" x14ac:dyDescent="0.15">
      <c r="A119" s="209"/>
      <c r="B119" s="207"/>
      <c r="C119" s="207"/>
      <c r="D119" s="252" t="s">
        <v>95</v>
      </c>
      <c r="E119" s="253"/>
      <c r="F119" s="253"/>
      <c r="G119" s="33">
        <v>0</v>
      </c>
      <c r="H119" s="33">
        <v>-82000</v>
      </c>
      <c r="I119" s="33">
        <f t="shared" si="4"/>
        <v>82000</v>
      </c>
      <c r="J119" s="198"/>
    </row>
    <row r="120" spans="1:10" ht="15" customHeight="1" x14ac:dyDescent="0.15">
      <c r="A120" s="209"/>
      <c r="B120" s="207"/>
      <c r="C120" s="207"/>
      <c r="D120" s="207"/>
      <c r="E120" s="232" t="s">
        <v>68</v>
      </c>
      <c r="F120" s="232"/>
      <c r="G120" s="33">
        <v>0</v>
      </c>
      <c r="H120" s="33">
        <f>SUM(H112:H119)</f>
        <v>-164000</v>
      </c>
      <c r="I120" s="33">
        <f t="shared" si="4"/>
        <v>164000</v>
      </c>
      <c r="J120" s="201"/>
    </row>
    <row r="121" spans="1:10" ht="15" customHeight="1" x14ac:dyDescent="0.15">
      <c r="A121" s="209"/>
      <c r="B121" s="207"/>
      <c r="C121" s="207"/>
      <c r="D121" s="207"/>
      <c r="E121" s="232" t="s">
        <v>69</v>
      </c>
      <c r="F121" s="232"/>
      <c r="G121" s="34">
        <v>283162</v>
      </c>
      <c r="H121" s="34">
        <v>447162</v>
      </c>
      <c r="I121" s="34">
        <f t="shared" si="4"/>
        <v>-164000</v>
      </c>
      <c r="J121" s="201"/>
    </row>
    <row r="122" spans="1:10" ht="15" customHeight="1" x14ac:dyDescent="0.15">
      <c r="A122" s="209"/>
      <c r="B122" s="207"/>
      <c r="C122" s="207"/>
      <c r="D122" s="207"/>
      <c r="E122" s="232" t="s">
        <v>70</v>
      </c>
      <c r="F122" s="232"/>
      <c r="G122" s="34">
        <v>283162</v>
      </c>
      <c r="H122" s="34">
        <f>SUM(H120:H121)</f>
        <v>283162</v>
      </c>
      <c r="I122" s="34">
        <f t="shared" si="4"/>
        <v>0</v>
      </c>
      <c r="J122" s="201"/>
    </row>
    <row r="123" spans="1:10" ht="15" customHeight="1" x14ac:dyDescent="0.15">
      <c r="A123" s="209"/>
      <c r="B123" s="207"/>
      <c r="C123" s="207"/>
      <c r="D123" s="207"/>
      <c r="E123" s="207"/>
      <c r="F123" s="207"/>
      <c r="G123" s="28"/>
      <c r="H123" s="28"/>
      <c r="I123" s="28"/>
      <c r="J123" s="198"/>
    </row>
    <row r="124" spans="1:10" ht="15" customHeight="1" x14ac:dyDescent="0.15">
      <c r="A124" s="209" t="s">
        <v>71</v>
      </c>
      <c r="B124" s="207"/>
      <c r="C124" s="207"/>
      <c r="D124" s="207"/>
      <c r="E124" s="207"/>
      <c r="F124" s="207"/>
      <c r="G124" s="28"/>
      <c r="H124" s="28"/>
      <c r="I124" s="28"/>
      <c r="J124" s="198"/>
    </row>
    <row r="125" spans="1:10" ht="15" customHeight="1" thickBot="1" x14ac:dyDescent="0.2">
      <c r="A125" s="32"/>
      <c r="B125" s="208"/>
      <c r="C125" s="208"/>
      <c r="D125" s="208" t="s">
        <v>72</v>
      </c>
      <c r="E125" s="208"/>
      <c r="F125" s="208"/>
      <c r="G125" s="36">
        <f>G108+G122</f>
        <v>9512584</v>
      </c>
      <c r="H125" s="36">
        <f>H108+H122</f>
        <v>7822025</v>
      </c>
      <c r="I125" s="36">
        <f>G125-H125</f>
        <v>1690559</v>
      </c>
      <c r="J125" s="200"/>
    </row>
    <row r="126" spans="1:10" ht="14.25" thickTop="1" x14ac:dyDescent="0.15"/>
    <row r="127" spans="1:10" ht="20.100000000000001" customHeight="1" x14ac:dyDescent="0.15"/>
    <row r="128" spans="1:10" ht="20.100000000000001" customHeight="1" x14ac:dyDescent="0.15">
      <c r="G128" s="247"/>
      <c r="H128" s="238"/>
      <c r="I128" s="238"/>
    </row>
    <row r="129" spans="6:9" ht="20.100000000000001" customHeight="1" x14ac:dyDescent="0.15">
      <c r="G129" s="247"/>
      <c r="H129" s="238"/>
      <c r="I129" s="238"/>
    </row>
    <row r="130" spans="6:9" ht="77.25" customHeight="1" x14ac:dyDescent="0.15">
      <c r="F130" s="248"/>
      <c r="G130" s="249"/>
      <c r="H130" s="249"/>
      <c r="I130" s="182"/>
    </row>
    <row r="132" spans="6:9" ht="23.25" customHeight="1" x14ac:dyDescent="0.15">
      <c r="F132" s="250"/>
      <c r="G132" s="238"/>
      <c r="H132" s="238"/>
      <c r="I132" s="238"/>
    </row>
  </sheetData>
  <mergeCells count="98">
    <mergeCell ref="G128:I128"/>
    <mergeCell ref="G129:I129"/>
    <mergeCell ref="F130:H130"/>
    <mergeCell ref="F132:I132"/>
    <mergeCell ref="D117:F117"/>
    <mergeCell ref="D118:F118"/>
    <mergeCell ref="D119:F119"/>
    <mergeCell ref="E120:F120"/>
    <mergeCell ref="E121:F121"/>
    <mergeCell ref="E122:F122"/>
    <mergeCell ref="D114:F114"/>
    <mergeCell ref="D101:F101"/>
    <mergeCell ref="D102:F102"/>
    <mergeCell ref="D103:F103"/>
    <mergeCell ref="E104:F104"/>
    <mergeCell ref="E105:F105"/>
    <mergeCell ref="D106:F106"/>
    <mergeCell ref="D107:F107"/>
    <mergeCell ref="D108:F108"/>
    <mergeCell ref="D111:F111"/>
    <mergeCell ref="D112:F112"/>
    <mergeCell ref="D113:F113"/>
    <mergeCell ref="D100:F100"/>
    <mergeCell ref="D84:F84"/>
    <mergeCell ref="D85:F85"/>
    <mergeCell ref="D86:F86"/>
    <mergeCell ref="D87:F87"/>
    <mergeCell ref="B89:F89"/>
    <mergeCell ref="C90:F90"/>
    <mergeCell ref="D91:F91"/>
    <mergeCell ref="D92:F92"/>
    <mergeCell ref="D95:F95"/>
    <mergeCell ref="C96:F96"/>
    <mergeCell ref="D97:F97"/>
    <mergeCell ref="D83:F83"/>
    <mergeCell ref="E69:F69"/>
    <mergeCell ref="E70:F70"/>
    <mergeCell ref="E71:F71"/>
    <mergeCell ref="E73:F73"/>
    <mergeCell ref="E74:F74"/>
    <mergeCell ref="E75:F75"/>
    <mergeCell ref="E76:F76"/>
    <mergeCell ref="E77:F77"/>
    <mergeCell ref="E78:F78"/>
    <mergeCell ref="D81:F81"/>
    <mergeCell ref="D82:F82"/>
    <mergeCell ref="E68:F68"/>
    <mergeCell ref="E54:F54"/>
    <mergeCell ref="E55:F55"/>
    <mergeCell ref="E56:F56"/>
    <mergeCell ref="D59:F59"/>
    <mergeCell ref="E60:F60"/>
    <mergeCell ref="E61:F61"/>
    <mergeCell ref="E62:F62"/>
    <mergeCell ref="E64:F64"/>
    <mergeCell ref="E66:F66"/>
    <mergeCell ref="E67:F67"/>
    <mergeCell ref="E53:F53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40:F40"/>
    <mergeCell ref="E26:F26"/>
    <mergeCell ref="E27:F27"/>
    <mergeCell ref="D29:F29"/>
    <mergeCell ref="E30:F30"/>
    <mergeCell ref="C32:F32"/>
    <mergeCell ref="B34:F34"/>
    <mergeCell ref="D35:F35"/>
    <mergeCell ref="E36:F36"/>
    <mergeCell ref="E37:F37"/>
    <mergeCell ref="E38:F38"/>
    <mergeCell ref="E39:F39"/>
    <mergeCell ref="E25:F25"/>
    <mergeCell ref="D13:F13"/>
    <mergeCell ref="D15:F15"/>
    <mergeCell ref="E16:F16"/>
    <mergeCell ref="E17:F17"/>
    <mergeCell ref="D18:F18"/>
    <mergeCell ref="E19:F19"/>
    <mergeCell ref="E20:F20"/>
    <mergeCell ref="E21:F21"/>
    <mergeCell ref="E23:F23"/>
    <mergeCell ref="D24:F24"/>
    <mergeCell ref="D11:F11"/>
    <mergeCell ref="A7:F7"/>
    <mergeCell ref="B8:F8"/>
    <mergeCell ref="C10:F10"/>
    <mergeCell ref="A3:J3"/>
    <mergeCell ref="A5:J5"/>
  </mergeCells>
  <phoneticPr fontId="2"/>
  <pageMargins left="0.98425196850393704" right="0.19685039370078741" top="0.74803149606299213" bottom="0.74803149606299213" header="0.31496062992125984" footer="0.31496062992125984"/>
  <pageSetup paperSize="9" scale="60" orientation="portrait" r:id="rId1"/>
  <rowBreaks count="1" manualBreakCount="1">
    <brk id="88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D7C0B-0124-40D6-A8DC-8EB154735E68}">
  <dimension ref="A1:N127"/>
  <sheetViews>
    <sheetView topLeftCell="I13" zoomScale="150" zoomScaleNormal="150" workbookViewId="0">
      <selection activeCell="L127" sqref="L127"/>
    </sheetView>
  </sheetViews>
  <sheetFormatPr defaultRowHeight="13.5" x14ac:dyDescent="0.15"/>
  <cols>
    <col min="1" max="1" width="2.625" style="194" customWidth="1"/>
    <col min="2" max="2" width="3" style="194" customWidth="1"/>
    <col min="3" max="3" width="3.25" style="194" customWidth="1"/>
    <col min="4" max="4" width="2.875" style="194" customWidth="1"/>
    <col min="5" max="5" width="2.125" style="194" customWidth="1"/>
    <col min="6" max="6" width="33.125" style="194" customWidth="1"/>
    <col min="7" max="7" width="18.25" style="1" customWidth="1"/>
    <col min="8" max="11" width="15.625" style="1" customWidth="1"/>
    <col min="12" max="12" width="16.25" style="194" customWidth="1"/>
    <col min="13" max="13" width="13.625" style="194" customWidth="1"/>
    <col min="14" max="16384" width="9" style="194"/>
  </cols>
  <sheetData>
    <row r="1" spans="1:14" x14ac:dyDescent="0.15">
      <c r="A1" s="194" t="s">
        <v>0</v>
      </c>
    </row>
    <row r="2" spans="1:14" ht="22.5" customHeight="1" x14ac:dyDescent="0.25">
      <c r="A2" s="254" t="s">
        <v>79</v>
      </c>
      <c r="B2" s="254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190"/>
      <c r="N2" s="6"/>
    </row>
    <row r="3" spans="1:14" ht="15.75" customHeight="1" x14ac:dyDescent="0.15">
      <c r="A3" s="256" t="s">
        <v>111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192"/>
      <c r="N3" s="191"/>
    </row>
    <row r="4" spans="1:14" x14ac:dyDescent="0.15">
      <c r="J4" s="2"/>
      <c r="L4" s="2" t="s">
        <v>1</v>
      </c>
      <c r="M4" s="2"/>
    </row>
    <row r="5" spans="1:14" ht="24" customHeight="1" x14ac:dyDescent="0.15">
      <c r="A5" s="258" t="s">
        <v>2</v>
      </c>
      <c r="B5" s="259"/>
      <c r="C5" s="259"/>
      <c r="D5" s="259"/>
      <c r="E5" s="259"/>
      <c r="F5" s="260"/>
      <c r="G5" s="264" t="s">
        <v>145</v>
      </c>
      <c r="H5" s="266" t="s">
        <v>146</v>
      </c>
      <c r="I5" s="264" t="s">
        <v>147</v>
      </c>
      <c r="J5" s="268" t="s">
        <v>78</v>
      </c>
      <c r="K5" s="270" t="s">
        <v>73</v>
      </c>
      <c r="L5" s="272" t="s">
        <v>74</v>
      </c>
      <c r="M5" s="191"/>
    </row>
    <row r="6" spans="1:14" ht="84.75" customHeight="1" x14ac:dyDescent="0.15">
      <c r="A6" s="261"/>
      <c r="B6" s="262"/>
      <c r="C6" s="262"/>
      <c r="D6" s="262"/>
      <c r="E6" s="262"/>
      <c r="F6" s="263"/>
      <c r="G6" s="265"/>
      <c r="H6" s="267"/>
      <c r="I6" s="265"/>
      <c r="J6" s="269"/>
      <c r="K6" s="271"/>
      <c r="L6" s="273"/>
      <c r="M6" s="192"/>
    </row>
    <row r="7" spans="1:14" ht="14.1" customHeight="1" x14ac:dyDescent="0.15">
      <c r="A7" s="193" t="s">
        <v>4</v>
      </c>
      <c r="B7" s="235" t="s">
        <v>8</v>
      </c>
      <c r="C7" s="235"/>
      <c r="D7" s="235"/>
      <c r="E7" s="235"/>
      <c r="F7" s="274"/>
      <c r="G7" s="81"/>
      <c r="H7" s="37"/>
      <c r="I7" s="81"/>
      <c r="J7" s="120"/>
      <c r="K7" s="140"/>
      <c r="L7" s="5"/>
    </row>
    <row r="8" spans="1:14" ht="14.1" customHeight="1" x14ac:dyDescent="0.15">
      <c r="A8" s="29"/>
      <c r="B8" s="169" t="s">
        <v>5</v>
      </c>
      <c r="C8" s="188" t="s">
        <v>9</v>
      </c>
      <c r="D8" s="170"/>
      <c r="E8" s="170"/>
      <c r="F8" s="186"/>
      <c r="G8" s="54"/>
      <c r="H8" s="4"/>
      <c r="I8" s="54"/>
      <c r="J8" s="120"/>
      <c r="K8" s="141"/>
      <c r="L8" s="7"/>
      <c r="M8" s="1"/>
    </row>
    <row r="9" spans="1:14" ht="14.1" customHeight="1" x14ac:dyDescent="0.15">
      <c r="A9" s="193"/>
      <c r="B9" s="188"/>
      <c r="C9" s="232" t="s">
        <v>10</v>
      </c>
      <c r="D9" s="232"/>
      <c r="E9" s="232"/>
      <c r="F9" s="245"/>
      <c r="G9" s="51"/>
      <c r="H9" s="38"/>
      <c r="I9" s="51"/>
      <c r="J9" s="121"/>
      <c r="K9" s="142"/>
      <c r="L9" s="41"/>
      <c r="M9" s="1"/>
    </row>
    <row r="10" spans="1:14" ht="14.1" customHeight="1" x14ac:dyDescent="0.15">
      <c r="A10" s="193"/>
      <c r="B10" s="188"/>
      <c r="C10" s="188"/>
      <c r="D10" s="232" t="s">
        <v>77</v>
      </c>
      <c r="E10" s="232"/>
      <c r="F10" s="232"/>
      <c r="G10" s="63">
        <f>SUM(G11)</f>
        <v>6</v>
      </c>
      <c r="H10" s="47">
        <f>SUM(G10)</f>
        <v>6</v>
      </c>
      <c r="I10" s="63">
        <f>SUM(H10)</f>
        <v>6</v>
      </c>
      <c r="J10" s="115">
        <f>SUM(J11)</f>
        <v>18</v>
      </c>
      <c r="K10" s="143"/>
      <c r="L10" s="64">
        <f>J10+K10</f>
        <v>18</v>
      </c>
      <c r="M10" s="1"/>
    </row>
    <row r="11" spans="1:14" s="231" customFormat="1" ht="14.1" customHeight="1" x14ac:dyDescent="0.15">
      <c r="A11" s="230"/>
      <c r="B11" s="228"/>
      <c r="C11" s="228"/>
      <c r="D11" s="232" t="s">
        <v>157</v>
      </c>
      <c r="E11" s="238"/>
      <c r="F11" s="275"/>
      <c r="G11" s="52">
        <v>6</v>
      </c>
      <c r="H11" s="39">
        <v>6</v>
      </c>
      <c r="I11" s="52">
        <v>6</v>
      </c>
      <c r="J11" s="122">
        <f>SUM(G11:I11)</f>
        <v>18</v>
      </c>
      <c r="K11" s="143"/>
      <c r="L11" s="58">
        <f>J11+K11</f>
        <v>18</v>
      </c>
      <c r="M11" s="1"/>
    </row>
    <row r="12" spans="1:14" ht="14.1" customHeight="1" x14ac:dyDescent="0.15">
      <c r="A12" s="193"/>
      <c r="B12" s="188"/>
      <c r="C12" s="188"/>
      <c r="D12" s="232" t="s">
        <v>11</v>
      </c>
      <c r="E12" s="232"/>
      <c r="F12" s="245"/>
      <c r="G12" s="63">
        <f>SUM(G13)</f>
        <v>18</v>
      </c>
      <c r="H12" s="47">
        <f>SUM(H13)</f>
        <v>18</v>
      </c>
      <c r="I12" s="63">
        <f>SUM(I13)</f>
        <v>18</v>
      </c>
      <c r="J12" s="115">
        <f t="shared" ref="J12:J25" si="0">SUM(G12:I12)</f>
        <v>54</v>
      </c>
      <c r="K12" s="143">
        <f>SUM(K13)</f>
        <v>0</v>
      </c>
      <c r="L12" s="64">
        <f>SUM(L13)</f>
        <v>54</v>
      </c>
      <c r="M12" s="1"/>
    </row>
    <row r="13" spans="1:14" ht="14.1" customHeight="1" x14ac:dyDescent="0.15">
      <c r="A13" s="193"/>
      <c r="B13" s="188"/>
      <c r="C13" s="188"/>
      <c r="D13" s="188"/>
      <c r="E13" s="188" t="s">
        <v>143</v>
      </c>
      <c r="F13" s="185"/>
      <c r="G13" s="52">
        <v>18</v>
      </c>
      <c r="H13" s="39">
        <v>18</v>
      </c>
      <c r="I13" s="52">
        <v>18</v>
      </c>
      <c r="J13" s="122">
        <f t="shared" si="0"/>
        <v>54</v>
      </c>
      <c r="K13" s="144">
        <v>0</v>
      </c>
      <c r="L13" s="58">
        <f t="shared" ref="L13:L25" si="1">SUM(J13:K13)</f>
        <v>54</v>
      </c>
      <c r="M13" s="1"/>
    </row>
    <row r="14" spans="1:14" ht="14.1" customHeight="1" x14ac:dyDescent="0.15">
      <c r="A14" s="193"/>
      <c r="B14" s="188"/>
      <c r="C14" s="188"/>
      <c r="D14" s="232" t="s">
        <v>12</v>
      </c>
      <c r="E14" s="232"/>
      <c r="F14" s="245"/>
      <c r="G14" s="63">
        <f>SUM(G15:G16)</f>
        <v>1475500</v>
      </c>
      <c r="H14" s="63">
        <f t="shared" ref="H14:K14" si="2">SUM(H15:H16)</f>
        <v>1773000</v>
      </c>
      <c r="I14" s="63">
        <f t="shared" si="2"/>
        <v>279000</v>
      </c>
      <c r="J14" s="63">
        <f t="shared" si="0"/>
        <v>3527500</v>
      </c>
      <c r="K14" s="143">
        <f t="shared" si="2"/>
        <v>3527500</v>
      </c>
      <c r="L14" s="64">
        <f t="shared" si="1"/>
        <v>7055000</v>
      </c>
      <c r="M14" s="1"/>
    </row>
    <row r="15" spans="1:14" ht="14.1" customHeight="1" x14ac:dyDescent="0.15">
      <c r="A15" s="193"/>
      <c r="B15" s="188"/>
      <c r="C15" s="188"/>
      <c r="D15" s="188"/>
      <c r="E15" s="232" t="s">
        <v>13</v>
      </c>
      <c r="F15" s="245"/>
      <c r="G15" s="52">
        <v>73500</v>
      </c>
      <c r="H15" s="39">
        <v>0</v>
      </c>
      <c r="I15" s="52">
        <v>0</v>
      </c>
      <c r="J15" s="122">
        <f t="shared" si="0"/>
        <v>73500</v>
      </c>
      <c r="K15" s="144">
        <v>73500</v>
      </c>
      <c r="L15" s="58">
        <f t="shared" si="1"/>
        <v>147000</v>
      </c>
      <c r="M15" s="1"/>
    </row>
    <row r="16" spans="1:14" ht="14.1" customHeight="1" x14ac:dyDescent="0.15">
      <c r="A16" s="193"/>
      <c r="B16" s="188"/>
      <c r="C16" s="188"/>
      <c r="D16" s="188"/>
      <c r="E16" s="232" t="s">
        <v>14</v>
      </c>
      <c r="F16" s="245"/>
      <c r="G16" s="52">
        <v>1402000</v>
      </c>
      <c r="H16" s="39">
        <v>1773000</v>
      </c>
      <c r="I16" s="52">
        <v>279000</v>
      </c>
      <c r="J16" s="122">
        <f t="shared" si="0"/>
        <v>3454000</v>
      </c>
      <c r="K16" s="144">
        <v>3454000</v>
      </c>
      <c r="L16" s="58">
        <f t="shared" si="1"/>
        <v>6908000</v>
      </c>
      <c r="M16" s="1"/>
    </row>
    <row r="17" spans="1:13" x14ac:dyDescent="0.15">
      <c r="A17" s="193"/>
      <c r="B17" s="188"/>
      <c r="C17" s="188"/>
      <c r="D17" s="232" t="s">
        <v>15</v>
      </c>
      <c r="E17" s="232"/>
      <c r="F17" s="245"/>
      <c r="G17" s="63">
        <f>SUM(G18:G20)</f>
        <v>4645810</v>
      </c>
      <c r="H17" s="63">
        <f>SUM(H18:H20)</f>
        <v>3327312</v>
      </c>
      <c r="I17" s="63">
        <f>SUM(I18:I20)</f>
        <v>2935745</v>
      </c>
      <c r="J17" s="143">
        <f t="shared" si="0"/>
        <v>10908867</v>
      </c>
      <c r="K17" s="143">
        <f>SUM(K18:K20)</f>
        <v>748909</v>
      </c>
      <c r="L17" s="64">
        <f t="shared" si="1"/>
        <v>11657776</v>
      </c>
      <c r="M17" s="1"/>
    </row>
    <row r="18" spans="1:13" x14ac:dyDescent="0.15">
      <c r="A18" s="193"/>
      <c r="B18" s="188"/>
      <c r="C18" s="188"/>
      <c r="D18" s="188"/>
      <c r="E18" s="232" t="s">
        <v>99</v>
      </c>
      <c r="F18" s="245"/>
      <c r="G18" s="52">
        <v>4597506</v>
      </c>
      <c r="H18" s="39">
        <v>2957288</v>
      </c>
      <c r="I18" s="52">
        <v>2320005</v>
      </c>
      <c r="J18" s="122">
        <f t="shared" si="0"/>
        <v>9874799</v>
      </c>
      <c r="K18" s="144">
        <v>591709</v>
      </c>
      <c r="L18" s="58">
        <f t="shared" si="1"/>
        <v>10466508</v>
      </c>
      <c r="M18" s="1"/>
    </row>
    <row r="19" spans="1:13" x14ac:dyDescent="0.15">
      <c r="A19" s="193"/>
      <c r="B19" s="188"/>
      <c r="C19" s="188"/>
      <c r="D19" s="188"/>
      <c r="E19" s="232" t="s">
        <v>100</v>
      </c>
      <c r="F19" s="245"/>
      <c r="G19" s="52">
        <v>48304</v>
      </c>
      <c r="H19" s="39">
        <v>195024</v>
      </c>
      <c r="I19" s="52">
        <v>615740</v>
      </c>
      <c r="J19" s="122">
        <f t="shared" si="0"/>
        <v>859068</v>
      </c>
      <c r="K19" s="144">
        <v>157200</v>
      </c>
      <c r="L19" s="58">
        <f t="shared" si="1"/>
        <v>1016268</v>
      </c>
      <c r="M19" s="1"/>
    </row>
    <row r="20" spans="1:13" x14ac:dyDescent="0.15">
      <c r="A20" s="193"/>
      <c r="B20" s="188"/>
      <c r="C20" s="188"/>
      <c r="D20" s="188"/>
      <c r="E20" s="232" t="s">
        <v>85</v>
      </c>
      <c r="F20" s="245"/>
      <c r="G20" s="52">
        <v>0</v>
      </c>
      <c r="H20" s="39">
        <v>175000</v>
      </c>
      <c r="I20" s="52">
        <v>0</v>
      </c>
      <c r="J20" s="122">
        <f t="shared" si="0"/>
        <v>175000</v>
      </c>
      <c r="K20" s="144">
        <v>0</v>
      </c>
      <c r="L20" s="58">
        <f t="shared" si="1"/>
        <v>175000</v>
      </c>
      <c r="M20" s="1"/>
    </row>
    <row r="21" spans="1:13" x14ac:dyDescent="0.15">
      <c r="A21" s="193"/>
      <c r="B21" s="188"/>
      <c r="C21" s="188"/>
      <c r="D21" s="188" t="s">
        <v>81</v>
      </c>
      <c r="E21" s="188"/>
      <c r="F21" s="188"/>
      <c r="G21" s="63">
        <f>SUM(G22)</f>
        <v>851000</v>
      </c>
      <c r="H21" s="63">
        <f>SUM(H22)</f>
        <v>0</v>
      </c>
      <c r="I21" s="63">
        <f>SUM(I22)</f>
        <v>0</v>
      </c>
      <c r="J21" s="143">
        <f t="shared" si="0"/>
        <v>851000</v>
      </c>
      <c r="K21" s="143">
        <f>SUM(K22)</f>
        <v>0</v>
      </c>
      <c r="L21" s="64">
        <f t="shared" si="1"/>
        <v>851000</v>
      </c>
      <c r="M21" s="1"/>
    </row>
    <row r="22" spans="1:13" x14ac:dyDescent="0.15">
      <c r="A22" s="193"/>
      <c r="B22" s="188"/>
      <c r="C22" s="188"/>
      <c r="D22" s="188" t="s">
        <v>16</v>
      </c>
      <c r="E22" s="232" t="s">
        <v>80</v>
      </c>
      <c r="F22" s="245"/>
      <c r="G22" s="52">
        <v>851000</v>
      </c>
      <c r="H22" s="39">
        <v>0</v>
      </c>
      <c r="I22" s="52">
        <v>0</v>
      </c>
      <c r="J22" s="122">
        <f t="shared" si="0"/>
        <v>851000</v>
      </c>
      <c r="K22" s="144">
        <v>0</v>
      </c>
      <c r="L22" s="58">
        <f t="shared" si="1"/>
        <v>851000</v>
      </c>
      <c r="M22" s="1"/>
    </row>
    <row r="23" spans="1:13" x14ac:dyDescent="0.15">
      <c r="A23" s="193"/>
      <c r="B23" s="188"/>
      <c r="C23" s="188"/>
      <c r="D23" s="232" t="s">
        <v>86</v>
      </c>
      <c r="E23" s="232"/>
      <c r="F23" s="245"/>
      <c r="G23" s="63">
        <f>SUM(G24:G26)</f>
        <v>2043379</v>
      </c>
      <c r="H23" s="63">
        <f t="shared" ref="H23:K23" si="3">SUM(H24:H26)</f>
        <v>1562324</v>
      </c>
      <c r="I23" s="63">
        <f>SUM(I24)</f>
        <v>2455652</v>
      </c>
      <c r="J23" s="63">
        <f t="shared" si="0"/>
        <v>6061355</v>
      </c>
      <c r="K23" s="143">
        <f t="shared" si="3"/>
        <v>0</v>
      </c>
      <c r="L23" s="215">
        <f t="shared" si="1"/>
        <v>6061355</v>
      </c>
      <c r="M23" s="1"/>
    </row>
    <row r="24" spans="1:13" x14ac:dyDescent="0.15">
      <c r="A24" s="193"/>
      <c r="B24" s="188"/>
      <c r="C24" s="188"/>
      <c r="D24" s="188"/>
      <c r="E24" s="232" t="s">
        <v>86</v>
      </c>
      <c r="F24" s="245"/>
      <c r="G24" s="52">
        <v>2043379</v>
      </c>
      <c r="H24" s="39">
        <v>1562324</v>
      </c>
      <c r="I24" s="52">
        <v>2455652</v>
      </c>
      <c r="J24" s="122">
        <f t="shared" si="0"/>
        <v>6061355</v>
      </c>
      <c r="K24" s="144">
        <v>0</v>
      </c>
      <c r="L24" s="58">
        <f t="shared" si="1"/>
        <v>6061355</v>
      </c>
      <c r="M24" s="1"/>
    </row>
    <row r="25" spans="1:13" x14ac:dyDescent="0.15">
      <c r="A25" s="193"/>
      <c r="B25" s="188"/>
      <c r="C25" s="188"/>
      <c r="D25" s="188"/>
      <c r="E25" s="232" t="s">
        <v>87</v>
      </c>
      <c r="F25" s="245"/>
      <c r="G25" s="52">
        <v>0</v>
      </c>
      <c r="H25" s="39">
        <v>0</v>
      </c>
      <c r="I25" s="52">
        <v>0</v>
      </c>
      <c r="J25" s="122">
        <f t="shared" si="0"/>
        <v>0</v>
      </c>
      <c r="K25" s="144">
        <v>0</v>
      </c>
      <c r="L25" s="58">
        <f t="shared" si="1"/>
        <v>0</v>
      </c>
      <c r="M25" s="1"/>
    </row>
    <row r="26" spans="1:13" x14ac:dyDescent="0.15">
      <c r="A26" s="193"/>
      <c r="B26" s="188"/>
      <c r="C26" s="188"/>
      <c r="D26" s="188"/>
      <c r="E26" s="232" t="s">
        <v>102</v>
      </c>
      <c r="F26" s="275"/>
      <c r="G26" s="52"/>
      <c r="H26" s="39"/>
      <c r="I26" s="52"/>
      <c r="J26" s="122"/>
      <c r="K26" s="144"/>
      <c r="L26" s="58"/>
      <c r="M26" s="1"/>
    </row>
    <row r="27" spans="1:13" x14ac:dyDescent="0.15">
      <c r="A27" s="193"/>
      <c r="B27" s="188"/>
      <c r="C27" s="188"/>
      <c r="D27" s="188"/>
      <c r="E27" s="232" t="s">
        <v>103</v>
      </c>
      <c r="F27" s="275"/>
      <c r="G27" s="52"/>
      <c r="H27" s="39"/>
      <c r="I27" s="52"/>
      <c r="J27" s="143"/>
      <c r="K27" s="144"/>
      <c r="L27" s="58"/>
      <c r="M27" s="1"/>
    </row>
    <row r="28" spans="1:13" x14ac:dyDescent="0.15">
      <c r="A28" s="193"/>
      <c r="B28" s="188"/>
      <c r="C28" s="188"/>
      <c r="D28" s="232" t="s">
        <v>19</v>
      </c>
      <c r="E28" s="232"/>
      <c r="F28" s="245"/>
      <c r="G28" s="63">
        <f>SUM(G29:G30)</f>
        <v>0</v>
      </c>
      <c r="H28" s="63">
        <f t="shared" ref="H28:L28" si="4">SUM(H29:H30)</f>
        <v>0</v>
      </c>
      <c r="I28" s="63">
        <f t="shared" si="4"/>
        <v>0</v>
      </c>
      <c r="J28" s="143">
        <f t="shared" si="4"/>
        <v>0</v>
      </c>
      <c r="K28" s="143">
        <f t="shared" si="4"/>
        <v>78</v>
      </c>
      <c r="L28" s="215">
        <f t="shared" si="4"/>
        <v>78</v>
      </c>
      <c r="M28" s="1"/>
    </row>
    <row r="29" spans="1:13" x14ac:dyDescent="0.15">
      <c r="A29" s="193"/>
      <c r="B29" s="188"/>
      <c r="C29" s="188"/>
      <c r="D29" s="188"/>
      <c r="E29" s="232" t="s">
        <v>18</v>
      </c>
      <c r="F29" s="245"/>
      <c r="G29" s="52"/>
      <c r="H29" s="39"/>
      <c r="I29" s="52"/>
      <c r="J29" s="122"/>
      <c r="K29" s="144">
        <v>78</v>
      </c>
      <c r="L29" s="58">
        <f>SUM(J29:K29)</f>
        <v>78</v>
      </c>
      <c r="M29" s="1"/>
    </row>
    <row r="30" spans="1:13" x14ac:dyDescent="0.15">
      <c r="A30" s="193"/>
      <c r="B30" s="188"/>
      <c r="C30" s="188"/>
      <c r="D30" s="188"/>
      <c r="E30" s="188" t="s">
        <v>19</v>
      </c>
      <c r="F30" s="188"/>
      <c r="G30" s="52"/>
      <c r="H30" s="39"/>
      <c r="I30" s="52"/>
      <c r="J30" s="122"/>
      <c r="K30" s="144"/>
      <c r="L30" s="58"/>
      <c r="M30" s="1"/>
    </row>
    <row r="31" spans="1:13" s="195" customFormat="1" x14ac:dyDescent="0.15">
      <c r="A31" s="193"/>
      <c r="B31" s="188"/>
      <c r="C31" s="188"/>
      <c r="D31" s="188"/>
      <c r="E31" s="188"/>
      <c r="F31" s="188"/>
      <c r="G31" s="81"/>
      <c r="H31" s="37"/>
      <c r="I31" s="81"/>
      <c r="J31" s="123"/>
      <c r="K31" s="140"/>
      <c r="L31" s="101"/>
      <c r="M31" s="23"/>
    </row>
    <row r="32" spans="1:13" x14ac:dyDescent="0.15">
      <c r="A32" s="193"/>
      <c r="B32" s="188"/>
      <c r="C32" s="242" t="s">
        <v>20</v>
      </c>
      <c r="D32" s="242"/>
      <c r="E32" s="242"/>
      <c r="F32" s="242"/>
      <c r="G32" s="53">
        <f>G10+G12+G14+G17+G21+G23+G28</f>
        <v>9015713</v>
      </c>
      <c r="H32" s="53">
        <f>H10+H12+H14+H17+H21+H23+H28</f>
        <v>6662660</v>
      </c>
      <c r="I32" s="53">
        <f t="shared" ref="I32:L32" si="5">I10+I12+I14+I17+I21+I23+I28</f>
        <v>5670421</v>
      </c>
      <c r="J32" s="145">
        <f t="shared" si="5"/>
        <v>21348794</v>
      </c>
      <c r="K32" s="145">
        <f t="shared" si="5"/>
        <v>4276487</v>
      </c>
      <c r="L32" s="70">
        <f t="shared" si="5"/>
        <v>25625281</v>
      </c>
    </row>
    <row r="33" spans="1:13" x14ac:dyDescent="0.15">
      <c r="A33" s="193"/>
      <c r="B33" s="188"/>
      <c r="C33" s="188"/>
      <c r="D33" s="188"/>
      <c r="E33" s="188"/>
      <c r="F33" s="188"/>
      <c r="G33" s="55"/>
      <c r="H33" s="8"/>
      <c r="I33" s="55"/>
      <c r="J33" s="124"/>
      <c r="K33" s="146"/>
      <c r="L33" s="102"/>
      <c r="M33" s="24"/>
    </row>
    <row r="34" spans="1:13" s="195" customFormat="1" x14ac:dyDescent="0.15">
      <c r="A34" s="193"/>
      <c r="B34" s="243" t="s">
        <v>21</v>
      </c>
      <c r="C34" s="243"/>
      <c r="D34" s="243"/>
      <c r="E34" s="243"/>
      <c r="F34" s="243"/>
      <c r="G34" s="56"/>
      <c r="H34" s="10"/>
      <c r="I34" s="56"/>
      <c r="J34" s="125"/>
      <c r="K34" s="147"/>
      <c r="L34" s="9"/>
      <c r="M34" s="11"/>
    </row>
    <row r="35" spans="1:13" x14ac:dyDescent="0.15">
      <c r="A35" s="193"/>
      <c r="B35" s="188"/>
      <c r="C35" s="188"/>
      <c r="D35" s="276" t="s">
        <v>88</v>
      </c>
      <c r="E35" s="276"/>
      <c r="F35" s="276"/>
      <c r="G35" s="89">
        <f>SUM(G36:G56)</f>
        <v>9078102</v>
      </c>
      <c r="H35" s="89">
        <f>SUM(H36:H56)</f>
        <v>6758911</v>
      </c>
      <c r="I35" s="89">
        <f>SUM(I36:I56)</f>
        <v>5720504</v>
      </c>
      <c r="J35" s="213">
        <f>SUM(J36:J56)</f>
        <v>21557517</v>
      </c>
      <c r="K35" s="173"/>
      <c r="L35" s="174">
        <f>SUM(J35:K35)</f>
        <v>21557517</v>
      </c>
      <c r="M35" s="13"/>
    </row>
    <row r="36" spans="1:13" x14ac:dyDescent="0.15">
      <c r="A36" s="193"/>
      <c r="B36" s="188"/>
      <c r="C36" s="188"/>
      <c r="D36" s="184"/>
      <c r="E36" s="244" t="s">
        <v>22</v>
      </c>
      <c r="F36" s="244"/>
      <c r="G36" s="175">
        <v>4281395</v>
      </c>
      <c r="H36" s="176">
        <v>4281395</v>
      </c>
      <c r="I36" s="175">
        <v>3478634</v>
      </c>
      <c r="J36" s="177">
        <f>SUM(G36:I36)</f>
        <v>12041424</v>
      </c>
      <c r="K36" s="178"/>
      <c r="L36" s="179">
        <f>SUM(J36:K36)</f>
        <v>12041424</v>
      </c>
      <c r="M36" s="13"/>
    </row>
    <row r="37" spans="1:13" x14ac:dyDescent="0.15">
      <c r="A37" s="193"/>
      <c r="B37" s="188"/>
      <c r="C37" s="188"/>
      <c r="D37" s="184"/>
      <c r="E37" s="244" t="s">
        <v>23</v>
      </c>
      <c r="F37" s="244"/>
      <c r="G37" s="175">
        <v>1511200</v>
      </c>
      <c r="H37" s="176">
        <v>28400</v>
      </c>
      <c r="I37" s="175">
        <v>39600</v>
      </c>
      <c r="J37" s="177">
        <f t="shared" ref="J37:J56" si="6">SUM(G37:I37)</f>
        <v>1579200</v>
      </c>
      <c r="K37" s="178"/>
      <c r="L37" s="179">
        <f>SUM(J37:K37)</f>
        <v>1579200</v>
      </c>
      <c r="M37" s="13"/>
    </row>
    <row r="38" spans="1:13" x14ac:dyDescent="0.15">
      <c r="A38" s="193"/>
      <c r="B38" s="188"/>
      <c r="C38" s="188"/>
      <c r="D38" s="184"/>
      <c r="E38" s="244" t="s">
        <v>24</v>
      </c>
      <c r="F38" s="244"/>
      <c r="G38" s="175">
        <v>688874</v>
      </c>
      <c r="H38" s="176">
        <v>688874</v>
      </c>
      <c r="I38" s="175">
        <v>559709</v>
      </c>
      <c r="J38" s="177">
        <f t="shared" si="6"/>
        <v>1937457</v>
      </c>
      <c r="K38" s="178"/>
      <c r="L38" s="179">
        <f t="shared" ref="L38:L56" si="7">SUM(J38:K38)</f>
        <v>1937457</v>
      </c>
      <c r="M38" s="13"/>
    </row>
    <row r="39" spans="1:13" x14ac:dyDescent="0.15">
      <c r="A39" s="193"/>
      <c r="B39" s="188"/>
      <c r="C39" s="188"/>
      <c r="D39" s="184"/>
      <c r="E39" s="244" t="s">
        <v>25</v>
      </c>
      <c r="F39" s="244"/>
      <c r="G39" s="175">
        <v>419269</v>
      </c>
      <c r="H39" s="176">
        <v>36039</v>
      </c>
      <c r="I39" s="175">
        <v>164151</v>
      </c>
      <c r="J39" s="177">
        <f t="shared" si="6"/>
        <v>619459</v>
      </c>
      <c r="K39" s="178"/>
      <c r="L39" s="179">
        <f t="shared" si="7"/>
        <v>619459</v>
      </c>
      <c r="M39" s="13"/>
    </row>
    <row r="40" spans="1:13" x14ac:dyDescent="0.15">
      <c r="A40" s="193"/>
      <c r="B40" s="188"/>
      <c r="C40" s="188"/>
      <c r="D40" s="184"/>
      <c r="E40" s="244" t="s">
        <v>26</v>
      </c>
      <c r="F40" s="244"/>
      <c r="G40" s="175">
        <v>186937</v>
      </c>
      <c r="H40" s="176">
        <v>186937</v>
      </c>
      <c r="I40" s="175">
        <v>151885</v>
      </c>
      <c r="J40" s="177">
        <f t="shared" si="6"/>
        <v>525759</v>
      </c>
      <c r="K40" s="178"/>
      <c r="L40" s="179">
        <f t="shared" si="7"/>
        <v>525759</v>
      </c>
      <c r="M40" s="13"/>
    </row>
    <row r="41" spans="1:13" x14ac:dyDescent="0.15">
      <c r="A41" s="193"/>
      <c r="B41" s="188"/>
      <c r="C41" s="188"/>
      <c r="D41" s="184"/>
      <c r="E41" s="184" t="s">
        <v>27</v>
      </c>
      <c r="F41" s="184"/>
      <c r="G41" s="175">
        <v>55822</v>
      </c>
      <c r="H41" s="176">
        <v>0</v>
      </c>
      <c r="I41" s="175">
        <v>0</v>
      </c>
      <c r="J41" s="177">
        <f t="shared" si="6"/>
        <v>55822</v>
      </c>
      <c r="K41" s="178"/>
      <c r="L41" s="179">
        <f t="shared" si="7"/>
        <v>55822</v>
      </c>
      <c r="M41" s="13"/>
    </row>
    <row r="42" spans="1:13" x14ac:dyDescent="0.15">
      <c r="A42" s="193"/>
      <c r="B42" s="188"/>
      <c r="C42" s="188"/>
      <c r="D42" s="184"/>
      <c r="E42" s="244" t="s">
        <v>28</v>
      </c>
      <c r="F42" s="244"/>
      <c r="G42" s="175">
        <v>172273</v>
      </c>
      <c r="H42" s="176">
        <v>172273</v>
      </c>
      <c r="I42" s="175">
        <v>139971</v>
      </c>
      <c r="J42" s="177">
        <f t="shared" si="6"/>
        <v>484517</v>
      </c>
      <c r="K42" s="178"/>
      <c r="L42" s="179">
        <f t="shared" si="7"/>
        <v>484517</v>
      </c>
      <c r="M42" s="13"/>
    </row>
    <row r="43" spans="1:13" x14ac:dyDescent="0.15">
      <c r="A43" s="193"/>
      <c r="B43" s="188"/>
      <c r="C43" s="188"/>
      <c r="D43" s="184"/>
      <c r="E43" s="244" t="s">
        <v>29</v>
      </c>
      <c r="F43" s="244"/>
      <c r="G43" s="175">
        <v>307964</v>
      </c>
      <c r="H43" s="176">
        <v>307964</v>
      </c>
      <c r="I43" s="175">
        <v>250220</v>
      </c>
      <c r="J43" s="177">
        <f t="shared" si="6"/>
        <v>866148</v>
      </c>
      <c r="K43" s="178"/>
      <c r="L43" s="179">
        <f t="shared" si="7"/>
        <v>866148</v>
      </c>
      <c r="M43" s="13"/>
    </row>
    <row r="44" spans="1:13" x14ac:dyDescent="0.15">
      <c r="A44" s="193"/>
      <c r="B44" s="188"/>
      <c r="C44" s="188"/>
      <c r="D44" s="184"/>
      <c r="E44" s="244" t="s">
        <v>30</v>
      </c>
      <c r="F44" s="244"/>
      <c r="G44" s="175">
        <v>36148</v>
      </c>
      <c r="H44" s="176">
        <v>36148</v>
      </c>
      <c r="I44" s="175">
        <v>29369</v>
      </c>
      <c r="J44" s="177">
        <f t="shared" si="6"/>
        <v>101665</v>
      </c>
      <c r="K44" s="178"/>
      <c r="L44" s="179">
        <f t="shared" si="7"/>
        <v>101665</v>
      </c>
      <c r="M44" s="13"/>
    </row>
    <row r="45" spans="1:13" x14ac:dyDescent="0.15">
      <c r="A45" s="193"/>
      <c r="B45" s="188"/>
      <c r="C45" s="188"/>
      <c r="D45" s="184"/>
      <c r="E45" s="244" t="s">
        <v>82</v>
      </c>
      <c r="F45" s="277"/>
      <c r="G45" s="175">
        <v>38080</v>
      </c>
      <c r="H45" s="176">
        <v>38080</v>
      </c>
      <c r="I45" s="175">
        <v>30940</v>
      </c>
      <c r="J45" s="177">
        <f t="shared" si="6"/>
        <v>107100</v>
      </c>
      <c r="K45" s="178"/>
      <c r="L45" s="179">
        <f t="shared" si="7"/>
        <v>107100</v>
      </c>
      <c r="M45" s="13"/>
    </row>
    <row r="46" spans="1:13" x14ac:dyDescent="0.15">
      <c r="A46" s="193"/>
      <c r="B46" s="188"/>
      <c r="C46" s="188"/>
      <c r="D46" s="184"/>
      <c r="E46" s="244" t="s">
        <v>98</v>
      </c>
      <c r="F46" s="277"/>
      <c r="G46" s="175">
        <v>0</v>
      </c>
      <c r="H46" s="176">
        <v>0</v>
      </c>
      <c r="I46" s="175">
        <v>0</v>
      </c>
      <c r="J46" s="177">
        <f t="shared" si="6"/>
        <v>0</v>
      </c>
      <c r="K46" s="178"/>
      <c r="L46" s="179">
        <f t="shared" si="7"/>
        <v>0</v>
      </c>
      <c r="M46" s="13"/>
    </row>
    <row r="47" spans="1:13" x14ac:dyDescent="0.15">
      <c r="A47" s="193"/>
      <c r="B47" s="188"/>
      <c r="C47" s="188"/>
      <c r="D47" s="184"/>
      <c r="E47" s="244" t="s">
        <v>31</v>
      </c>
      <c r="F47" s="244"/>
      <c r="G47" s="175">
        <v>123466</v>
      </c>
      <c r="H47" s="176">
        <v>123466</v>
      </c>
      <c r="I47" s="175">
        <v>100315</v>
      </c>
      <c r="J47" s="177">
        <f t="shared" si="6"/>
        <v>347247</v>
      </c>
      <c r="K47" s="178"/>
      <c r="L47" s="179">
        <f t="shared" si="7"/>
        <v>347247</v>
      </c>
      <c r="M47" s="13"/>
    </row>
    <row r="48" spans="1:13" x14ac:dyDescent="0.15">
      <c r="A48" s="193"/>
      <c r="B48" s="188"/>
      <c r="C48" s="188"/>
      <c r="D48" s="184"/>
      <c r="E48" s="244" t="s">
        <v>76</v>
      </c>
      <c r="F48" s="277"/>
      <c r="G48" s="175">
        <v>191104</v>
      </c>
      <c r="H48" s="176">
        <v>191104</v>
      </c>
      <c r="I48" s="175">
        <v>155272</v>
      </c>
      <c r="J48" s="177">
        <f t="shared" si="6"/>
        <v>537480</v>
      </c>
      <c r="K48" s="178"/>
      <c r="L48" s="179">
        <f t="shared" si="7"/>
        <v>537480</v>
      </c>
      <c r="M48" s="13"/>
    </row>
    <row r="49" spans="1:13" x14ac:dyDescent="0.15">
      <c r="A49" s="193"/>
      <c r="B49" s="188"/>
      <c r="C49" s="188"/>
      <c r="D49" s="184"/>
      <c r="E49" s="244" t="s">
        <v>32</v>
      </c>
      <c r="F49" s="278"/>
      <c r="G49" s="175">
        <v>187790</v>
      </c>
      <c r="H49" s="176">
        <v>0</v>
      </c>
      <c r="I49" s="175">
        <v>0</v>
      </c>
      <c r="J49" s="177">
        <f t="shared" si="6"/>
        <v>187790</v>
      </c>
      <c r="K49" s="178"/>
      <c r="L49" s="179">
        <f t="shared" si="7"/>
        <v>187790</v>
      </c>
      <c r="M49" s="13"/>
    </row>
    <row r="50" spans="1:13" x14ac:dyDescent="0.15">
      <c r="A50" s="193"/>
      <c r="B50" s="188"/>
      <c r="C50" s="188"/>
      <c r="D50" s="184"/>
      <c r="E50" s="244" t="s">
        <v>33</v>
      </c>
      <c r="F50" s="244"/>
      <c r="G50" s="175">
        <v>121720</v>
      </c>
      <c r="H50" s="176">
        <v>40000</v>
      </c>
      <c r="I50" s="175">
        <v>110000</v>
      </c>
      <c r="J50" s="177">
        <f t="shared" si="6"/>
        <v>271720</v>
      </c>
      <c r="K50" s="178"/>
      <c r="L50" s="179">
        <f t="shared" si="7"/>
        <v>271720</v>
      </c>
      <c r="M50" s="13"/>
    </row>
    <row r="51" spans="1:13" x14ac:dyDescent="0.15">
      <c r="A51" s="193"/>
      <c r="B51" s="188"/>
      <c r="C51" s="188"/>
      <c r="D51" s="184"/>
      <c r="E51" s="244" t="s">
        <v>34</v>
      </c>
      <c r="F51" s="244"/>
      <c r="G51" s="175">
        <v>100000</v>
      </c>
      <c r="H51" s="176">
        <v>0</v>
      </c>
      <c r="I51" s="175">
        <v>0</v>
      </c>
      <c r="J51" s="177">
        <f t="shared" si="6"/>
        <v>100000</v>
      </c>
      <c r="K51" s="178"/>
      <c r="L51" s="179">
        <f t="shared" si="7"/>
        <v>100000</v>
      </c>
      <c r="M51" s="13"/>
    </row>
    <row r="52" spans="1:13" x14ac:dyDescent="0.15">
      <c r="A52" s="193"/>
      <c r="B52" s="188"/>
      <c r="C52" s="188"/>
      <c r="D52" s="184"/>
      <c r="E52" s="244" t="s">
        <v>35</v>
      </c>
      <c r="F52" s="244"/>
      <c r="G52" s="175">
        <v>109824</v>
      </c>
      <c r="H52" s="176">
        <v>109824</v>
      </c>
      <c r="I52" s="175">
        <v>89232</v>
      </c>
      <c r="J52" s="177">
        <f t="shared" si="6"/>
        <v>308880</v>
      </c>
      <c r="K52" s="178"/>
      <c r="L52" s="179">
        <f t="shared" si="7"/>
        <v>308880</v>
      </c>
      <c r="M52" s="13"/>
    </row>
    <row r="53" spans="1:13" x14ac:dyDescent="0.15">
      <c r="A53" s="193"/>
      <c r="B53" s="188"/>
      <c r="C53" s="188"/>
      <c r="D53" s="184"/>
      <c r="E53" s="244" t="s">
        <v>89</v>
      </c>
      <c r="F53" s="277"/>
      <c r="G53" s="175">
        <v>362560</v>
      </c>
      <c r="H53" s="176">
        <v>362560</v>
      </c>
      <c r="I53" s="175">
        <v>294580</v>
      </c>
      <c r="J53" s="177">
        <f t="shared" si="6"/>
        <v>1019700</v>
      </c>
      <c r="K53" s="178"/>
      <c r="L53" s="179">
        <f t="shared" si="7"/>
        <v>1019700</v>
      </c>
      <c r="M53" s="13"/>
    </row>
    <row r="54" spans="1:13" x14ac:dyDescent="0.15">
      <c r="A54" s="193"/>
      <c r="B54" s="188"/>
      <c r="C54" s="188"/>
      <c r="D54" s="184"/>
      <c r="E54" s="244" t="s">
        <v>37</v>
      </c>
      <c r="F54" s="244"/>
      <c r="G54" s="175">
        <v>91119</v>
      </c>
      <c r="H54" s="176">
        <v>91119</v>
      </c>
      <c r="I54" s="175">
        <v>74035</v>
      </c>
      <c r="J54" s="177">
        <f t="shared" si="6"/>
        <v>256273</v>
      </c>
      <c r="K54" s="178"/>
      <c r="L54" s="179">
        <f t="shared" si="7"/>
        <v>256273</v>
      </c>
      <c r="M54" s="13"/>
    </row>
    <row r="55" spans="1:13" x14ac:dyDescent="0.15">
      <c r="A55" s="193"/>
      <c r="B55" s="188"/>
      <c r="C55" s="188"/>
      <c r="D55" s="184"/>
      <c r="E55" s="244" t="s">
        <v>75</v>
      </c>
      <c r="F55" s="277"/>
      <c r="G55" s="175">
        <v>27829</v>
      </c>
      <c r="H55" s="176">
        <v>0</v>
      </c>
      <c r="I55" s="175">
        <v>0</v>
      </c>
      <c r="J55" s="177">
        <f t="shared" si="6"/>
        <v>27829</v>
      </c>
      <c r="K55" s="178"/>
      <c r="L55" s="179">
        <f t="shared" si="7"/>
        <v>27829</v>
      </c>
      <c r="M55" s="13"/>
    </row>
    <row r="56" spans="1:13" x14ac:dyDescent="0.15">
      <c r="A56" s="193"/>
      <c r="B56" s="188"/>
      <c r="C56" s="188"/>
      <c r="D56" s="184"/>
      <c r="E56" s="244" t="s">
        <v>38</v>
      </c>
      <c r="F56" s="278"/>
      <c r="G56" s="175">
        <v>64728</v>
      </c>
      <c r="H56" s="176">
        <v>64728</v>
      </c>
      <c r="I56" s="175">
        <v>52591</v>
      </c>
      <c r="J56" s="177">
        <f t="shared" si="6"/>
        <v>182047</v>
      </c>
      <c r="K56" s="178"/>
      <c r="L56" s="179">
        <f t="shared" si="7"/>
        <v>182047</v>
      </c>
      <c r="M56" s="13"/>
    </row>
    <row r="57" spans="1:13" x14ac:dyDescent="0.15">
      <c r="A57" s="193"/>
      <c r="B57" s="188"/>
      <c r="C57" s="188"/>
      <c r="D57" s="188"/>
      <c r="E57" s="188"/>
      <c r="F57" s="188"/>
      <c r="G57" s="42"/>
      <c r="H57" s="12"/>
      <c r="I57" s="42"/>
      <c r="J57" s="127"/>
      <c r="K57" s="150"/>
      <c r="L57" s="19"/>
      <c r="M57" s="13"/>
    </row>
    <row r="58" spans="1:13" s="195" customFormat="1" x14ac:dyDescent="0.15">
      <c r="A58" s="193"/>
      <c r="B58" s="188"/>
      <c r="C58" s="188"/>
      <c r="D58" s="188"/>
      <c r="E58" s="188"/>
      <c r="F58" s="188"/>
      <c r="G58" s="56"/>
      <c r="H58" s="10"/>
      <c r="I58" s="56"/>
      <c r="J58" s="125"/>
      <c r="K58" s="147"/>
      <c r="L58" s="65"/>
      <c r="M58" s="11"/>
    </row>
    <row r="59" spans="1:13" x14ac:dyDescent="0.15">
      <c r="A59" s="193"/>
      <c r="B59" s="188"/>
      <c r="C59" s="188"/>
      <c r="D59" s="242" t="s">
        <v>39</v>
      </c>
      <c r="E59" s="242"/>
      <c r="F59" s="242"/>
      <c r="G59" s="48"/>
      <c r="H59" s="40"/>
      <c r="I59" s="48"/>
      <c r="J59" s="126"/>
      <c r="K59" s="148">
        <f>SUM(K60:K79)</f>
        <v>2377203</v>
      </c>
      <c r="L59" s="78">
        <f>SUM(K59)</f>
        <v>2377203</v>
      </c>
      <c r="M59" s="13"/>
    </row>
    <row r="60" spans="1:13" x14ac:dyDescent="0.15">
      <c r="A60" s="193"/>
      <c r="B60" s="188"/>
      <c r="C60" s="188"/>
      <c r="D60" s="188"/>
      <c r="E60" s="232" t="s">
        <v>22</v>
      </c>
      <c r="F60" s="232"/>
      <c r="G60" s="48"/>
      <c r="H60" s="40"/>
      <c r="I60" s="48"/>
      <c r="J60" s="126"/>
      <c r="K60" s="149">
        <v>1337936</v>
      </c>
      <c r="L60" s="49">
        <f>SUM(K60)</f>
        <v>1337936</v>
      </c>
      <c r="M60" s="13"/>
    </row>
    <row r="61" spans="1:13" x14ac:dyDescent="0.15">
      <c r="A61" s="193"/>
      <c r="B61" s="188"/>
      <c r="C61" s="188"/>
      <c r="D61" s="188"/>
      <c r="E61" s="232" t="s">
        <v>24</v>
      </c>
      <c r="F61" s="232"/>
      <c r="G61" s="48"/>
      <c r="H61" s="40"/>
      <c r="I61" s="48"/>
      <c r="J61" s="126"/>
      <c r="K61" s="149">
        <v>215273</v>
      </c>
      <c r="L61" s="49">
        <f>SUM(K61)</f>
        <v>215273</v>
      </c>
      <c r="M61" s="13"/>
    </row>
    <row r="62" spans="1:13" x14ac:dyDescent="0.15">
      <c r="A62" s="193"/>
      <c r="B62" s="188"/>
      <c r="C62" s="188"/>
      <c r="D62" s="188"/>
      <c r="E62" s="232" t="s">
        <v>36</v>
      </c>
      <c r="F62" s="232"/>
      <c r="G62" s="48"/>
      <c r="H62" s="40"/>
      <c r="I62" s="48"/>
      <c r="J62" s="126"/>
      <c r="K62" s="149">
        <v>63261</v>
      </c>
      <c r="L62" s="49">
        <f t="shared" ref="L62:L79" si="8">SUM(K62)</f>
        <v>63261</v>
      </c>
      <c r="M62" s="13"/>
    </row>
    <row r="63" spans="1:13" x14ac:dyDescent="0.15">
      <c r="A63" s="193"/>
      <c r="B63" s="188"/>
      <c r="C63" s="188"/>
      <c r="D63" s="188"/>
      <c r="E63" s="184" t="s">
        <v>25</v>
      </c>
      <c r="F63" s="184"/>
      <c r="G63" s="48"/>
      <c r="H63" s="40"/>
      <c r="I63" s="48"/>
      <c r="J63" s="126"/>
      <c r="K63" s="149">
        <v>70000</v>
      </c>
      <c r="L63" s="49">
        <f t="shared" si="8"/>
        <v>70000</v>
      </c>
      <c r="M63" s="13"/>
    </row>
    <row r="64" spans="1:13" x14ac:dyDescent="0.15">
      <c r="A64" s="193"/>
      <c r="B64" s="188"/>
      <c r="C64" s="188"/>
      <c r="D64" s="188"/>
      <c r="E64" s="232" t="s">
        <v>26</v>
      </c>
      <c r="F64" s="232"/>
      <c r="G64" s="48"/>
      <c r="H64" s="40"/>
      <c r="I64" s="48"/>
      <c r="J64" s="126"/>
      <c r="K64" s="149">
        <v>58418</v>
      </c>
      <c r="L64" s="49">
        <f t="shared" si="8"/>
        <v>58418</v>
      </c>
      <c r="M64" s="13"/>
    </row>
    <row r="65" spans="1:13" x14ac:dyDescent="0.15">
      <c r="A65" s="193"/>
      <c r="B65" s="188"/>
      <c r="C65" s="188"/>
      <c r="D65" s="188"/>
      <c r="E65" s="188" t="s">
        <v>27</v>
      </c>
      <c r="F65" s="188"/>
      <c r="G65" s="48"/>
      <c r="H65" s="40"/>
      <c r="I65" s="48"/>
      <c r="J65" s="126"/>
      <c r="K65" s="149">
        <v>0</v>
      </c>
      <c r="L65" s="49">
        <f t="shared" si="8"/>
        <v>0</v>
      </c>
      <c r="M65" s="13"/>
    </row>
    <row r="66" spans="1:13" x14ac:dyDescent="0.15">
      <c r="A66" s="193"/>
      <c r="B66" s="188"/>
      <c r="C66" s="188"/>
      <c r="D66" s="188"/>
      <c r="E66" s="232" t="s">
        <v>28</v>
      </c>
      <c r="F66" s="232"/>
      <c r="G66" s="48"/>
      <c r="H66" s="40"/>
      <c r="I66" s="48"/>
      <c r="J66" s="126"/>
      <c r="K66" s="149">
        <v>53835</v>
      </c>
      <c r="L66" s="49">
        <f t="shared" si="8"/>
        <v>53835</v>
      </c>
      <c r="M66" s="13"/>
    </row>
    <row r="67" spans="1:13" x14ac:dyDescent="0.15">
      <c r="A67" s="193"/>
      <c r="B67" s="188"/>
      <c r="C67" s="188"/>
      <c r="D67" s="188"/>
      <c r="E67" s="232" t="s">
        <v>29</v>
      </c>
      <c r="F67" s="232"/>
      <c r="G67" s="48"/>
      <c r="H67" s="40"/>
      <c r="I67" s="48"/>
      <c r="J67" s="126"/>
      <c r="K67" s="149">
        <v>96239</v>
      </c>
      <c r="L67" s="49">
        <f t="shared" si="8"/>
        <v>96239</v>
      </c>
      <c r="M67" s="13"/>
    </row>
    <row r="68" spans="1:13" x14ac:dyDescent="0.15">
      <c r="A68" s="193"/>
      <c r="B68" s="188"/>
      <c r="C68" s="188"/>
      <c r="D68" s="188"/>
      <c r="E68" s="232" t="s">
        <v>30</v>
      </c>
      <c r="F68" s="232"/>
      <c r="G68" s="48"/>
      <c r="H68" s="40"/>
      <c r="I68" s="48"/>
      <c r="J68" s="126"/>
      <c r="K68" s="149">
        <v>11296</v>
      </c>
      <c r="L68" s="49">
        <f t="shared" si="8"/>
        <v>11296</v>
      </c>
      <c r="M68" s="13"/>
    </row>
    <row r="69" spans="1:13" x14ac:dyDescent="0.15">
      <c r="A69" s="193"/>
      <c r="B69" s="188"/>
      <c r="C69" s="188"/>
      <c r="D69" s="188"/>
      <c r="E69" s="232" t="s">
        <v>82</v>
      </c>
      <c r="F69" s="275"/>
      <c r="G69" s="48"/>
      <c r="H69" s="40"/>
      <c r="I69" s="48"/>
      <c r="J69" s="126"/>
      <c r="K69" s="149">
        <v>11900</v>
      </c>
      <c r="L69" s="49">
        <f t="shared" si="8"/>
        <v>11900</v>
      </c>
      <c r="M69" s="13"/>
    </row>
    <row r="70" spans="1:13" x14ac:dyDescent="0.15">
      <c r="A70" s="193"/>
      <c r="B70" s="188"/>
      <c r="C70" s="188"/>
      <c r="D70" s="188"/>
      <c r="E70" s="232" t="s">
        <v>31</v>
      </c>
      <c r="F70" s="232"/>
      <c r="G70" s="48"/>
      <c r="H70" s="40"/>
      <c r="I70" s="48"/>
      <c r="J70" s="126"/>
      <c r="K70" s="149">
        <v>38583</v>
      </c>
      <c r="L70" s="49">
        <f t="shared" si="8"/>
        <v>38583</v>
      </c>
      <c r="M70" s="13"/>
    </row>
    <row r="71" spans="1:13" x14ac:dyDescent="0.15">
      <c r="A71" s="193"/>
      <c r="B71" s="188"/>
      <c r="C71" s="188"/>
      <c r="D71" s="188"/>
      <c r="E71" s="232" t="s">
        <v>91</v>
      </c>
      <c r="F71" s="232"/>
      <c r="G71" s="48"/>
      <c r="H71" s="40"/>
      <c r="I71" s="48"/>
      <c r="J71" s="126"/>
      <c r="K71" s="149">
        <v>10000</v>
      </c>
      <c r="L71" s="49">
        <f t="shared" si="8"/>
        <v>10000</v>
      </c>
      <c r="M71" s="13"/>
    </row>
    <row r="72" spans="1:13" x14ac:dyDescent="0.15">
      <c r="A72" s="193"/>
      <c r="B72" s="188"/>
      <c r="C72" s="188"/>
      <c r="D72" s="188"/>
      <c r="E72" s="188" t="s">
        <v>76</v>
      </c>
      <c r="F72" s="188"/>
      <c r="G72" s="48"/>
      <c r="H72" s="40"/>
      <c r="I72" s="48"/>
      <c r="J72" s="126"/>
      <c r="K72" s="149">
        <v>59720</v>
      </c>
      <c r="L72" s="49">
        <f t="shared" si="8"/>
        <v>59720</v>
      </c>
      <c r="M72" s="13"/>
    </row>
    <row r="73" spans="1:13" x14ac:dyDescent="0.15">
      <c r="A73" s="193"/>
      <c r="B73" s="188"/>
      <c r="C73" s="188"/>
      <c r="D73" s="188"/>
      <c r="E73" s="188" t="s">
        <v>101</v>
      </c>
      <c r="F73" s="188"/>
      <c r="G73" s="48"/>
      <c r="H73" s="40"/>
      <c r="I73" s="48"/>
      <c r="J73" s="126"/>
      <c r="K73" s="149">
        <v>59874</v>
      </c>
      <c r="L73" s="49">
        <f t="shared" si="8"/>
        <v>59874</v>
      </c>
      <c r="M73" s="13"/>
    </row>
    <row r="74" spans="1:13" x14ac:dyDescent="0.15">
      <c r="A74" s="193"/>
      <c r="B74" s="188"/>
      <c r="C74" s="188"/>
      <c r="D74" s="188"/>
      <c r="E74" s="232" t="s">
        <v>35</v>
      </c>
      <c r="F74" s="275"/>
      <c r="G74" s="48"/>
      <c r="H74" s="40"/>
      <c r="I74" s="48"/>
      <c r="J74" s="126"/>
      <c r="K74" s="149">
        <v>34320</v>
      </c>
      <c r="L74" s="49">
        <f t="shared" si="8"/>
        <v>34320</v>
      </c>
      <c r="M74" s="13"/>
    </row>
    <row r="75" spans="1:13" x14ac:dyDescent="0.15">
      <c r="A75" s="193"/>
      <c r="B75" s="188"/>
      <c r="C75" s="188"/>
      <c r="D75" s="188"/>
      <c r="E75" s="232" t="s">
        <v>89</v>
      </c>
      <c r="F75" s="275"/>
      <c r="G75" s="57"/>
      <c r="H75" s="14"/>
      <c r="I75" s="57"/>
      <c r="J75" s="128"/>
      <c r="K75" s="151">
        <v>113300</v>
      </c>
      <c r="L75" s="49">
        <f t="shared" si="8"/>
        <v>113300</v>
      </c>
      <c r="M75" s="13"/>
    </row>
    <row r="76" spans="1:13" x14ac:dyDescent="0.15">
      <c r="A76" s="193"/>
      <c r="B76" s="188"/>
      <c r="C76" s="188"/>
      <c r="D76" s="188"/>
      <c r="E76" s="232" t="s">
        <v>37</v>
      </c>
      <c r="F76" s="232"/>
      <c r="G76" s="57"/>
      <c r="H76" s="14"/>
      <c r="I76" s="57"/>
      <c r="J76" s="128"/>
      <c r="K76" s="151">
        <v>28475</v>
      </c>
      <c r="L76" s="49">
        <f t="shared" si="8"/>
        <v>28475</v>
      </c>
      <c r="M76" s="13"/>
    </row>
    <row r="77" spans="1:13" x14ac:dyDescent="0.15">
      <c r="A77" s="193"/>
      <c r="B77" s="188"/>
      <c r="C77" s="188"/>
      <c r="D77" s="188"/>
      <c r="E77" s="232" t="s">
        <v>40</v>
      </c>
      <c r="F77" s="275"/>
      <c r="G77" s="48"/>
      <c r="H77" s="40"/>
      <c r="I77" s="48"/>
      <c r="J77" s="126"/>
      <c r="K77" s="149">
        <v>64046</v>
      </c>
      <c r="L77" s="49">
        <f t="shared" si="8"/>
        <v>64046</v>
      </c>
      <c r="M77" s="13"/>
    </row>
    <row r="78" spans="1:13" x14ac:dyDescent="0.15">
      <c r="A78" s="193"/>
      <c r="B78" s="188"/>
      <c r="C78" s="188"/>
      <c r="D78" s="188"/>
      <c r="E78" s="232" t="s">
        <v>75</v>
      </c>
      <c r="F78" s="275"/>
      <c r="G78" s="42"/>
      <c r="H78" s="12"/>
      <c r="I78" s="42"/>
      <c r="J78" s="127"/>
      <c r="K78" s="150">
        <v>30500</v>
      </c>
      <c r="L78" s="49">
        <f t="shared" si="8"/>
        <v>30500</v>
      </c>
      <c r="M78" s="13"/>
    </row>
    <row r="79" spans="1:13" x14ac:dyDescent="0.15">
      <c r="A79" s="193"/>
      <c r="B79" s="188"/>
      <c r="C79" s="188"/>
      <c r="D79" s="188"/>
      <c r="E79" s="188" t="s">
        <v>38</v>
      </c>
      <c r="F79" s="188"/>
      <c r="G79" s="60"/>
      <c r="H79" s="61"/>
      <c r="I79" s="60"/>
      <c r="J79" s="129"/>
      <c r="K79" s="152">
        <v>20227</v>
      </c>
      <c r="L79" s="49">
        <f t="shared" si="8"/>
        <v>20227</v>
      </c>
      <c r="M79" s="25"/>
    </row>
    <row r="80" spans="1:13" x14ac:dyDescent="0.15">
      <c r="A80" s="193"/>
      <c r="B80" s="188"/>
      <c r="C80" s="188"/>
      <c r="D80" s="188"/>
      <c r="E80" s="188"/>
      <c r="F80" s="188"/>
      <c r="G80" s="82"/>
      <c r="H80" s="71"/>
      <c r="I80" s="82"/>
      <c r="J80" s="130"/>
      <c r="K80" s="220"/>
      <c r="L80" s="103"/>
      <c r="M80" s="13"/>
    </row>
    <row r="81" spans="1:13" x14ac:dyDescent="0.15">
      <c r="A81" s="196"/>
      <c r="B81" s="188"/>
      <c r="C81" s="188"/>
      <c r="D81" s="232" t="s">
        <v>41</v>
      </c>
      <c r="E81" s="232"/>
      <c r="F81" s="232"/>
      <c r="G81" s="86">
        <f>G35</f>
        <v>9078102</v>
      </c>
      <c r="H81" s="86">
        <f>H35</f>
        <v>6758911</v>
      </c>
      <c r="I81" s="86">
        <f>I35</f>
        <v>5720504</v>
      </c>
      <c r="J81" s="219">
        <f>J35</f>
        <v>21557517</v>
      </c>
      <c r="K81" s="153">
        <f>K59</f>
        <v>2377203</v>
      </c>
      <c r="L81" s="104">
        <f>SUM(J81:K81)</f>
        <v>23934720</v>
      </c>
      <c r="M81" s="26"/>
    </row>
    <row r="82" spans="1:13" x14ac:dyDescent="0.15">
      <c r="A82" s="196"/>
      <c r="B82" s="188"/>
      <c r="C82" s="188"/>
      <c r="D82" s="232" t="s">
        <v>42</v>
      </c>
      <c r="E82" s="232"/>
      <c r="F82" s="232"/>
      <c r="G82" s="87">
        <f t="shared" ref="G82:L82" si="9">G32-G81</f>
        <v>-62389</v>
      </c>
      <c r="H82" s="87">
        <f t="shared" si="9"/>
        <v>-96251</v>
      </c>
      <c r="I82" s="87">
        <f t="shared" si="9"/>
        <v>-50083</v>
      </c>
      <c r="J82" s="154">
        <f t="shared" si="9"/>
        <v>-208723</v>
      </c>
      <c r="K82" s="154">
        <f t="shared" si="9"/>
        <v>1899284</v>
      </c>
      <c r="L82" s="105">
        <f t="shared" si="9"/>
        <v>1690561</v>
      </c>
      <c r="M82" s="26"/>
    </row>
    <row r="83" spans="1:13" x14ac:dyDescent="0.15">
      <c r="A83" s="196"/>
      <c r="B83" s="188"/>
      <c r="C83" s="188"/>
      <c r="D83" s="232" t="s">
        <v>43</v>
      </c>
      <c r="E83" s="232"/>
      <c r="F83" s="245"/>
      <c r="G83" s="48"/>
      <c r="H83" s="40"/>
      <c r="I83" s="48"/>
      <c r="J83" s="126"/>
      <c r="K83" s="149"/>
      <c r="L83" s="49"/>
      <c r="M83" s="26"/>
    </row>
    <row r="84" spans="1:13" x14ac:dyDescent="0.15">
      <c r="A84" s="196"/>
      <c r="B84" s="188"/>
      <c r="C84" s="188"/>
      <c r="D84" s="245" t="s">
        <v>44</v>
      </c>
      <c r="E84" s="245"/>
      <c r="F84" s="245"/>
      <c r="G84" s="48"/>
      <c r="H84" s="40"/>
      <c r="I84" s="48"/>
      <c r="J84" s="126"/>
      <c r="K84" s="149"/>
      <c r="L84" s="49"/>
      <c r="M84" s="26"/>
    </row>
    <row r="85" spans="1:13" x14ac:dyDescent="0.15">
      <c r="A85" s="196"/>
      <c r="B85" s="188"/>
      <c r="C85" s="188"/>
      <c r="D85" s="245" t="s">
        <v>45</v>
      </c>
      <c r="E85" s="245"/>
      <c r="F85" s="245"/>
      <c r="G85" s="57"/>
      <c r="H85" s="14"/>
      <c r="I85" s="57"/>
      <c r="J85" s="128"/>
      <c r="K85" s="151"/>
      <c r="L85" s="59"/>
      <c r="M85" s="13"/>
    </row>
    <row r="86" spans="1:13" x14ac:dyDescent="0.15">
      <c r="A86" s="196"/>
      <c r="B86" s="188"/>
      <c r="C86" s="188"/>
      <c r="D86" s="245" t="s">
        <v>46</v>
      </c>
      <c r="E86" s="245"/>
      <c r="F86" s="245"/>
      <c r="G86" s="21"/>
      <c r="H86" s="20"/>
      <c r="I86" s="21"/>
      <c r="J86" s="116"/>
      <c r="K86" s="155"/>
      <c r="L86" s="106"/>
      <c r="M86" s="27"/>
    </row>
    <row r="87" spans="1:13" x14ac:dyDescent="0.15">
      <c r="A87" s="171"/>
      <c r="B87" s="189"/>
      <c r="C87" s="189"/>
      <c r="D87" s="279" t="s">
        <v>47</v>
      </c>
      <c r="E87" s="279"/>
      <c r="F87" s="280"/>
      <c r="G87" s="21">
        <f>SUM(G82)</f>
        <v>-62389</v>
      </c>
      <c r="H87" s="21">
        <f t="shared" ref="H87:L87" si="10">SUM(H82)</f>
        <v>-96251</v>
      </c>
      <c r="I87" s="21">
        <f t="shared" si="10"/>
        <v>-50083</v>
      </c>
      <c r="J87" s="155">
        <f t="shared" si="10"/>
        <v>-208723</v>
      </c>
      <c r="K87" s="155">
        <f t="shared" si="10"/>
        <v>1899284</v>
      </c>
      <c r="L87" s="22">
        <f t="shared" si="10"/>
        <v>1690561</v>
      </c>
      <c r="M87" s="27"/>
    </row>
    <row r="88" spans="1:13" x14ac:dyDescent="0.15">
      <c r="A88" s="281"/>
      <c r="B88" s="235"/>
      <c r="C88" s="235"/>
      <c r="D88" s="235"/>
      <c r="E88" s="235"/>
      <c r="F88" s="235"/>
      <c r="G88" s="44"/>
      <c r="H88" s="43"/>
      <c r="I88" s="172"/>
      <c r="J88" s="214"/>
      <c r="K88" s="214"/>
      <c r="L88" s="180"/>
      <c r="M88" s="27"/>
    </row>
    <row r="89" spans="1:13" x14ac:dyDescent="0.15">
      <c r="A89" s="193"/>
      <c r="B89" s="246" t="s">
        <v>48</v>
      </c>
      <c r="C89" s="246"/>
      <c r="D89" s="246"/>
      <c r="E89" s="246"/>
      <c r="F89" s="282"/>
      <c r="G89" s="45"/>
      <c r="H89" s="15"/>
      <c r="I89" s="45"/>
      <c r="J89" s="132"/>
      <c r="K89" s="158"/>
      <c r="L89" s="107"/>
      <c r="M89" s="27"/>
    </row>
    <row r="90" spans="1:13" x14ac:dyDescent="0.15">
      <c r="A90" s="193"/>
      <c r="B90" s="188"/>
      <c r="C90" s="232" t="s">
        <v>49</v>
      </c>
      <c r="D90" s="232"/>
      <c r="E90" s="232"/>
      <c r="F90" s="245"/>
      <c r="G90" s="45"/>
      <c r="H90" s="15"/>
      <c r="I90" s="45"/>
      <c r="J90" s="132"/>
      <c r="K90" s="158"/>
      <c r="L90" s="107"/>
      <c r="M90" s="27"/>
    </row>
    <row r="91" spans="1:13" x14ac:dyDescent="0.15">
      <c r="A91" s="193"/>
      <c r="B91" s="188"/>
      <c r="C91" s="188"/>
      <c r="D91" s="232" t="s">
        <v>50</v>
      </c>
      <c r="E91" s="232"/>
      <c r="F91" s="245"/>
      <c r="G91" s="45"/>
      <c r="H91" s="15"/>
      <c r="I91" s="45"/>
      <c r="J91" s="132"/>
      <c r="K91" s="158"/>
      <c r="L91" s="46"/>
      <c r="M91" s="27"/>
    </row>
    <row r="92" spans="1:13" x14ac:dyDescent="0.15">
      <c r="A92" s="193"/>
      <c r="B92" s="188"/>
      <c r="C92" s="188"/>
      <c r="D92" s="232" t="s">
        <v>51</v>
      </c>
      <c r="E92" s="232"/>
      <c r="F92" s="245"/>
      <c r="G92" s="45"/>
      <c r="H92" s="15"/>
      <c r="I92" s="45"/>
      <c r="J92" s="132"/>
      <c r="K92" s="158"/>
      <c r="L92" s="46"/>
      <c r="M92" s="27"/>
    </row>
    <row r="93" spans="1:13" x14ac:dyDescent="0.15">
      <c r="A93" s="193"/>
      <c r="B93" s="188"/>
      <c r="C93" s="188"/>
      <c r="D93" s="188"/>
      <c r="E93" s="232" t="s">
        <v>103</v>
      </c>
      <c r="F93" s="275"/>
      <c r="G93" s="45"/>
      <c r="H93" s="15"/>
      <c r="I93" s="45"/>
      <c r="J93" s="132"/>
      <c r="K93" s="158"/>
      <c r="L93" s="46"/>
      <c r="M93" s="27"/>
    </row>
    <row r="94" spans="1:13" x14ac:dyDescent="0.15">
      <c r="A94" s="193"/>
      <c r="B94" s="188"/>
      <c r="C94" s="188"/>
      <c r="D94" s="188"/>
      <c r="E94" s="232"/>
      <c r="F94" s="275"/>
      <c r="G94" s="45"/>
      <c r="H94" s="15"/>
      <c r="I94" s="45"/>
      <c r="J94" s="132"/>
      <c r="K94" s="158"/>
      <c r="L94" s="46"/>
      <c r="M94" s="27"/>
    </row>
    <row r="95" spans="1:13" x14ac:dyDescent="0.15">
      <c r="A95" s="193"/>
      <c r="B95" s="188"/>
      <c r="C95" s="188"/>
      <c r="D95" s="232" t="s">
        <v>52</v>
      </c>
      <c r="E95" s="232"/>
      <c r="F95" s="245"/>
      <c r="G95" s="21">
        <v>0</v>
      </c>
      <c r="H95" s="21">
        <v>0</v>
      </c>
      <c r="I95" s="21">
        <v>0</v>
      </c>
      <c r="J95" s="155">
        <v>0</v>
      </c>
      <c r="K95" s="155">
        <v>0</v>
      </c>
      <c r="L95" s="22">
        <v>0</v>
      </c>
      <c r="M95" s="27"/>
    </row>
    <row r="96" spans="1:13" x14ac:dyDescent="0.15">
      <c r="A96" s="193"/>
      <c r="B96" s="188"/>
      <c r="C96" s="232" t="s">
        <v>53</v>
      </c>
      <c r="D96" s="232"/>
      <c r="E96" s="232"/>
      <c r="F96" s="245"/>
      <c r="G96" s="83"/>
      <c r="H96" s="76"/>
      <c r="I96" s="83"/>
      <c r="J96" s="117"/>
      <c r="K96" s="156"/>
      <c r="L96" s="108"/>
      <c r="M96" s="27"/>
    </row>
    <row r="97" spans="1:13" x14ac:dyDescent="0.15">
      <c r="A97" s="193"/>
      <c r="B97" s="188"/>
      <c r="C97" s="188"/>
      <c r="D97" s="232" t="s">
        <v>142</v>
      </c>
      <c r="E97" s="232"/>
      <c r="F97" s="232"/>
      <c r="G97" s="45">
        <v>0</v>
      </c>
      <c r="H97" s="15">
        <v>0</v>
      </c>
      <c r="I97" s="45">
        <v>0</v>
      </c>
      <c r="J97" s="132">
        <f>SUM(G97:I97)</f>
        <v>0</v>
      </c>
      <c r="K97" s="158">
        <f>SUM(K98:K99)</f>
        <v>2</v>
      </c>
      <c r="L97" s="46">
        <f>SUM(L98:L99)</f>
        <v>2</v>
      </c>
      <c r="M97" s="27"/>
    </row>
    <row r="98" spans="1:13" s="227" customFormat="1" x14ac:dyDescent="0.15">
      <c r="A98" s="226"/>
      <c r="B98" s="224"/>
      <c r="C98" s="224"/>
      <c r="D98" s="224"/>
      <c r="E98" s="224"/>
      <c r="F98" s="224" t="s">
        <v>155</v>
      </c>
      <c r="G98" s="45">
        <v>0</v>
      </c>
      <c r="H98" s="15">
        <v>0</v>
      </c>
      <c r="I98" s="45">
        <v>0</v>
      </c>
      <c r="J98" s="132">
        <v>0</v>
      </c>
      <c r="K98" s="158">
        <v>1</v>
      </c>
      <c r="L98" s="46">
        <v>1</v>
      </c>
      <c r="M98" s="27"/>
    </row>
    <row r="99" spans="1:13" s="227" customFormat="1" x14ac:dyDescent="0.15">
      <c r="A99" s="226"/>
      <c r="B99" s="224"/>
      <c r="C99" s="224"/>
      <c r="D99" s="224"/>
      <c r="E99" s="224"/>
      <c r="F99" s="224" t="s">
        <v>153</v>
      </c>
      <c r="G99" s="45">
        <v>0</v>
      </c>
      <c r="H99" s="15">
        <v>0</v>
      </c>
      <c r="I99" s="45">
        <v>0</v>
      </c>
      <c r="J99" s="132">
        <v>0</v>
      </c>
      <c r="K99" s="158">
        <v>1</v>
      </c>
      <c r="L99" s="46">
        <v>1</v>
      </c>
      <c r="M99" s="27"/>
    </row>
    <row r="100" spans="1:13" x14ac:dyDescent="0.15">
      <c r="A100" s="193"/>
      <c r="B100" s="188"/>
      <c r="C100" s="188"/>
      <c r="D100" s="245" t="s">
        <v>54</v>
      </c>
      <c r="E100" s="245"/>
      <c r="F100" s="245"/>
      <c r="G100" s="74"/>
      <c r="H100" s="16"/>
      <c r="I100" s="74"/>
      <c r="J100" s="131"/>
      <c r="K100" s="157"/>
      <c r="L100" s="79"/>
      <c r="M100" s="27"/>
    </row>
    <row r="101" spans="1:13" x14ac:dyDescent="0.15">
      <c r="A101" s="193"/>
      <c r="B101" s="188"/>
      <c r="C101" s="188"/>
      <c r="D101" s="245" t="s">
        <v>55</v>
      </c>
      <c r="E101" s="245"/>
      <c r="F101" s="245"/>
      <c r="G101" s="72"/>
      <c r="H101" s="73"/>
      <c r="I101" s="72"/>
      <c r="J101" s="133"/>
      <c r="K101" s="159"/>
      <c r="L101" s="109"/>
      <c r="M101" s="27"/>
    </row>
    <row r="102" spans="1:13" x14ac:dyDescent="0.15">
      <c r="A102" s="193"/>
      <c r="B102" s="188"/>
      <c r="C102" s="188"/>
      <c r="D102" s="245" t="s">
        <v>56</v>
      </c>
      <c r="E102" s="245"/>
      <c r="F102" s="245"/>
      <c r="G102" s="21">
        <v>0</v>
      </c>
      <c r="H102" s="20">
        <v>0</v>
      </c>
      <c r="I102" s="21">
        <v>0</v>
      </c>
      <c r="J102" s="116">
        <v>0</v>
      </c>
      <c r="K102" s="155">
        <v>0</v>
      </c>
      <c r="L102" s="22">
        <v>2</v>
      </c>
      <c r="M102" s="27"/>
    </row>
    <row r="103" spans="1:13" x14ac:dyDescent="0.15">
      <c r="A103" s="193"/>
      <c r="B103" s="188"/>
      <c r="C103" s="188"/>
      <c r="D103" s="232" t="s">
        <v>57</v>
      </c>
      <c r="E103" s="232"/>
      <c r="F103" s="245"/>
      <c r="G103" s="83">
        <v>0</v>
      </c>
      <c r="H103" s="83">
        <v>0</v>
      </c>
      <c r="I103" s="83">
        <v>0</v>
      </c>
      <c r="J103" s="168">
        <v>0</v>
      </c>
      <c r="K103" s="168">
        <v>0</v>
      </c>
      <c r="L103" s="108">
        <v>2</v>
      </c>
      <c r="M103" s="27"/>
    </row>
    <row r="104" spans="1:13" x14ac:dyDescent="0.15">
      <c r="A104" s="193"/>
      <c r="B104" s="188"/>
      <c r="C104" s="188"/>
      <c r="D104" s="188"/>
      <c r="E104" s="232" t="s">
        <v>83</v>
      </c>
      <c r="F104" s="275"/>
      <c r="G104" s="84"/>
      <c r="H104" s="77"/>
      <c r="I104" s="84"/>
      <c r="J104" s="134"/>
      <c r="K104" s="160"/>
      <c r="L104" s="80"/>
      <c r="M104" s="17"/>
    </row>
    <row r="105" spans="1:13" x14ac:dyDescent="0.15">
      <c r="A105" s="193"/>
      <c r="B105" s="188"/>
      <c r="C105" s="188"/>
      <c r="D105" s="188"/>
      <c r="E105" s="232" t="s">
        <v>84</v>
      </c>
      <c r="F105" s="275"/>
      <c r="G105" s="62">
        <v>0</v>
      </c>
      <c r="H105" s="50">
        <v>0</v>
      </c>
      <c r="I105" s="62">
        <v>0</v>
      </c>
      <c r="J105" s="118">
        <v>0</v>
      </c>
      <c r="K105" s="161">
        <v>0</v>
      </c>
      <c r="L105" s="68">
        <v>0</v>
      </c>
      <c r="M105" s="17"/>
    </row>
    <row r="106" spans="1:13" x14ac:dyDescent="0.15">
      <c r="A106" s="193"/>
      <c r="B106" s="188"/>
      <c r="C106" s="188"/>
      <c r="D106" s="232" t="s">
        <v>58</v>
      </c>
      <c r="E106" s="232"/>
      <c r="F106" s="245"/>
      <c r="G106" s="62">
        <f>G87+G95-G102</f>
        <v>-62389</v>
      </c>
      <c r="H106" s="62">
        <f t="shared" ref="H106:K106" si="11">H87+H95-H102</f>
        <v>-96251</v>
      </c>
      <c r="I106" s="62">
        <f t="shared" si="11"/>
        <v>-50083</v>
      </c>
      <c r="J106" s="161">
        <f t="shared" si="11"/>
        <v>-208723</v>
      </c>
      <c r="K106" s="161">
        <f t="shared" si="11"/>
        <v>1899284</v>
      </c>
      <c r="L106" s="68">
        <f>L87-L102</f>
        <v>1690559</v>
      </c>
      <c r="M106" s="17"/>
    </row>
    <row r="107" spans="1:13" x14ac:dyDescent="0.15">
      <c r="A107" s="193"/>
      <c r="B107" s="188"/>
      <c r="C107" s="188"/>
      <c r="D107" s="232" t="s">
        <v>59</v>
      </c>
      <c r="E107" s="232"/>
      <c r="F107" s="245"/>
      <c r="G107" s="62">
        <v>-982546</v>
      </c>
      <c r="H107" s="50">
        <v>1010268</v>
      </c>
      <c r="I107" s="62">
        <v>172249</v>
      </c>
      <c r="J107" s="118">
        <f>SUM(G107:I107)</f>
        <v>199971</v>
      </c>
      <c r="K107" s="161">
        <v>7338892</v>
      </c>
      <c r="L107" s="68">
        <f>SUM(J107:K107)</f>
        <v>7538863</v>
      </c>
      <c r="M107" s="17"/>
    </row>
    <row r="108" spans="1:13" x14ac:dyDescent="0.15">
      <c r="A108" s="193"/>
      <c r="B108" s="188"/>
      <c r="C108" s="188"/>
      <c r="D108" s="232" t="s">
        <v>60</v>
      </c>
      <c r="E108" s="232"/>
      <c r="F108" s="245"/>
      <c r="G108" s="62">
        <f>G87-G107</f>
        <v>920157</v>
      </c>
      <c r="H108" s="62">
        <f>SUM(H106:H107)</f>
        <v>914017</v>
      </c>
      <c r="I108" s="62">
        <f>SUM(I106:I107)</f>
        <v>122166</v>
      </c>
      <c r="J108" s="118">
        <f>SUM(J106:J107)</f>
        <v>-8752</v>
      </c>
      <c r="K108" s="161">
        <f>SUM(K106:K107)</f>
        <v>9238176</v>
      </c>
      <c r="L108" s="68">
        <f>SUM(L106:L107)</f>
        <v>9229422</v>
      </c>
      <c r="M108" s="17"/>
    </row>
    <row r="109" spans="1:13" x14ac:dyDescent="0.15">
      <c r="A109" s="193"/>
      <c r="B109" s="188"/>
      <c r="C109" s="188"/>
      <c r="D109" s="188"/>
      <c r="E109" s="188"/>
      <c r="F109" s="185"/>
      <c r="G109" s="94"/>
      <c r="H109" s="95"/>
      <c r="I109" s="94"/>
      <c r="J109" s="135"/>
      <c r="K109" s="162"/>
      <c r="L109" s="110"/>
      <c r="M109" s="17"/>
    </row>
    <row r="110" spans="1:13" x14ac:dyDescent="0.15">
      <c r="A110" s="193" t="s">
        <v>61</v>
      </c>
      <c r="B110" s="188"/>
      <c r="C110" s="188"/>
      <c r="D110" s="188"/>
      <c r="E110" s="188"/>
      <c r="F110" s="185"/>
      <c r="G110" s="96"/>
      <c r="H110" s="75"/>
      <c r="I110" s="96"/>
      <c r="J110" s="136"/>
      <c r="K110" s="163"/>
      <c r="L110" s="111"/>
      <c r="M110" s="17"/>
    </row>
    <row r="111" spans="1:13" x14ac:dyDescent="0.15">
      <c r="A111" s="193"/>
      <c r="B111" s="188"/>
      <c r="C111" s="188"/>
      <c r="D111" s="232" t="s">
        <v>15</v>
      </c>
      <c r="E111" s="232"/>
      <c r="F111" s="245"/>
      <c r="G111" s="96"/>
      <c r="H111" s="75"/>
      <c r="I111" s="96"/>
      <c r="J111" s="136"/>
      <c r="K111" s="163"/>
      <c r="L111" s="111"/>
      <c r="M111" s="17"/>
    </row>
    <row r="112" spans="1:13" x14ac:dyDescent="0.15">
      <c r="A112" s="193"/>
      <c r="B112" s="188"/>
      <c r="C112" s="188"/>
      <c r="D112" s="245" t="s">
        <v>17</v>
      </c>
      <c r="E112" s="245"/>
      <c r="F112" s="245"/>
      <c r="G112" s="96"/>
      <c r="H112" s="75"/>
      <c r="I112" s="96"/>
      <c r="J112" s="136"/>
      <c r="K112" s="163"/>
      <c r="L112" s="111"/>
      <c r="M112" s="17"/>
    </row>
    <row r="113" spans="1:13" x14ac:dyDescent="0.15">
      <c r="A113" s="193"/>
      <c r="B113" s="188"/>
      <c r="C113" s="188"/>
      <c r="D113" s="245" t="s">
        <v>62</v>
      </c>
      <c r="E113" s="245"/>
      <c r="F113" s="245"/>
      <c r="G113" s="96"/>
      <c r="H113" s="75"/>
      <c r="I113" s="96"/>
      <c r="J113" s="136"/>
      <c r="K113" s="163"/>
      <c r="L113" s="111"/>
      <c r="M113" s="17"/>
    </row>
    <row r="114" spans="1:13" x14ac:dyDescent="0.15">
      <c r="A114" s="193"/>
      <c r="B114" s="188"/>
      <c r="C114" s="188"/>
      <c r="D114" s="188" t="s">
        <v>63</v>
      </c>
      <c r="E114" s="188"/>
      <c r="F114" s="188"/>
      <c r="G114" s="66"/>
      <c r="H114" s="67"/>
      <c r="I114" s="66"/>
      <c r="J114" s="137"/>
      <c r="K114" s="164"/>
      <c r="L114" s="69"/>
      <c r="M114" s="17"/>
    </row>
    <row r="115" spans="1:13" x14ac:dyDescent="0.15">
      <c r="A115" s="193"/>
      <c r="B115" s="188"/>
      <c r="C115" s="188"/>
      <c r="D115" s="232" t="s">
        <v>64</v>
      </c>
      <c r="E115" s="232"/>
      <c r="F115" s="232"/>
      <c r="G115" s="96"/>
      <c r="H115" s="75"/>
      <c r="I115" s="96"/>
      <c r="J115" s="136"/>
      <c r="K115" s="163"/>
      <c r="L115" s="111"/>
      <c r="M115" s="17"/>
    </row>
    <row r="116" spans="1:13" x14ac:dyDescent="0.15">
      <c r="A116" s="193"/>
      <c r="B116" s="188"/>
      <c r="C116" s="188"/>
      <c r="D116" s="188" t="s">
        <v>65</v>
      </c>
      <c r="E116" s="188"/>
      <c r="F116" s="188"/>
      <c r="G116" s="96"/>
      <c r="H116" s="75"/>
      <c r="I116" s="96"/>
      <c r="J116" s="136"/>
      <c r="K116" s="163"/>
      <c r="L116" s="111"/>
      <c r="M116" s="17"/>
    </row>
    <row r="117" spans="1:13" x14ac:dyDescent="0.15">
      <c r="A117" s="193"/>
      <c r="B117" s="188"/>
      <c r="C117" s="188"/>
      <c r="D117" s="188" t="s">
        <v>66</v>
      </c>
      <c r="E117" s="188"/>
      <c r="F117" s="188"/>
      <c r="G117" s="84"/>
      <c r="H117" s="77"/>
      <c r="I117" s="84"/>
      <c r="J117" s="134"/>
      <c r="K117" s="160"/>
      <c r="L117" s="80"/>
      <c r="M117" s="17"/>
    </row>
    <row r="118" spans="1:13" x14ac:dyDescent="0.15">
      <c r="A118" s="193"/>
      <c r="B118" s="188"/>
      <c r="C118" s="188"/>
      <c r="D118" s="232" t="s">
        <v>108</v>
      </c>
      <c r="E118" s="232"/>
      <c r="F118" s="245"/>
      <c r="G118" s="194"/>
      <c r="H118" s="67"/>
      <c r="I118" s="66"/>
      <c r="J118" s="164"/>
      <c r="K118" s="164"/>
      <c r="L118" s="69"/>
      <c r="M118" s="17"/>
    </row>
    <row r="119" spans="1:13" x14ac:dyDescent="0.15">
      <c r="A119" s="193"/>
      <c r="B119" s="188"/>
      <c r="C119" s="188"/>
      <c r="D119" s="232" t="s">
        <v>67</v>
      </c>
      <c r="E119" s="232"/>
      <c r="F119" s="245"/>
      <c r="G119" s="45"/>
      <c r="H119" s="15"/>
      <c r="I119" s="45"/>
      <c r="J119" s="132"/>
      <c r="K119" s="158"/>
      <c r="L119" s="46"/>
      <c r="M119" s="17"/>
    </row>
    <row r="120" spans="1:13" x14ac:dyDescent="0.15">
      <c r="A120" s="193"/>
      <c r="B120" s="188"/>
      <c r="C120" s="188"/>
      <c r="D120" s="283" t="s">
        <v>104</v>
      </c>
      <c r="E120" s="283"/>
      <c r="F120" s="284"/>
      <c r="G120" s="45"/>
      <c r="H120" s="15"/>
      <c r="I120" s="45"/>
      <c r="J120" s="132"/>
      <c r="K120" s="158"/>
      <c r="L120" s="46"/>
      <c r="M120" s="17"/>
    </row>
    <row r="121" spans="1:13" x14ac:dyDescent="0.15">
      <c r="A121" s="193"/>
      <c r="B121" s="188"/>
      <c r="C121" s="188"/>
      <c r="D121" s="188"/>
      <c r="E121" s="232" t="s">
        <v>68</v>
      </c>
      <c r="F121" s="245"/>
      <c r="G121" s="62">
        <v>0</v>
      </c>
      <c r="H121" s="62">
        <v>0</v>
      </c>
      <c r="I121" s="62">
        <v>0</v>
      </c>
      <c r="J121" s="118">
        <v>0</v>
      </c>
      <c r="K121" s="161">
        <v>0</v>
      </c>
      <c r="L121" s="68">
        <v>0</v>
      </c>
      <c r="M121" s="17"/>
    </row>
    <row r="122" spans="1:13" x14ac:dyDescent="0.15">
      <c r="A122" s="193"/>
      <c r="B122" s="188"/>
      <c r="C122" s="188"/>
      <c r="D122" s="188"/>
      <c r="E122" s="232" t="s">
        <v>69</v>
      </c>
      <c r="F122" s="245"/>
      <c r="G122" s="62">
        <v>3517465</v>
      </c>
      <c r="H122" s="50">
        <v>-632399</v>
      </c>
      <c r="I122" s="62">
        <v>-1151695</v>
      </c>
      <c r="J122" s="118">
        <f>SUM(G122:I122)</f>
        <v>1733371</v>
      </c>
      <c r="K122" s="161">
        <v>-1450209</v>
      </c>
      <c r="L122" s="68">
        <f>SUM(J122:K122)</f>
        <v>283162</v>
      </c>
      <c r="M122" s="17"/>
    </row>
    <row r="123" spans="1:13" x14ac:dyDescent="0.15">
      <c r="A123" s="193"/>
      <c r="B123" s="188"/>
      <c r="C123" s="188"/>
      <c r="D123" s="188"/>
      <c r="E123" s="232" t="s">
        <v>70</v>
      </c>
      <c r="F123" s="232"/>
      <c r="G123" s="92">
        <f t="shared" ref="G123:L123" si="12">SUM(G121:G122)</f>
        <v>3517465</v>
      </c>
      <c r="H123" s="92">
        <f t="shared" si="12"/>
        <v>-632399</v>
      </c>
      <c r="I123" s="92">
        <f t="shared" si="12"/>
        <v>-1151695</v>
      </c>
      <c r="J123" s="119">
        <f t="shared" si="12"/>
        <v>1733371</v>
      </c>
      <c r="K123" s="165">
        <f t="shared" si="12"/>
        <v>-1450209</v>
      </c>
      <c r="L123" s="112">
        <f t="shared" si="12"/>
        <v>283162</v>
      </c>
      <c r="M123" s="18"/>
    </row>
    <row r="124" spans="1:13" x14ac:dyDescent="0.15">
      <c r="A124" s="193"/>
      <c r="B124" s="188"/>
      <c r="C124" s="188"/>
      <c r="D124" s="188"/>
      <c r="E124" s="188"/>
      <c r="F124" s="188"/>
      <c r="G124" s="97"/>
      <c r="H124" s="98"/>
      <c r="I124" s="97"/>
      <c r="J124" s="138"/>
      <c r="K124" s="166"/>
      <c r="L124" s="113"/>
    </row>
    <row r="125" spans="1:13" x14ac:dyDescent="0.15">
      <c r="A125" s="193" t="s">
        <v>71</v>
      </c>
      <c r="B125" s="188"/>
      <c r="C125" s="188"/>
      <c r="D125" s="188"/>
      <c r="E125" s="188"/>
      <c r="F125" s="188"/>
      <c r="G125" s="97"/>
      <c r="H125" s="98"/>
      <c r="I125" s="97"/>
      <c r="J125" s="138"/>
      <c r="K125" s="166"/>
      <c r="L125" s="113"/>
    </row>
    <row r="126" spans="1:13" ht="14.25" thickBot="1" x14ac:dyDescent="0.2">
      <c r="A126" s="32"/>
      <c r="B126" s="189"/>
      <c r="C126" s="189"/>
      <c r="D126" s="189" t="s">
        <v>72</v>
      </c>
      <c r="E126" s="189"/>
      <c r="F126" s="189"/>
      <c r="G126" s="99">
        <f t="shared" ref="G126:L126" si="13">G108+G123</f>
        <v>4437622</v>
      </c>
      <c r="H126" s="100">
        <f t="shared" si="13"/>
        <v>281618</v>
      </c>
      <c r="I126" s="99">
        <f t="shared" si="13"/>
        <v>-1029529</v>
      </c>
      <c r="J126" s="139">
        <f t="shared" si="13"/>
        <v>1724619</v>
      </c>
      <c r="K126" s="167">
        <f t="shared" si="13"/>
        <v>7787967</v>
      </c>
      <c r="L126" s="114">
        <f t="shared" si="13"/>
        <v>9512584</v>
      </c>
    </row>
    <row r="127" spans="1:13" ht="14.25" thickTop="1" x14ac:dyDescent="0.15"/>
  </sheetData>
  <mergeCells count="104">
    <mergeCell ref="D118:F118"/>
    <mergeCell ref="D119:F119"/>
    <mergeCell ref="D120:F120"/>
    <mergeCell ref="E121:F121"/>
    <mergeCell ref="E122:F122"/>
    <mergeCell ref="E123:F123"/>
    <mergeCell ref="D107:F107"/>
    <mergeCell ref="D108:F108"/>
    <mergeCell ref="D111:F111"/>
    <mergeCell ref="D112:F112"/>
    <mergeCell ref="D113:F113"/>
    <mergeCell ref="D115:F115"/>
    <mergeCell ref="D101:F101"/>
    <mergeCell ref="D102:F102"/>
    <mergeCell ref="D103:F103"/>
    <mergeCell ref="E104:F104"/>
    <mergeCell ref="E105:F105"/>
    <mergeCell ref="D106:F106"/>
    <mergeCell ref="E93:F93"/>
    <mergeCell ref="E94:F94"/>
    <mergeCell ref="D95:F95"/>
    <mergeCell ref="C96:F96"/>
    <mergeCell ref="D97:F97"/>
    <mergeCell ref="D100:F100"/>
    <mergeCell ref="D87:F87"/>
    <mergeCell ref="A88:F88"/>
    <mergeCell ref="B89:F89"/>
    <mergeCell ref="C90:F90"/>
    <mergeCell ref="D91:F91"/>
    <mergeCell ref="D92:F92"/>
    <mergeCell ref="D81:F81"/>
    <mergeCell ref="D82:F82"/>
    <mergeCell ref="D83:F83"/>
    <mergeCell ref="D84:F84"/>
    <mergeCell ref="D85:F85"/>
    <mergeCell ref="D86:F86"/>
    <mergeCell ref="E71:F71"/>
    <mergeCell ref="E74:F74"/>
    <mergeCell ref="E75:F75"/>
    <mergeCell ref="E76:F76"/>
    <mergeCell ref="E77:F77"/>
    <mergeCell ref="E78:F78"/>
    <mergeCell ref="E64:F64"/>
    <mergeCell ref="E66:F66"/>
    <mergeCell ref="E67:F67"/>
    <mergeCell ref="E68:F68"/>
    <mergeCell ref="E69:F69"/>
    <mergeCell ref="E70:F70"/>
    <mergeCell ref="E55:F55"/>
    <mergeCell ref="E56:F56"/>
    <mergeCell ref="D59:F59"/>
    <mergeCell ref="E60:F60"/>
    <mergeCell ref="E61:F61"/>
    <mergeCell ref="E62:F62"/>
    <mergeCell ref="E50:F50"/>
    <mergeCell ref="E51:F51"/>
    <mergeCell ref="E52:F52"/>
    <mergeCell ref="E53:F53"/>
    <mergeCell ref="E54:F54"/>
    <mergeCell ref="E44:F44"/>
    <mergeCell ref="E45:F45"/>
    <mergeCell ref="E46:F46"/>
    <mergeCell ref="E47:F47"/>
    <mergeCell ref="E48:F48"/>
    <mergeCell ref="E49:F49"/>
    <mergeCell ref="E37:F37"/>
    <mergeCell ref="E38:F38"/>
    <mergeCell ref="E39:F39"/>
    <mergeCell ref="E40:F40"/>
    <mergeCell ref="E42:F42"/>
    <mergeCell ref="E43:F43"/>
    <mergeCell ref="D28:F28"/>
    <mergeCell ref="E29:F29"/>
    <mergeCell ref="C32:F32"/>
    <mergeCell ref="B34:F34"/>
    <mergeCell ref="D35:F35"/>
    <mergeCell ref="E36:F36"/>
    <mergeCell ref="D23:F23"/>
    <mergeCell ref="E24:F24"/>
    <mergeCell ref="E25:F25"/>
    <mergeCell ref="E26:F26"/>
    <mergeCell ref="E27:F27"/>
    <mergeCell ref="E16:F16"/>
    <mergeCell ref="D17:F17"/>
    <mergeCell ref="E18:F18"/>
    <mergeCell ref="E19:F19"/>
    <mergeCell ref="E20:F20"/>
    <mergeCell ref="E22:F22"/>
    <mergeCell ref="B7:F7"/>
    <mergeCell ref="C9:F9"/>
    <mergeCell ref="D10:F10"/>
    <mergeCell ref="D12:F12"/>
    <mergeCell ref="D14:F14"/>
    <mergeCell ref="E15:F15"/>
    <mergeCell ref="D11:F11"/>
    <mergeCell ref="A2:L2"/>
    <mergeCell ref="A3:L3"/>
    <mergeCell ref="A5:F6"/>
    <mergeCell ref="G5:G6"/>
    <mergeCell ref="H5:H6"/>
    <mergeCell ref="I5:I6"/>
    <mergeCell ref="J5:J6"/>
    <mergeCell ref="K5:K6"/>
    <mergeCell ref="L5:L6"/>
  </mergeCells>
  <phoneticPr fontId="2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令和３年度正味財産増減計算書</vt:lpstr>
      <vt:lpstr>令和３年度正味財産増減計算書内訳表</vt:lpstr>
      <vt:lpstr>Sheet1</vt:lpstr>
      <vt:lpstr>令和３年度正味財産増減計算書!Print_Titles</vt:lpstr>
      <vt:lpstr>令和３年度正味財産増減計算書内訳表!Print_Titles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ゆいセンター</dc:creator>
  <cp:lastModifiedBy>keiri</cp:lastModifiedBy>
  <cp:lastPrinted>2022-05-25T07:46:50Z</cp:lastPrinted>
  <dcterms:created xsi:type="dcterms:W3CDTF">2010-02-03T01:37:12Z</dcterms:created>
  <dcterms:modified xsi:type="dcterms:W3CDTF">2022-06-02T08:08:25Z</dcterms:modified>
</cp:coreProperties>
</file>