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インフォ関係\令和4年度インフォ関係\"/>
    </mc:Choice>
  </mc:AlternateContent>
  <xr:revisionPtr revIDLastSave="0" documentId="13_ncr:1_{448BA6BE-616A-4A5C-9058-34FAD020D2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4年度正味財産計算書" sheetId="34" r:id="rId1"/>
    <sheet name="令和4年度正味材算増減計算内訳表" sheetId="35" r:id="rId2"/>
  </sheets>
  <definedNames>
    <definedName name="_xlnm.Print_Titles" localSheetId="1">令和4年度正味材算増減計算内訳表!$5:$6</definedName>
    <definedName name="_xlnm.Print_Titles" localSheetId="0">令和4年度正味財産計算書!$7:$7</definedName>
  </definedNames>
  <calcPr calcId="181029"/>
</workbook>
</file>

<file path=xl/calcChain.xml><?xml version="1.0" encoding="utf-8"?>
<calcChain xmlns="http://schemas.openxmlformats.org/spreadsheetml/2006/main">
  <c r="H32" i="35" l="1"/>
  <c r="G32" i="35"/>
  <c r="I32" i="35"/>
  <c r="J32" i="35"/>
  <c r="L61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6" i="35"/>
  <c r="L77" i="35"/>
  <c r="L78" i="35"/>
  <c r="L79" i="35"/>
  <c r="L60" i="35"/>
  <c r="L59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L50" i="35"/>
  <c r="L51" i="35"/>
  <c r="L52" i="35"/>
  <c r="L53" i="35"/>
  <c r="L54" i="35"/>
  <c r="L55" i="35"/>
  <c r="L56" i="35"/>
  <c r="L36" i="35"/>
  <c r="L35" i="35"/>
  <c r="L107" i="35"/>
  <c r="J107" i="35"/>
  <c r="L102" i="35"/>
  <c r="J102" i="35"/>
  <c r="G102" i="35"/>
  <c r="G97" i="35"/>
  <c r="L123" i="35"/>
  <c r="K123" i="35"/>
  <c r="J123" i="35"/>
  <c r="I123" i="35"/>
  <c r="H123" i="35"/>
  <c r="G123" i="35"/>
  <c r="L122" i="35"/>
  <c r="J122" i="35"/>
  <c r="K108" i="35"/>
  <c r="K126" i="35" s="1"/>
  <c r="K23" i="35"/>
  <c r="K33" i="35" s="1"/>
  <c r="L13" i="35"/>
  <c r="L11" i="35"/>
  <c r="L14" i="35"/>
  <c r="I23" i="35"/>
  <c r="H23" i="35"/>
  <c r="G23" i="35"/>
  <c r="J24" i="35"/>
  <c r="J23" i="35" s="1"/>
  <c r="L23" i="35" s="1"/>
  <c r="I21" i="35"/>
  <c r="H21" i="35"/>
  <c r="G21" i="35"/>
  <c r="L21" i="35"/>
  <c r="K21" i="35"/>
  <c r="J21" i="35"/>
  <c r="K17" i="35"/>
  <c r="J17" i="35"/>
  <c r="I17" i="35"/>
  <c r="H17" i="35"/>
  <c r="G17" i="35"/>
  <c r="L10" i="35"/>
  <c r="L12" i="35"/>
  <c r="J12" i="35"/>
  <c r="I12" i="35"/>
  <c r="H12" i="35"/>
  <c r="G12" i="35"/>
  <c r="J19" i="35"/>
  <c r="L19" i="35" s="1"/>
  <c r="L20" i="35"/>
  <c r="J20" i="35"/>
  <c r="J18" i="35"/>
  <c r="L18" i="35"/>
  <c r="L17" i="35"/>
  <c r="J16" i="35"/>
  <c r="L16" i="35" s="1"/>
  <c r="L22" i="35"/>
  <c r="K14" i="35"/>
  <c r="I14" i="35"/>
  <c r="H14" i="35"/>
  <c r="H82" i="35" s="1"/>
  <c r="H87" i="35" s="1"/>
  <c r="H106" i="35" s="1"/>
  <c r="H108" i="35" s="1"/>
  <c r="H126" i="35" s="1"/>
  <c r="G14" i="35"/>
  <c r="K28" i="35"/>
  <c r="L28" i="35" s="1"/>
  <c r="J28" i="35"/>
  <c r="I28" i="35"/>
  <c r="H28" i="35"/>
  <c r="G28" i="35"/>
  <c r="L29" i="35"/>
  <c r="J29" i="35"/>
  <c r="J22" i="35"/>
  <c r="L15" i="35"/>
  <c r="J15" i="35"/>
  <c r="J13" i="35"/>
  <c r="J10" i="35"/>
  <c r="I10" i="35"/>
  <c r="H10" i="35"/>
  <c r="G10" i="35"/>
  <c r="J11" i="35"/>
  <c r="L81" i="35"/>
  <c r="K81" i="35"/>
  <c r="J81" i="35"/>
  <c r="I81" i="35"/>
  <c r="H81" i="35"/>
  <c r="G81" i="35"/>
  <c r="H35" i="35"/>
  <c r="I35" i="35"/>
  <c r="G35" i="35"/>
  <c r="J55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6" i="35"/>
  <c r="J36" i="35"/>
  <c r="K59" i="35"/>
  <c r="I107" i="34"/>
  <c r="I99" i="34"/>
  <c r="I98" i="34"/>
  <c r="G35" i="34"/>
  <c r="G59" i="34"/>
  <c r="I59" i="34" s="1"/>
  <c r="G15" i="34"/>
  <c r="G11" i="34"/>
  <c r="G24" i="34"/>
  <c r="I24" i="34" s="1"/>
  <c r="G22" i="34"/>
  <c r="I22" i="34" s="1"/>
  <c r="G18" i="34"/>
  <c r="I18" i="34" s="1"/>
  <c r="G13" i="34"/>
  <c r="G29" i="34"/>
  <c r="H102" i="34"/>
  <c r="H97" i="34"/>
  <c r="H59" i="34"/>
  <c r="H35" i="34"/>
  <c r="H81" i="34" s="1"/>
  <c r="H29" i="34"/>
  <c r="H24" i="34"/>
  <c r="H22" i="34"/>
  <c r="H18" i="34"/>
  <c r="H15" i="34"/>
  <c r="H13" i="34"/>
  <c r="H11" i="34"/>
  <c r="I121" i="34"/>
  <c r="I119" i="34"/>
  <c r="I118" i="34"/>
  <c r="I117" i="34"/>
  <c r="I105" i="34"/>
  <c r="I104" i="34"/>
  <c r="I103" i="34"/>
  <c r="I95" i="34"/>
  <c r="I94" i="34"/>
  <c r="I86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0" i="34"/>
  <c r="I27" i="34"/>
  <c r="I25" i="34"/>
  <c r="I23" i="34"/>
  <c r="I21" i="34"/>
  <c r="I20" i="34"/>
  <c r="I19" i="34"/>
  <c r="I17" i="34"/>
  <c r="I16" i="34"/>
  <c r="I14" i="34"/>
  <c r="I12" i="34"/>
  <c r="I11" i="34"/>
  <c r="I82" i="35" l="1"/>
  <c r="I87" i="35" s="1"/>
  <c r="I106" i="35" s="1"/>
  <c r="I108" i="35" s="1"/>
  <c r="I126" i="35" s="1"/>
  <c r="G82" i="35"/>
  <c r="G87" i="35" s="1"/>
  <c r="G106" i="35" s="1"/>
  <c r="G108" i="35" s="1"/>
  <c r="G126" i="35" s="1"/>
  <c r="I13" i="34"/>
  <c r="G32" i="34"/>
  <c r="L24" i="35"/>
  <c r="K32" i="35"/>
  <c r="J14" i="35"/>
  <c r="J35" i="35"/>
  <c r="I97" i="34"/>
  <c r="I102" i="34" s="1"/>
  <c r="G81" i="34"/>
  <c r="I81" i="34" s="1"/>
  <c r="H32" i="34"/>
  <c r="H82" i="34" s="1"/>
  <c r="H87" i="34" s="1"/>
  <c r="H106" i="34" s="1"/>
  <c r="H108" i="34" s="1"/>
  <c r="H125" i="34" s="1"/>
  <c r="I29" i="34"/>
  <c r="I15" i="34"/>
  <c r="I122" i="34"/>
  <c r="I35" i="34"/>
  <c r="I120" i="34"/>
  <c r="J82" i="35" l="1"/>
  <c r="J87" i="35" s="1"/>
  <c r="J106" i="35" s="1"/>
  <c r="J108" i="35" s="1"/>
  <c r="J126" i="35" s="1"/>
  <c r="K82" i="35"/>
  <c r="K87" i="35" s="1"/>
  <c r="K106" i="35" s="1"/>
  <c r="L32" i="35"/>
  <c r="G82" i="34"/>
  <c r="G87" i="34" s="1"/>
  <c r="G106" i="34" s="1"/>
  <c r="I32" i="34"/>
  <c r="I82" i="34"/>
  <c r="L108" i="35" l="1"/>
  <c r="I106" i="34"/>
  <c r="G108" i="34"/>
  <c r="I87" i="34"/>
  <c r="G125" i="34" l="1"/>
  <c r="I108" i="34"/>
  <c r="I125" i="34" l="1"/>
  <c r="L82" i="35" l="1"/>
  <c r="L87" i="35" s="1"/>
  <c r="L106" i="35" s="1"/>
  <c r="L126" i="35" s="1"/>
</calcChain>
</file>

<file path=xl/sharedStrings.xml><?xml version="1.0" encoding="utf-8"?>
<sst xmlns="http://schemas.openxmlformats.org/spreadsheetml/2006/main" count="295" uniqueCount="158">
  <si>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2"/>
  </si>
  <si>
    <t>（単位：円）</t>
    <rPh sb="1" eb="3">
      <t>タンイ</t>
    </rPh>
    <rPh sb="4" eb="5">
      <t>エン</t>
    </rPh>
    <phoneticPr fontId="2"/>
  </si>
  <si>
    <t>科　　　　　　　　　目</t>
    <rPh sb="0" eb="1">
      <t>カ</t>
    </rPh>
    <rPh sb="10" eb="11">
      <t>メ</t>
    </rPh>
    <phoneticPr fontId="2"/>
  </si>
  <si>
    <t>増　　　減</t>
    <rPh sb="0" eb="1">
      <t>ゾウ</t>
    </rPh>
    <rPh sb="4" eb="5">
      <t>ゲン</t>
    </rPh>
    <phoneticPr fontId="2"/>
  </si>
  <si>
    <t>Ⅰ　</t>
    <phoneticPr fontId="2"/>
  </si>
  <si>
    <t>１．</t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</si>
  <si>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</si>
  <si>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　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phoneticPr fontId="2"/>
  </si>
  <si>
    <t>経常増減の部</t>
    <rPh sb="0" eb="2">
      <t>ケイジョウ</t>
    </rPh>
    <rPh sb="2" eb="4">
      <t>ゾウゲン</t>
    </rPh>
    <rPh sb="5" eb="6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</si>
  <si>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</si>
  <si>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特定資産運用益</t>
    <rPh sb="0" eb="2">
      <t>トクテイ</t>
    </rPh>
    <rPh sb="2" eb="4">
      <t>シサン</t>
    </rPh>
    <rPh sb="4" eb="7">
      <t>ウンヨウエキ</t>
    </rPh>
    <phoneticPr fontId="2"/>
  </si>
  <si>
    <t>受取会費</t>
    <rPh sb="0" eb="2">
      <t>ウケトリ</t>
    </rPh>
    <rPh sb="2" eb="4">
      <t>カイヒ</t>
    </rPh>
    <phoneticPr fontId="2"/>
  </si>
  <si>
    <t>正会員受取会費</t>
    <rPh sb="0" eb="1">
      <t>セイ</t>
    </rPh>
    <rPh sb="1" eb="3">
      <t>カイイン</t>
    </rPh>
    <rPh sb="3" eb="5">
      <t>ウケトリ</t>
    </rPh>
    <rPh sb="5" eb="6">
      <t>カイ</t>
    </rPh>
    <rPh sb="6" eb="7">
      <t>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</si>
  <si>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</si>
  <si>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</si>
  <si>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　</t>
    <phoneticPr fontId="2"/>
  </si>
  <si>
    <t>受取寄付金</t>
    <rPh sb="0" eb="2">
      <t>ウケトリ</t>
    </rPh>
    <rPh sb="2" eb="5">
      <t>キフキン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</si>
  <si>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</si>
  <si>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</si>
  <si>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</si>
  <si>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</si>
  <si>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給料手当</t>
    <rPh sb="0" eb="2">
      <t>キュウリョウ</t>
    </rPh>
    <rPh sb="2" eb="4">
      <t>テアテ</t>
    </rPh>
    <phoneticPr fontId="2"/>
  </si>
  <si>
    <t>賃金</t>
    <rPh sb="0" eb="2">
      <t>チンギン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</si>
  <si>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</si>
  <si>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</si>
  <si>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5">
      <t>ウンパンヒ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</si>
  <si>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</si>
  <si>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</si>
  <si>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</si>
  <si>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</si>
  <si>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</si>
  <si>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</si>
  <si>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諸謝金</t>
    <rPh sb="0" eb="3">
      <t>ショシャキン</t>
    </rPh>
    <phoneticPr fontId="2"/>
  </si>
  <si>
    <t>支払負担金</t>
    <rPh sb="0" eb="2">
      <t>シハライ</t>
    </rPh>
    <rPh sb="2" eb="5">
      <t>フタンキン</t>
    </rPh>
    <phoneticPr fontId="2"/>
  </si>
  <si>
    <t>役務費</t>
    <rPh sb="0" eb="2">
      <t>エキム</t>
    </rPh>
    <rPh sb="2" eb="3">
      <t>ヒ</t>
    </rPh>
    <phoneticPr fontId="2"/>
  </si>
  <si>
    <t>会議費</t>
    <rPh sb="0" eb="3">
      <t>カイギヒ</t>
    </rPh>
    <phoneticPr fontId="2"/>
  </si>
  <si>
    <t>施設使用料</t>
    <rPh sb="0" eb="2">
      <t>シセツ</t>
    </rPh>
    <rPh sb="2" eb="5">
      <t>シヨウリョウ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</si>
  <si>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</si>
  <si>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管理費</t>
    <rPh sb="0" eb="3">
      <t>カンリヒ</t>
    </rPh>
    <phoneticPr fontId="2"/>
  </si>
  <si>
    <t>手数料</t>
    <rPh sb="0" eb="3">
      <t>テスウリョウ</t>
    </rPh>
    <phoneticPr fontId="2"/>
  </si>
  <si>
    <t>経常費用計</t>
    <rPh sb="0" eb="2">
      <t>ケイジョウ</t>
    </rPh>
    <rPh sb="2" eb="3">
      <t>ヒ</t>
    </rPh>
    <rPh sb="3" eb="4">
      <t>ヨウ</t>
    </rPh>
    <rPh sb="4" eb="5">
      <t>ケイ</t>
    </rPh>
    <phoneticPr fontId="2"/>
  </si>
  <si>
    <t>　評価損益調整前経常増減額</t>
    <rPh sb="1" eb="3">
      <t>ヒョウカ</t>
    </rPh>
    <rPh sb="3" eb="5">
      <t>ソンエキ</t>
    </rPh>
    <rPh sb="5" eb="7">
      <t>チョウセイ</t>
    </rPh>
    <rPh sb="7" eb="8">
      <t>マエ</t>
    </rPh>
    <rPh sb="8" eb="10">
      <t>ケイジョウ</t>
    </rPh>
    <rPh sb="10" eb="13">
      <t>ゾウゲンガク</t>
    </rPh>
    <phoneticPr fontId="2"/>
  </si>
  <si>
    <t>　基本財産評価損益等</t>
    <rPh sb="1" eb="3">
      <t>キホン</t>
    </rPh>
    <rPh sb="3" eb="5">
      <t>ザイサン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</si>
  <si>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特定資産評価損益等</t>
    <rPh sb="1" eb="3">
      <t>トクテイ</t>
    </rPh>
    <rPh sb="3" eb="5">
      <t>シサン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</si>
  <si>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投資有証券評価損益等</t>
    <rPh sb="1" eb="3">
      <t>トウシ</t>
    </rPh>
    <rPh sb="3" eb="4">
      <t>ユウ</t>
    </rPh>
    <rPh sb="4" eb="6">
      <t>ショウケン</t>
    </rPh>
    <rPh sb="6" eb="8">
      <t>ヒョウカ</t>
    </rPh>
    <rPh sb="8" eb="10">
      <t>ソンエキ</t>
    </rPh>
    <rPh sb="10" eb="11">
      <t>ナド</t>
    </rPh>
    <phoneticPr fontId="2"/>
  </si>
  <si>
    <t>　評価損益等計</t>
    <rPh sb="1" eb="3">
      <t>ヒョウカ</t>
    </rPh>
    <rPh sb="3" eb="5">
      <t>ソンエキ</t>
    </rPh>
    <rPh sb="5" eb="6">
      <t>トウ</t>
    </rPh>
    <rPh sb="6" eb="7">
      <t>ケイ</t>
    </rPh>
    <phoneticPr fontId="2"/>
  </si>
  <si>
    <t>　当期経常増減額</t>
    <rPh sb="1" eb="3">
      <t>トウキ</t>
    </rPh>
    <rPh sb="3" eb="5">
      <t>ケイジョウ</t>
    </rPh>
    <rPh sb="5" eb="8">
      <t>ゾウゲンガク</t>
    </rPh>
    <phoneticPr fontId="2"/>
  </si>
  <si>
    <t>２．経常外増減の部</t>
    <rPh sb="2" eb="4">
      <t>ケイジョウ</t>
    </rPh>
    <rPh sb="4" eb="5">
      <t>ソト</t>
    </rPh>
    <rPh sb="5" eb="7">
      <t>ゾウゲン</t>
    </rPh>
    <rPh sb="8" eb="9">
      <t>ブ</t>
    </rPh>
    <phoneticPr fontId="2"/>
  </si>
  <si>
    <t>（１）経常外収益</t>
    <rPh sb="3" eb="5">
      <t>ケイジョウ</t>
    </rPh>
    <rPh sb="5" eb="6">
      <t>ソト</t>
    </rPh>
    <rPh sb="6" eb="8">
      <t>シュウエキ</t>
    </rPh>
    <phoneticPr fontId="2"/>
  </si>
  <si>
    <t>　固定資産売却益</t>
    <rPh sb="1" eb="5">
      <t>コテイシサン</t>
    </rPh>
    <rPh sb="5" eb="7">
      <t>バイキャク</t>
    </rPh>
    <rPh sb="7" eb="8">
      <t>エキ</t>
    </rPh>
    <phoneticPr fontId="2"/>
  </si>
  <si>
    <t>　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</si>
  <si>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</si>
  <si>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（２）経常外費用</t>
    <rPh sb="3" eb="5">
      <t>ケイジョウ</t>
    </rPh>
    <rPh sb="5" eb="6">
      <t>ソト</t>
    </rPh>
    <rPh sb="6" eb="8">
      <t>ヒヨウ</t>
    </rPh>
    <phoneticPr fontId="2"/>
  </si>
  <si>
    <t>　固定資産減損損失</t>
    <rPh sb="1" eb="5">
      <t>コテイシサン</t>
    </rPh>
    <rPh sb="5" eb="6">
      <t>ゲン</t>
    </rPh>
    <rPh sb="6" eb="7">
      <t>ソン</t>
    </rPh>
    <rPh sb="7" eb="9">
      <t>ソンシツ</t>
    </rPh>
    <phoneticPr fontId="2"/>
  </si>
  <si>
    <t>　災害損失</t>
    <rPh sb="1" eb="3">
      <t>サイガイ</t>
    </rPh>
    <rPh sb="3" eb="5">
      <t>ソンシツ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</si>
  <si>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</si>
  <si>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　当期経常外増減額</t>
    <rPh sb="1" eb="3">
      <t>トウキ</t>
    </rPh>
    <rPh sb="3" eb="5">
      <t>ケイジョウ</t>
    </rPh>
    <rPh sb="5" eb="6">
      <t>ガイ</t>
    </rPh>
    <rPh sb="6" eb="9">
      <t>ゾウゲンガク</t>
    </rPh>
    <phoneticPr fontId="2"/>
  </si>
  <si>
    <t>　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2">
      <t>ゾウゲンガク</t>
    </rPh>
    <phoneticPr fontId="2"/>
  </si>
  <si>
    <t>　一般正味財産期首残高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2"/>
  </si>
  <si>
    <t>　一般正味財産期末残高</t>
    <rPh sb="1" eb="3">
      <t>イッパン</t>
    </rPh>
    <rPh sb="3" eb="5">
      <t>ショウミ</t>
    </rPh>
    <rPh sb="5" eb="7">
      <t>ザイサン</t>
    </rPh>
    <rPh sb="7" eb="8">
      <t>キ</t>
    </rPh>
    <rPh sb="8" eb="9">
      <t>マツ</t>
    </rPh>
    <rPh sb="9" eb="11">
      <t>ザンダカ</t>
    </rPh>
    <phoneticPr fontId="2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</si>
  <si>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</si>
  <si>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固定資産受贈益</t>
    <rPh sb="0" eb="4">
      <t>コテイシサン</t>
    </rPh>
    <rPh sb="4" eb="7">
      <t>ジュゾウエキ</t>
    </rPh>
    <phoneticPr fontId="2"/>
  </si>
  <si>
    <t>基本財産評価益</t>
    <rPh sb="0" eb="2">
      <t>キホン</t>
    </rPh>
    <rPh sb="2" eb="4">
      <t>ザイサン</t>
    </rPh>
    <rPh sb="4" eb="6">
      <t>ヒョウカ</t>
    </rPh>
    <rPh sb="6" eb="7">
      <t>エキ</t>
    </rPh>
    <phoneticPr fontId="2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</si>
  <si>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2"/>
  </si>
  <si>
    <t>基本財産評価損</t>
    <rPh sb="0" eb="2">
      <t>キホン</t>
    </rPh>
    <rPh sb="2" eb="4">
      <t>ザイサン</t>
    </rPh>
    <rPh sb="4" eb="6">
      <t>ヒョウカ</t>
    </rPh>
    <rPh sb="6" eb="7">
      <t>ソン</t>
    </rPh>
    <phoneticPr fontId="2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</si>
  <si>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2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</si>
  <si>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</si>
  <si>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</si>
  <si>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</si>
  <si>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</si>
  <si>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</si>
  <si>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2"/>
  </si>
  <si>
    <t>合　　計</t>
    <rPh sb="0" eb="1">
      <t>ア</t>
    </rPh>
    <rPh sb="3" eb="4">
      <t>ケイ</t>
    </rPh>
    <phoneticPr fontId="2"/>
  </si>
  <si>
    <t>雑費</t>
    <rPh sb="0" eb="2">
      <t>ザッピ</t>
    </rPh>
    <phoneticPr fontId="2"/>
  </si>
  <si>
    <t>租税公課</t>
    <rPh sb="0" eb="2">
      <t>ソゼイ</t>
    </rPh>
    <rPh sb="2" eb="4">
      <t>コウカ</t>
    </rPh>
    <phoneticPr fontId="2"/>
  </si>
  <si>
    <t>基本資産運用益</t>
    <rPh sb="0" eb="2">
      <t>キホン</t>
    </rPh>
    <rPh sb="2" eb="4">
      <t>シサン</t>
    </rPh>
    <rPh sb="4" eb="6">
      <t>ウンヨウ</t>
    </rPh>
    <rPh sb="6" eb="7">
      <t>エキ</t>
    </rPh>
    <phoneticPr fontId="2"/>
  </si>
  <si>
    <t>公益事業合計</t>
    <rPh sb="0" eb="2">
      <t>コウエキ</t>
    </rPh>
    <rPh sb="2" eb="4">
      <t>ジギョウ</t>
    </rPh>
    <rPh sb="4" eb="6">
      <t>ゴウケイ</t>
    </rPh>
    <rPh sb="5" eb="6">
      <t>ケイ</t>
    </rPh>
    <phoneticPr fontId="2"/>
  </si>
  <si>
    <r>
      <rPr>
        <u/>
        <sz val="20"/>
        <rFont val="ＭＳ 明朝"/>
        <family val="1"/>
        <charset val="128"/>
      </rPr>
      <t>正味財増減計算書内訳表</t>
    </r>
    <r>
      <rPr>
        <sz val="20"/>
        <rFont val="ＭＳ 明朝"/>
        <family val="1"/>
        <charset val="128"/>
      </rPr>
      <t xml:space="preserve"> </t>
    </r>
    <rPh sb="0" eb="2">
      <t>ショウミ</t>
    </rPh>
    <rPh sb="2" eb="3">
      <t>ザイ</t>
    </rPh>
    <rPh sb="3" eb="5">
      <t>ゾウゲン</t>
    </rPh>
    <rPh sb="5" eb="8">
      <t>ケイサンショ</t>
    </rPh>
    <rPh sb="8" eb="9">
      <t>ウチ</t>
    </rPh>
    <rPh sb="9" eb="10">
      <t>ヤク</t>
    </rPh>
    <rPh sb="10" eb="11">
      <t>ヒョウ</t>
    </rPh>
    <phoneticPr fontId="2"/>
  </si>
  <si>
    <t>日本財団助成金収入</t>
    <rPh sb="0" eb="2">
      <t>ニホン</t>
    </rPh>
    <rPh sb="2" eb="4">
      <t>ザイダン</t>
    </rPh>
    <rPh sb="4" eb="7">
      <t>ジョセイキン</t>
    </rPh>
    <rPh sb="7" eb="9">
      <t>シュウニュウ</t>
    </rPh>
    <phoneticPr fontId="2"/>
  </si>
  <si>
    <t>助成金収入</t>
    <rPh sb="0" eb="3">
      <t>ジョセイキン</t>
    </rPh>
    <rPh sb="3" eb="5">
      <t>シュウニュウ</t>
    </rPh>
    <phoneticPr fontId="2"/>
  </si>
  <si>
    <t>燃料費</t>
    <rPh sb="0" eb="3">
      <t>ネンリョウヒ</t>
    </rPh>
    <phoneticPr fontId="2"/>
  </si>
  <si>
    <t>他会計振替額</t>
    <rPh sb="0" eb="1">
      <t>ホカ</t>
    </rPh>
    <rPh sb="1" eb="3">
      <t>カイケイ</t>
    </rPh>
    <rPh sb="3" eb="5">
      <t>フリカエ</t>
    </rPh>
    <rPh sb="5" eb="6">
      <t>ガク</t>
    </rPh>
    <phoneticPr fontId="2"/>
  </si>
  <si>
    <t>指定正味財産からの振替額</t>
    <rPh sb="0" eb="2">
      <t>シテイ</t>
    </rPh>
    <rPh sb="2" eb="4">
      <t>ショウミ</t>
    </rPh>
    <rPh sb="4" eb="6">
      <t>ザイサン</t>
    </rPh>
    <rPh sb="9" eb="12">
      <t>フリカエガク</t>
    </rPh>
    <phoneticPr fontId="2"/>
  </si>
  <si>
    <t>受取町村補助金</t>
    <rPh sb="0" eb="2">
      <t>ウケトリ</t>
    </rPh>
    <rPh sb="2" eb="4">
      <t>チョウソン</t>
    </rPh>
    <rPh sb="4" eb="7">
      <t>ホジョキン</t>
    </rPh>
    <phoneticPr fontId="2"/>
  </si>
  <si>
    <t>受取寄付金</t>
    <rPh sb="0" eb="2">
      <t>ウケトリ</t>
    </rPh>
    <rPh sb="2" eb="4">
      <t>キフ</t>
    </rPh>
    <rPh sb="4" eb="5">
      <t>キン</t>
    </rPh>
    <phoneticPr fontId="2"/>
  </si>
  <si>
    <t>受取寄付金振替額</t>
    <rPh sb="0" eb="2">
      <t>ウケトリ</t>
    </rPh>
    <rPh sb="2" eb="5">
      <t>キフキン</t>
    </rPh>
    <rPh sb="5" eb="8">
      <t>フリカエガク</t>
    </rPh>
    <phoneticPr fontId="2"/>
  </si>
  <si>
    <t>公益目的事業費</t>
    <rPh sb="0" eb="2">
      <t>コウエキ</t>
    </rPh>
    <rPh sb="2" eb="4">
      <t>モクテキ</t>
    </rPh>
    <rPh sb="4" eb="7">
      <t>ジギョウヒ</t>
    </rPh>
    <phoneticPr fontId="2"/>
  </si>
  <si>
    <t>広告宣伝費</t>
    <rPh sb="0" eb="2">
      <t>コウコク</t>
    </rPh>
    <rPh sb="2" eb="5">
      <t>センデンヒ</t>
    </rPh>
    <phoneticPr fontId="2"/>
  </si>
  <si>
    <t>什器備品</t>
    <rPh sb="0" eb="2">
      <t>ジュウキ</t>
    </rPh>
    <rPh sb="2" eb="4">
      <t>ビヒン</t>
    </rPh>
    <phoneticPr fontId="2"/>
  </si>
  <si>
    <t>諸謝金</t>
    <rPh sb="0" eb="1">
      <t>ショ</t>
    </rPh>
    <rPh sb="1" eb="3">
      <t>シャキン</t>
    </rPh>
    <phoneticPr fontId="2"/>
  </si>
  <si>
    <t>固定資産受贈益振替額</t>
    <rPh sb="0" eb="4">
      <t>コテイシサン</t>
    </rPh>
    <rPh sb="4" eb="7">
      <t>ジュゾウエキ</t>
    </rPh>
    <rPh sb="7" eb="10">
      <t>フリカエガク</t>
    </rPh>
    <phoneticPr fontId="2"/>
  </si>
  <si>
    <t>受取市町村補助金</t>
    <rPh sb="0" eb="2">
      <t>ウケトリ</t>
    </rPh>
    <rPh sb="2" eb="3">
      <t>シ</t>
    </rPh>
    <rPh sb="3" eb="4">
      <t>チョウ</t>
    </rPh>
    <rPh sb="5" eb="8">
      <t>ホジョキン</t>
    </rPh>
    <phoneticPr fontId="2"/>
  </si>
  <si>
    <t>当年度分(減価償却費相当分）</t>
    <rPh sb="0" eb="1">
      <t>トウ</t>
    </rPh>
    <rPh sb="1" eb="4">
      <t>ネンドブン</t>
    </rPh>
    <rPh sb="5" eb="7">
      <t>ゲンカ</t>
    </rPh>
    <rPh sb="7" eb="9">
      <t>ショウキャク</t>
    </rPh>
    <rPh sb="9" eb="10">
      <t>ヒ</t>
    </rPh>
    <rPh sb="10" eb="13">
      <t>ソウトウブン</t>
    </rPh>
    <phoneticPr fontId="2"/>
  </si>
  <si>
    <t>経常外増減の部へ固定資産受贈益へ振替額</t>
    <rPh sb="0" eb="3">
      <t>ケイジョウガイ</t>
    </rPh>
    <rPh sb="3" eb="5">
      <t>ゾウゲン</t>
    </rPh>
    <rPh sb="6" eb="7">
      <t>ブ</t>
    </rPh>
    <rPh sb="8" eb="10">
      <t>コテイ</t>
    </rPh>
    <rPh sb="10" eb="12">
      <t>シサン</t>
    </rPh>
    <rPh sb="12" eb="14">
      <t>ジュゾウ</t>
    </rPh>
    <rPh sb="14" eb="15">
      <t>エキ</t>
    </rPh>
    <rPh sb="16" eb="19">
      <t>フリカエガク</t>
    </rPh>
    <phoneticPr fontId="2"/>
  </si>
  <si>
    <t>沖縄県業務委託費(県警）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2"/>
  </si>
  <si>
    <t>沖縄県業務委託費(県）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2"/>
  </si>
  <si>
    <t>車輌費</t>
    <rPh sb="0" eb="2">
      <t>シャリョウ</t>
    </rPh>
    <rPh sb="2" eb="3">
      <t>ヒ</t>
    </rPh>
    <phoneticPr fontId="2"/>
  </si>
  <si>
    <t>沖縄県業務委託費（県警）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2"/>
  </si>
  <si>
    <t>沖縄県業務委託費（県）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2"/>
  </si>
  <si>
    <t>支払報酬</t>
    <rPh sb="0" eb="2">
      <t>シハライ</t>
    </rPh>
    <rPh sb="2" eb="4">
      <t>ホウシュウ</t>
    </rPh>
    <phoneticPr fontId="2"/>
  </si>
  <si>
    <t>固定資産重増益振替額</t>
    <rPh sb="0" eb="2">
      <t>コテイ</t>
    </rPh>
    <rPh sb="2" eb="4">
      <t>シサン</t>
    </rPh>
    <rPh sb="4" eb="5">
      <t>ジュウ</t>
    </rPh>
    <rPh sb="5" eb="7">
      <t>ゾウエキ</t>
    </rPh>
    <rPh sb="7" eb="10">
      <t>フリカエガク</t>
    </rPh>
    <phoneticPr fontId="2"/>
  </si>
  <si>
    <t>（当年度分減価償却相当分）</t>
    <rPh sb="1" eb="4">
      <t>トウネンド</t>
    </rPh>
    <rPh sb="4" eb="5">
      <t>ブン</t>
    </rPh>
    <rPh sb="5" eb="7">
      <t>ゲンカ</t>
    </rPh>
    <rPh sb="7" eb="9">
      <t>ショウキャク</t>
    </rPh>
    <rPh sb="9" eb="12">
      <t>ソウトウブン</t>
    </rPh>
    <phoneticPr fontId="2"/>
  </si>
  <si>
    <t>経常外増減の部固定資産受贈益へ振替額</t>
    <rPh sb="0" eb="3">
      <t>ケイジョウガイ</t>
    </rPh>
    <rPh sb="3" eb="5">
      <t>ゾウゲン</t>
    </rPh>
    <rPh sb="6" eb="7">
      <t>ブ</t>
    </rPh>
    <rPh sb="7" eb="11">
      <t>コテイシサン</t>
    </rPh>
    <rPh sb="11" eb="14">
      <t>ジュゾウエキ</t>
    </rPh>
    <rPh sb="15" eb="18">
      <t>フリカエガク</t>
    </rPh>
    <phoneticPr fontId="2"/>
  </si>
  <si>
    <t>減価償却費相当分</t>
    <rPh sb="0" eb="2">
      <t>ゲンカ</t>
    </rPh>
    <rPh sb="2" eb="4">
      <t>ショウキャク</t>
    </rPh>
    <rPh sb="4" eb="5">
      <t>ヒ</t>
    </rPh>
    <rPh sb="5" eb="8">
      <t>ソウトウブン</t>
    </rPh>
    <phoneticPr fontId="2"/>
  </si>
  <si>
    <t>什器備品（間仕切り）</t>
    <rPh sb="0" eb="2">
      <t>ジュウキ</t>
    </rPh>
    <rPh sb="2" eb="4">
      <t>ビヒン</t>
    </rPh>
    <rPh sb="5" eb="8">
      <t>マジキ</t>
    </rPh>
    <phoneticPr fontId="2"/>
  </si>
  <si>
    <r>
      <t>一般正味財産への振替額</t>
    </r>
    <r>
      <rPr>
        <sz val="8"/>
        <rFont val="ＭＳ 明朝"/>
        <family val="1"/>
        <charset val="128"/>
      </rPr>
      <t>(特定資産切崩）</t>
    </r>
    <phoneticPr fontId="2"/>
  </si>
  <si>
    <t>一般正味財産への振替額(特定資産切崩）</t>
  </si>
  <si>
    <t>正 味 財 産 増 減 計 算 書</t>
    <rPh sb="0" eb="1">
      <t>セイ</t>
    </rPh>
    <rPh sb="2" eb="3">
      <t>アジ</t>
    </rPh>
    <rPh sb="4" eb="5">
      <t>ザイ</t>
    </rPh>
    <rPh sb="6" eb="7">
      <t>サン</t>
    </rPh>
    <rPh sb="8" eb="9">
      <t>ゾウ</t>
    </rPh>
    <rPh sb="10" eb="11">
      <t>ゲン</t>
    </rPh>
    <rPh sb="12" eb="13">
      <t>ケイ</t>
    </rPh>
    <rPh sb="14" eb="15">
      <t>サン</t>
    </rPh>
    <rPh sb="16" eb="17">
      <t>カ</t>
    </rPh>
    <phoneticPr fontId="2"/>
  </si>
  <si>
    <t>備　　考</t>
    <rPh sb="0" eb="1">
      <t>ビ</t>
    </rPh>
    <rPh sb="3" eb="4">
      <t>コウ</t>
    </rPh>
    <phoneticPr fontId="2"/>
  </si>
  <si>
    <t>個人</t>
    <rPh sb="0" eb="2">
      <t>コジン</t>
    </rPh>
    <phoneticPr fontId="2"/>
  </si>
  <si>
    <t>個人・法人会員</t>
    <rPh sb="0" eb="2">
      <t>コジン</t>
    </rPh>
    <rPh sb="3" eb="5">
      <t>ホウジン</t>
    </rPh>
    <rPh sb="5" eb="7">
      <t>カイイン</t>
    </rPh>
    <phoneticPr fontId="2"/>
  </si>
  <si>
    <t>３０町村</t>
    <rPh sb="2" eb="4">
      <t>チョウソン</t>
    </rPh>
    <phoneticPr fontId="2"/>
  </si>
  <si>
    <t>預金利息</t>
    <rPh sb="0" eb="2">
      <t>ヨキン</t>
    </rPh>
    <rPh sb="2" eb="4">
      <t>リソク</t>
    </rPh>
    <phoneticPr fontId="2"/>
  </si>
  <si>
    <t>被害者相談員賃金</t>
    <rPh sb="0" eb="3">
      <t>ヒガイシャ</t>
    </rPh>
    <rPh sb="3" eb="6">
      <t>ソウダニン</t>
    </rPh>
    <rPh sb="6" eb="8">
      <t>チンギン</t>
    </rPh>
    <phoneticPr fontId="2"/>
  </si>
  <si>
    <t>電話料、切手等郵送料</t>
    <rPh sb="0" eb="3">
      <t>デンワリョウ</t>
    </rPh>
    <rPh sb="4" eb="6">
      <t>キッテ</t>
    </rPh>
    <rPh sb="6" eb="7">
      <t>トウ</t>
    </rPh>
    <rPh sb="7" eb="10">
      <t>ユウソウリョウ</t>
    </rPh>
    <phoneticPr fontId="2"/>
  </si>
  <si>
    <t>パソコン料等</t>
    <rPh sb="4" eb="5">
      <t>リョウ</t>
    </rPh>
    <rPh sb="5" eb="6">
      <t>トウ</t>
    </rPh>
    <phoneticPr fontId="2"/>
  </si>
  <si>
    <t>事務所光熱水費</t>
    <rPh sb="0" eb="3">
      <t>ジムショ</t>
    </rPh>
    <rPh sb="3" eb="7">
      <t>コウネツスイヒ</t>
    </rPh>
    <phoneticPr fontId="2"/>
  </si>
  <si>
    <t>車両燃料費</t>
    <rPh sb="0" eb="5">
      <t>シャリョウネンリョウヒ</t>
    </rPh>
    <phoneticPr fontId="2"/>
  </si>
  <si>
    <t>全国被害者支援ﾈｯﾄﾜｰｸ年会費</t>
    <rPh sb="0" eb="2">
      <t>ゼンコク</t>
    </rPh>
    <rPh sb="2" eb="4">
      <t>ヒガイ</t>
    </rPh>
    <rPh sb="4" eb="5">
      <t>モノ</t>
    </rPh>
    <rPh sb="5" eb="7">
      <t>シエン</t>
    </rPh>
    <rPh sb="13" eb="16">
      <t>ネンカイヒ</t>
    </rPh>
    <phoneticPr fontId="2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</si>
  <si>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6">
      <t>コウシンリョウ</t>
    </rPh>
    <phoneticPr fontId="2"/>
  </si>
  <si>
    <t>事務所借料、会場使用料</t>
    <rPh sb="0" eb="3">
      <t>ジムショ</t>
    </rPh>
    <rPh sb="3" eb="5">
      <t>シャクリョウ</t>
    </rPh>
    <rPh sb="6" eb="8">
      <t>カイジョウ</t>
    </rPh>
    <rPh sb="8" eb="11">
      <t>シヨウリョウ</t>
    </rPh>
    <phoneticPr fontId="2"/>
  </si>
  <si>
    <t>車輌、パソコン等什器備品</t>
    <rPh sb="0" eb="2">
      <t>シャリョウ</t>
    </rPh>
    <rPh sb="7" eb="8">
      <t>トウ</t>
    </rPh>
    <rPh sb="8" eb="10">
      <t>ジュウキ</t>
    </rPh>
    <rPh sb="10" eb="12">
      <t>ビヒン</t>
    </rPh>
    <phoneticPr fontId="2"/>
  </si>
  <si>
    <t>理事会、総会</t>
    <rPh sb="0" eb="3">
      <t>リジカイ</t>
    </rPh>
    <rPh sb="4" eb="6">
      <t>ソウカイ</t>
    </rPh>
    <phoneticPr fontId="2"/>
  </si>
  <si>
    <t>監事謝金</t>
    <rPh sb="0" eb="2">
      <t>カンジ</t>
    </rPh>
    <rPh sb="2" eb="4">
      <t>シャキン</t>
    </rPh>
    <phoneticPr fontId="2"/>
  </si>
  <si>
    <t>自動車税、収入印紙、消費税</t>
    <rPh sb="0" eb="4">
      <t>ジドウシャゼイ</t>
    </rPh>
    <rPh sb="5" eb="7">
      <t>シュウニュウ</t>
    </rPh>
    <rPh sb="7" eb="9">
      <t>インシ</t>
    </rPh>
    <rPh sb="10" eb="13">
      <t>ショウヒゼイ</t>
    </rPh>
    <phoneticPr fontId="2"/>
  </si>
  <si>
    <t>税理士報酬</t>
    <rPh sb="0" eb="3">
      <t>ゼイリシ</t>
    </rPh>
    <rPh sb="3" eb="5">
      <t>ホウシュウ</t>
    </rPh>
    <phoneticPr fontId="2"/>
  </si>
  <si>
    <t>振込手数料</t>
    <rPh sb="0" eb="2">
      <t>フリコミ</t>
    </rPh>
    <rPh sb="2" eb="5">
      <t>テスウリョウ</t>
    </rPh>
    <phoneticPr fontId="2"/>
  </si>
  <si>
    <t>供花代等</t>
    <rPh sb="0" eb="2">
      <t>キョウカ</t>
    </rPh>
    <rPh sb="2" eb="3">
      <t>ダイ</t>
    </rPh>
    <rPh sb="3" eb="4">
      <t>トウ</t>
    </rPh>
    <phoneticPr fontId="2"/>
  </si>
  <si>
    <t>　固定資産除却損</t>
    <rPh sb="1" eb="5">
      <t>コテイシサン</t>
    </rPh>
    <rPh sb="5" eb="7">
      <t>ジョキャク</t>
    </rPh>
    <rPh sb="7" eb="8">
      <t>ソン</t>
    </rPh>
    <phoneticPr fontId="2"/>
  </si>
  <si>
    <t>特定資産預金利息</t>
    <rPh sb="0" eb="2">
      <t>トクテイ</t>
    </rPh>
    <rPh sb="2" eb="4">
      <t>シサン</t>
    </rPh>
    <rPh sb="4" eb="6">
      <t>ヨキン</t>
    </rPh>
    <rPh sb="6" eb="8">
      <t>リソク</t>
    </rPh>
    <phoneticPr fontId="2"/>
  </si>
  <si>
    <r>
      <t xml:space="preserve">
公益目的事業１
</t>
    </r>
    <r>
      <rPr>
        <sz val="9"/>
        <rFont val="ＭＳ 明朝"/>
        <family val="1"/>
        <charset val="128"/>
      </rPr>
      <t>(被害者相談事業）
（直接支援事業）
（自助ｸﾞﾙｰﾌﾟ支援事業）
（調査研究事業）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　〔従事割合：32％〕</t>
    </r>
  </si>
  <si>
    <r>
      <t xml:space="preserve">
公益目的事業２
（広報啓発事業）
</t>
    </r>
    <r>
      <rPr>
        <sz val="8"/>
        <rFont val="ＭＳ 明朝"/>
        <family val="1"/>
        <charset val="128"/>
      </rPr>
      <t>〔従事割合：32％〕</t>
    </r>
    <phoneticPr fontId="2"/>
  </si>
  <si>
    <t>社会保険料、労働保険料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2"/>
  </si>
  <si>
    <t>自動車税、収入印紙、消費税</t>
    <rPh sb="0" eb="3">
      <t>ジドウシャ</t>
    </rPh>
    <rPh sb="3" eb="4">
      <t>ゼイ</t>
    </rPh>
    <rPh sb="5" eb="7">
      <t>シュウニュウ</t>
    </rPh>
    <rPh sb="7" eb="9">
      <t>インシ</t>
    </rPh>
    <rPh sb="10" eb="12">
      <t>ショウヒ</t>
    </rPh>
    <rPh sb="12" eb="13">
      <t>ゼイ</t>
    </rPh>
    <phoneticPr fontId="2"/>
  </si>
  <si>
    <t>講師等謝金</t>
    <rPh sb="0" eb="2">
      <t>コウシ</t>
    </rPh>
    <rPh sb="2" eb="3">
      <t>トウ</t>
    </rPh>
    <rPh sb="3" eb="5">
      <t>シャキン</t>
    </rPh>
    <phoneticPr fontId="2"/>
  </si>
  <si>
    <t>社会保険料、労働保険料等</t>
    <rPh sb="0" eb="2">
      <t>シャカイ</t>
    </rPh>
    <rPh sb="2" eb="5">
      <t>ホケンリョウ</t>
    </rPh>
    <rPh sb="6" eb="8">
      <t>ロウドウ</t>
    </rPh>
    <rPh sb="8" eb="10">
      <t>ホケン</t>
    </rPh>
    <rPh sb="10" eb="11">
      <t>リョウ</t>
    </rPh>
    <rPh sb="11" eb="12">
      <t>トウ</t>
    </rPh>
    <phoneticPr fontId="2"/>
  </si>
  <si>
    <t>ソフトウエア</t>
    <phoneticPr fontId="2"/>
  </si>
  <si>
    <t>基本資産預金利息</t>
    <rPh sb="0" eb="2">
      <t>キホン</t>
    </rPh>
    <rPh sb="2" eb="4">
      <t>シサン</t>
    </rPh>
    <rPh sb="4" eb="6">
      <t>ヨキン</t>
    </rPh>
    <rPh sb="6" eb="8">
      <t>リソク</t>
    </rPh>
    <phoneticPr fontId="2"/>
  </si>
  <si>
    <t>　基本資産預金利息</t>
    <rPh sb="1" eb="3">
      <t>キホン</t>
    </rPh>
    <rPh sb="3" eb="5">
      <t>シサン</t>
    </rPh>
    <rPh sb="5" eb="7">
      <t>ヨキン</t>
    </rPh>
    <rPh sb="7" eb="9">
      <t>リソク</t>
    </rPh>
    <phoneticPr fontId="2"/>
  </si>
  <si>
    <t>車２台保険料</t>
    <rPh sb="0" eb="1">
      <t>クルマ</t>
    </rPh>
    <rPh sb="2" eb="3">
      <t>ダイ</t>
    </rPh>
    <rPh sb="3" eb="6">
      <t>ホケンリョウ</t>
    </rPh>
    <phoneticPr fontId="2"/>
  </si>
  <si>
    <t>令和 ４ 年 ４ 月 １ 日 から 令和 ５ 年 ３ 月 ３１ 日 まで</t>
    <rPh sb="0" eb="2">
      <t>レイワ</t>
    </rPh>
    <rPh sb="5" eb="6">
      <t>ネン</t>
    </rPh>
    <rPh sb="6" eb="7">
      <t>ヘイネン</t>
    </rPh>
    <rPh sb="9" eb="10">
      <t>ガツ</t>
    </rPh>
    <rPh sb="13" eb="14">
      <t>ニチ</t>
    </rPh>
    <rPh sb="18" eb="20">
      <t>レイワ</t>
    </rPh>
    <rPh sb="23" eb="24">
      <t>ネン</t>
    </rPh>
    <rPh sb="27" eb="28">
      <t>ガツ</t>
    </rPh>
    <rPh sb="32" eb="33">
      <t>ニチ</t>
    </rPh>
    <phoneticPr fontId="2"/>
  </si>
  <si>
    <t>コピー用紙、ポケットティッシュ、シール等消耗品</t>
  </si>
  <si>
    <t>車検（2台）</t>
    <rPh sb="0" eb="2">
      <t>シャケン</t>
    </rPh>
    <rPh sb="4" eb="5">
      <t>ダイ</t>
    </rPh>
    <phoneticPr fontId="2"/>
  </si>
  <si>
    <t>事務所借料、倉庫借料、会場使用料</t>
    <rPh sb="0" eb="3">
      <t>ジムショ</t>
    </rPh>
    <rPh sb="3" eb="5">
      <t>シャクリョウ</t>
    </rPh>
    <rPh sb="6" eb="8">
      <t>ソウコ</t>
    </rPh>
    <rPh sb="8" eb="10">
      <t>シャクリョウ</t>
    </rPh>
    <rPh sb="11" eb="13">
      <t>カイジョウ</t>
    </rPh>
    <rPh sb="13" eb="16">
      <t>シヨウリョウ</t>
    </rPh>
    <phoneticPr fontId="2"/>
  </si>
  <si>
    <t>ﾉｰﾄﾊﾟｿｺﾝ､ﾊｰﾄﾞﾃﾞｨｽｸﾄﾞﾗｲﾌﾞ、ｵﾌｲｽｼｭﾚｯﾀﾞ等</t>
    <rPh sb="35" eb="36">
      <t>トウ</t>
    </rPh>
    <phoneticPr fontId="2"/>
  </si>
  <si>
    <t>ﾆｭｰｽﾚﾀｰ、封筒等印刷、ｺﾋﾟｰ代、ﾊﾟﾈﾙ印刷等</t>
    <rPh sb="8" eb="10">
      <t>フウトウ</t>
    </rPh>
    <rPh sb="10" eb="11">
      <t>トウ</t>
    </rPh>
    <rPh sb="11" eb="13">
      <t>インサツ</t>
    </rPh>
    <rPh sb="18" eb="19">
      <t>ダイ</t>
    </rPh>
    <rPh sb="24" eb="26">
      <t>インサツ</t>
    </rPh>
    <rPh sb="26" eb="27">
      <t>トウ</t>
    </rPh>
    <phoneticPr fontId="2"/>
  </si>
  <si>
    <t>令和 ４ 年 ４ 月 １ 日 から 令和 ５ 年 ３ 月 ３１ 日 まで</t>
    <rPh sb="0" eb="2">
      <t>レイワ</t>
    </rPh>
    <rPh sb="5" eb="6">
      <t>ネン</t>
    </rPh>
    <rPh sb="9" eb="10">
      <t>ガツ</t>
    </rPh>
    <rPh sb="13" eb="14">
      <t>ニチ</t>
    </rPh>
    <rPh sb="18" eb="20">
      <t>レイワ</t>
    </rPh>
    <rPh sb="23" eb="24">
      <t>ネン</t>
    </rPh>
    <rPh sb="27" eb="28">
      <t>ガツ</t>
    </rPh>
    <rPh sb="32" eb="33">
      <t>ニチ</t>
    </rPh>
    <phoneticPr fontId="2"/>
  </si>
  <si>
    <t>ｺﾋﾟｰ機維持料、会計ｼｽﾃﾑ維持料、ﾉｰﾄﾊﾟｿｺﾝ等ﾘｰｽ料</t>
    <rPh sb="4" eb="5">
      <t>キ</t>
    </rPh>
    <rPh sb="5" eb="7">
      <t>イジ</t>
    </rPh>
    <rPh sb="7" eb="8">
      <t>リョウ</t>
    </rPh>
    <rPh sb="9" eb="11">
      <t>カイケイ</t>
    </rPh>
    <rPh sb="15" eb="17">
      <t>イジ</t>
    </rPh>
    <rPh sb="17" eb="18">
      <t>リョウ</t>
    </rPh>
    <rPh sb="27" eb="28">
      <t>トウ</t>
    </rPh>
    <rPh sb="31" eb="32">
      <t>リョウ</t>
    </rPh>
    <phoneticPr fontId="2"/>
  </si>
  <si>
    <t>理事長交通費、九州･沖縄ﾌﾞﾛｯｸ局長会議等</t>
    <rPh sb="0" eb="3">
      <t>リジチョウ</t>
    </rPh>
    <rPh sb="3" eb="6">
      <t>コウツウヒ</t>
    </rPh>
    <rPh sb="7" eb="9">
      <t>キュウシュウ</t>
    </rPh>
    <rPh sb="10" eb="12">
      <t>オキナワ</t>
    </rPh>
    <rPh sb="17" eb="19">
      <t>キョクチョウ</t>
    </rPh>
    <rPh sb="19" eb="21">
      <t>カイギ</t>
    </rPh>
    <rPh sb="21" eb="22">
      <t>トウ</t>
    </rPh>
    <phoneticPr fontId="2"/>
  </si>
  <si>
    <t>相談用パソコン、会計システム保守料</t>
    <rPh sb="0" eb="2">
      <t>ソウダン</t>
    </rPh>
    <rPh sb="2" eb="3">
      <t>ヨウ</t>
    </rPh>
    <rPh sb="8" eb="10">
      <t>カイケイ</t>
    </rPh>
    <rPh sb="14" eb="17">
      <t>ホシュリョウ</t>
    </rPh>
    <phoneticPr fontId="2"/>
  </si>
  <si>
    <t>前　年　度</t>
    <rPh sb="0" eb="1">
      <t>ゼン</t>
    </rPh>
    <rPh sb="2" eb="3">
      <t>トシ</t>
    </rPh>
    <rPh sb="4" eb="5">
      <t>ド</t>
    </rPh>
    <phoneticPr fontId="2"/>
  </si>
  <si>
    <t>令和4年度より新規事業委託に伴い増
（沖縄県犯罪被害者等支援総合窓口業務）</t>
    <rPh sb="0" eb="2">
      <t>レイワ</t>
    </rPh>
    <rPh sb="3" eb="5">
      <t>ネンド</t>
    </rPh>
    <rPh sb="34" eb="36">
      <t>ギョウム</t>
    </rPh>
    <phoneticPr fontId="2"/>
  </si>
  <si>
    <t>事務局長他９名給料（新規事業に伴い増）</t>
    <rPh sb="0" eb="4">
      <t>ジムキョクチョウ</t>
    </rPh>
    <rPh sb="4" eb="5">
      <t>タ</t>
    </rPh>
    <rPh sb="6" eb="7">
      <t>メイ</t>
    </rPh>
    <rPh sb="7" eb="9">
      <t>キュウリョウ</t>
    </rPh>
    <rPh sb="10" eb="12">
      <t>シンキ</t>
    </rPh>
    <rPh sb="12" eb="14">
      <t>ジギョウ</t>
    </rPh>
    <rPh sb="15" eb="16">
      <t>トモナ</t>
    </rPh>
    <rPh sb="17" eb="18">
      <t>ゾウ</t>
    </rPh>
    <phoneticPr fontId="2"/>
  </si>
  <si>
    <t>被害者支援に係る諸経費（香典代、お花代等）
県委託費（新規事業）</t>
    <rPh sb="0" eb="3">
      <t>ヒガイシャ</t>
    </rPh>
    <rPh sb="3" eb="6">
      <t>シエンイ</t>
    </rPh>
    <rPh sb="6" eb="7">
      <t>カカ</t>
    </rPh>
    <rPh sb="8" eb="11">
      <t>ショケイヒ</t>
    </rPh>
    <rPh sb="12" eb="14">
      <t>コウデン</t>
    </rPh>
    <rPh sb="14" eb="15">
      <t>ダイ</t>
    </rPh>
    <rPh sb="17" eb="19">
      <t>ハナダイ</t>
    </rPh>
    <rPh sb="19" eb="20">
      <t>トウ</t>
    </rPh>
    <rPh sb="22" eb="23">
      <t>ケン</t>
    </rPh>
    <rPh sb="23" eb="26">
      <t>イタクヒ</t>
    </rPh>
    <rPh sb="27" eb="29">
      <t>シンキ</t>
    </rPh>
    <rPh sb="29" eb="31">
      <t>ジギョウ</t>
    </rPh>
    <phoneticPr fontId="2"/>
  </si>
  <si>
    <t xml:space="preserve">
講師、相談員県内外研修旅費
（令和４年度：石垣市にて初級養成講座実施）
</t>
    <rPh sb="1" eb="3">
      <t>コウシ</t>
    </rPh>
    <rPh sb="4" eb="7">
      <t>ソウダンイン</t>
    </rPh>
    <rPh sb="7" eb="10">
      <t>ケンナイガイ</t>
    </rPh>
    <rPh sb="10" eb="12">
      <t>ケンシュウ</t>
    </rPh>
    <rPh sb="12" eb="14">
      <t>リョヒ</t>
    </rPh>
    <rPh sb="16" eb="18">
      <t>レイワ</t>
    </rPh>
    <rPh sb="19" eb="21">
      <t>ネンド</t>
    </rPh>
    <rPh sb="22" eb="25">
      <t>イシガキシ</t>
    </rPh>
    <rPh sb="27" eb="29">
      <t>ショキュウ</t>
    </rPh>
    <rPh sb="29" eb="31">
      <t>ヨウセイ</t>
    </rPh>
    <rPh sb="31" eb="33">
      <t>コウザ</t>
    </rPh>
    <rPh sb="33" eb="35">
      <t>ジッシ</t>
    </rPh>
    <phoneticPr fontId="2"/>
  </si>
  <si>
    <t xml:space="preserve">
公益目的事業３
（支援員養成事業）
〔従事割合：26％〕</t>
    <phoneticPr fontId="2"/>
  </si>
  <si>
    <r>
      <t xml:space="preserve">法人会計
</t>
    </r>
    <r>
      <rPr>
        <sz val="10"/>
        <rFont val="ＭＳ 明朝"/>
        <family val="1"/>
        <charset val="128"/>
      </rPr>
      <t>〔従事割合：10％〕</t>
    </r>
  </si>
  <si>
    <r>
      <t xml:space="preserve">（２）経常費用      </t>
    </r>
    <r>
      <rPr>
        <sz val="11"/>
        <color rgb="FFFF0000"/>
        <rFont val="ＭＳ 明朝"/>
        <family val="1"/>
        <charset val="128"/>
      </rPr>
      <t>※黄囲み科目のみ従事割合</t>
    </r>
    <rPh sb="14" eb="15">
      <t>コウ</t>
    </rPh>
    <rPh sb="15" eb="16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</si>
</sst>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/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76" fontId="12" fillId="0" borderId="6" xfId="0" applyNumberFormat="1" applyFont="1" applyBorder="1"/>
    <xf numFmtId="176" fontId="13" fillId="0" borderId="6" xfId="0" applyNumberFormat="1" applyFont="1" applyBorder="1"/>
    <xf numFmtId="176" fontId="13" fillId="0" borderId="0" xfId="0" applyNumberFormat="1" applyFont="1"/>
    <xf numFmtId="176" fontId="14" fillId="0" borderId="6" xfId="0" applyNumberFormat="1" applyFont="1" applyBorder="1"/>
    <xf numFmtId="176" fontId="14" fillId="0" borderId="0" xfId="0" applyNumberFormat="1" applyFont="1"/>
    <xf numFmtId="176" fontId="14" fillId="0" borderId="11" xfId="0" applyNumberFormat="1" applyFont="1" applyBorder="1"/>
    <xf numFmtId="176" fontId="14" fillId="0" borderId="6" xfId="0" applyNumberFormat="1" applyFont="1" applyBorder="1" applyAlignment="1">
      <alignment horizontal="right"/>
    </xf>
    <xf numFmtId="176" fontId="14" fillId="0" borderId="13" xfId="0" applyNumberFormat="1" applyFont="1" applyBorder="1" applyAlignment="1">
      <alignment horizontal="right"/>
    </xf>
    <xf numFmtId="38" fontId="14" fillId="0" borderId="0" xfId="1" applyFont="1" applyAlignment="1">
      <alignment horizontal="right"/>
    </xf>
    <xf numFmtId="38" fontId="14" fillId="0" borderId="0" xfId="1" applyFont="1"/>
    <xf numFmtId="176" fontId="14" fillId="0" borderId="5" xfId="0" applyNumberFormat="1" applyFont="1" applyBorder="1" applyAlignment="1">
      <alignment horizontal="right"/>
    </xf>
    <xf numFmtId="176" fontId="14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5" fillId="0" borderId="0" xfId="0" applyNumberFormat="1" applyFont="1"/>
    <xf numFmtId="0" fontId="12" fillId="0" borderId="0" xfId="0" applyFont="1"/>
    <xf numFmtId="38" fontId="13" fillId="0" borderId="0" xfId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5" fillId="0" borderId="6" xfId="0" applyNumberFormat="1" applyFont="1" applyBorder="1"/>
    <xf numFmtId="176" fontId="3" fillId="0" borderId="10" xfId="0" applyNumberFormat="1" applyFont="1" applyBorder="1"/>
    <xf numFmtId="176" fontId="3" fillId="0" borderId="13" xfId="0" applyNumberFormat="1" applyFont="1" applyBorder="1"/>
    <xf numFmtId="176" fontId="14" fillId="0" borderId="13" xfId="0" applyNumberFormat="1" applyFont="1" applyBorder="1"/>
    <xf numFmtId="176" fontId="14" fillId="0" borderId="1" xfId="0" applyNumberFormat="1" applyFont="1" applyBorder="1"/>
    <xf numFmtId="176" fontId="14" fillId="0" borderId="22" xfId="0" applyNumberFormat="1" applyFont="1" applyBorder="1" applyAlignment="1">
      <alignment horizontal="right"/>
    </xf>
    <xf numFmtId="176" fontId="14" fillId="0" borderId="17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 horizontal="right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14" fillId="0" borderId="23" xfId="0" applyNumberFormat="1" applyFont="1" applyBorder="1"/>
    <xf numFmtId="176" fontId="14" fillId="0" borderId="5" xfId="1" applyNumberFormat="1" applyFont="1" applyBorder="1" applyAlignment="1">
      <alignment horizontal="right"/>
    </xf>
    <xf numFmtId="176" fontId="3" fillId="0" borderId="25" xfId="0" applyNumberFormat="1" applyFont="1" applyBorder="1"/>
    <xf numFmtId="176" fontId="3" fillId="0" borderId="23" xfId="0" applyNumberFormat="1" applyFont="1" applyBorder="1"/>
    <xf numFmtId="176" fontId="5" fillId="0" borderId="15" xfId="0" applyNumberFormat="1" applyFont="1" applyBorder="1"/>
    <xf numFmtId="176" fontId="3" fillId="0" borderId="1" xfId="0" applyNumberFormat="1" applyFont="1" applyBorder="1"/>
    <xf numFmtId="176" fontId="12" fillId="0" borderId="1" xfId="0" applyNumberFormat="1" applyFont="1" applyBorder="1"/>
    <xf numFmtId="176" fontId="13" fillId="0" borderId="1" xfId="0" applyNumberFormat="1" applyFont="1" applyBorder="1"/>
    <xf numFmtId="176" fontId="14" fillId="0" borderId="26" xfId="0" applyNumberFormat="1" applyFont="1" applyBorder="1"/>
    <xf numFmtId="38" fontId="13" fillId="0" borderId="23" xfId="1" applyFont="1" applyBorder="1"/>
    <xf numFmtId="38" fontId="13" fillId="0" borderId="13" xfId="1" applyFont="1" applyBorder="1"/>
    <xf numFmtId="176" fontId="14" fillId="0" borderId="15" xfId="1" applyNumberFormat="1" applyFont="1" applyBorder="1" applyAlignment="1">
      <alignment horizontal="right"/>
    </xf>
    <xf numFmtId="176" fontId="5" fillId="0" borderId="23" xfId="0" applyNumberFormat="1" applyFont="1" applyBorder="1"/>
    <xf numFmtId="176" fontId="14" fillId="0" borderId="1" xfId="1" applyNumberFormat="1" applyFont="1" applyBorder="1" applyAlignment="1">
      <alignment horizontal="right"/>
    </xf>
    <xf numFmtId="176" fontId="14" fillId="0" borderId="6" xfId="1" applyNumberFormat="1" applyFont="1" applyBorder="1" applyAlignment="1">
      <alignment horizontal="right"/>
    </xf>
    <xf numFmtId="176" fontId="5" fillId="0" borderId="12" xfId="0" applyNumberFormat="1" applyFont="1" applyBorder="1"/>
    <xf numFmtId="176" fontId="14" fillId="0" borderId="7" xfId="0" applyNumberFormat="1" applyFont="1" applyBorder="1"/>
    <xf numFmtId="176" fontId="14" fillId="0" borderId="2" xfId="0" applyNumberFormat="1" applyFont="1" applyBorder="1" applyAlignment="1">
      <alignment horizontal="right"/>
    </xf>
    <xf numFmtId="176" fontId="14" fillId="0" borderId="7" xfId="0" applyNumberFormat="1" applyFont="1" applyBorder="1" applyAlignment="1">
      <alignment horizontal="right"/>
    </xf>
    <xf numFmtId="176" fontId="14" fillId="0" borderId="23" xfId="0" applyNumberFormat="1" applyFont="1" applyBorder="1" applyAlignment="1">
      <alignment horizontal="right"/>
    </xf>
    <xf numFmtId="176" fontId="14" fillId="0" borderId="13" xfId="1" applyNumberFormat="1" applyFont="1" applyBorder="1" applyAlignment="1">
      <alignment horizontal="right"/>
    </xf>
    <xf numFmtId="176" fontId="14" fillId="0" borderId="10" xfId="0" applyNumberFormat="1" applyFont="1" applyBorder="1" applyAlignment="1">
      <alignment horizontal="right"/>
    </xf>
    <xf numFmtId="176" fontId="14" fillId="0" borderId="11" xfId="1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/>
    <xf numFmtId="176" fontId="14" fillId="0" borderId="2" xfId="0" applyNumberFormat="1" applyFont="1" applyBorder="1"/>
    <xf numFmtId="176" fontId="14" fillId="0" borderId="25" xfId="0" applyNumberFormat="1" applyFont="1" applyBorder="1" applyAlignment="1">
      <alignment horizontal="right"/>
    </xf>
    <xf numFmtId="176" fontId="14" fillId="0" borderId="26" xfId="1" applyNumberFormat="1" applyFont="1" applyBorder="1" applyAlignment="1">
      <alignment horizontal="right"/>
    </xf>
    <xf numFmtId="176" fontId="3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16" xfId="0" applyNumberFormat="1" applyFont="1" applyBorder="1"/>
    <xf numFmtId="0" fontId="3" fillId="2" borderId="1" xfId="0" applyFont="1" applyFill="1" applyBorder="1" applyAlignment="1">
      <alignment vertical="center"/>
    </xf>
    <xf numFmtId="176" fontId="13" fillId="2" borderId="23" xfId="0" applyNumberFormat="1" applyFont="1" applyFill="1" applyBorder="1"/>
    <xf numFmtId="49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14" fillId="0" borderId="15" xfId="1" applyNumberFormat="1" applyFont="1" applyBorder="1"/>
    <xf numFmtId="38" fontId="3" fillId="0" borderId="6" xfId="1" applyFont="1" applyBorder="1" applyAlignment="1">
      <alignment horizontal="right"/>
    </xf>
    <xf numFmtId="176" fontId="14" fillId="0" borderId="25" xfId="1" applyNumberFormat="1" applyFont="1" applyBorder="1" applyAlignment="1">
      <alignment horizontal="right"/>
    </xf>
    <xf numFmtId="176" fontId="14" fillId="0" borderId="10" xfId="1" applyNumberFormat="1" applyFont="1" applyBorder="1" applyAlignment="1">
      <alignment horizontal="right"/>
    </xf>
    <xf numFmtId="176" fontId="14" fillId="0" borderId="23" xfId="1" applyNumberFormat="1" applyFont="1" applyBorder="1" applyAlignment="1">
      <alignment horizontal="right"/>
    </xf>
    <xf numFmtId="176" fontId="3" fillId="0" borderId="1" xfId="1" applyNumberFormat="1" applyFont="1" applyBorder="1"/>
    <xf numFmtId="176" fontId="3" fillId="0" borderId="6" xfId="1" applyNumberFormat="1" applyFont="1" applyBorder="1"/>
    <xf numFmtId="176" fontId="3" fillId="0" borderId="27" xfId="1" applyNumberFormat="1" applyFont="1" applyBorder="1"/>
    <xf numFmtId="176" fontId="3" fillId="0" borderId="9" xfId="1" applyNumberFormat="1" applyFont="1" applyBorder="1"/>
    <xf numFmtId="176" fontId="5" fillId="0" borderId="31" xfId="0" applyNumberFormat="1" applyFont="1" applyBorder="1"/>
    <xf numFmtId="176" fontId="14" fillId="0" borderId="32" xfId="0" applyNumberFormat="1" applyFont="1" applyBorder="1" applyAlignment="1">
      <alignment horizontal="right"/>
    </xf>
    <xf numFmtId="176" fontId="14" fillId="0" borderId="33" xfId="0" applyNumberFormat="1" applyFont="1" applyBorder="1" applyAlignment="1">
      <alignment horizontal="right"/>
    </xf>
    <xf numFmtId="176" fontId="14" fillId="0" borderId="32" xfId="1" applyNumberFormat="1" applyFont="1" applyBorder="1" applyAlignment="1">
      <alignment horizontal="right"/>
    </xf>
    <xf numFmtId="176" fontId="14" fillId="0" borderId="32" xfId="1" applyNumberFormat="1" applyFont="1" applyBorder="1"/>
    <xf numFmtId="176" fontId="3" fillId="0" borderId="36" xfId="0" applyNumberFormat="1" applyFont="1" applyBorder="1"/>
    <xf numFmtId="176" fontId="3" fillId="0" borderId="33" xfId="0" applyNumberFormat="1" applyFont="1" applyBorder="1"/>
    <xf numFmtId="176" fontId="3" fillId="0" borderId="31" xfId="0" applyNumberFormat="1" applyFont="1" applyBorder="1"/>
    <xf numFmtId="176" fontId="5" fillId="0" borderId="36" xfId="0" applyNumberFormat="1" applyFont="1" applyBorder="1"/>
    <xf numFmtId="176" fontId="12" fillId="0" borderId="36" xfId="0" applyNumberFormat="1" applyFont="1" applyBorder="1"/>
    <xf numFmtId="176" fontId="13" fillId="0" borderId="36" xfId="0" applyNumberFormat="1" applyFont="1" applyBorder="1"/>
    <xf numFmtId="176" fontId="14" fillId="0" borderId="31" xfId="0" applyNumberFormat="1" applyFont="1" applyBorder="1"/>
    <xf numFmtId="176" fontId="14" fillId="0" borderId="36" xfId="0" applyNumberFormat="1" applyFont="1" applyBorder="1"/>
    <xf numFmtId="176" fontId="14" fillId="0" borderId="37" xfId="0" applyNumberFormat="1" applyFont="1" applyBorder="1"/>
    <xf numFmtId="38" fontId="13" fillId="0" borderId="31" xfId="1" applyFont="1" applyBorder="1"/>
    <xf numFmtId="176" fontId="14" fillId="0" borderId="35" xfId="0" applyNumberFormat="1" applyFont="1" applyBorder="1"/>
    <xf numFmtId="176" fontId="14" fillId="0" borderId="31" xfId="0" applyNumberFormat="1" applyFont="1" applyBorder="1" applyAlignment="1">
      <alignment horizontal="right"/>
    </xf>
    <xf numFmtId="176" fontId="14" fillId="0" borderId="36" xfId="0" applyNumberFormat="1" applyFont="1" applyBorder="1" applyAlignment="1">
      <alignment horizontal="right"/>
    </xf>
    <xf numFmtId="176" fontId="14" fillId="0" borderId="35" xfId="0" applyNumberFormat="1" applyFont="1" applyBorder="1" applyAlignment="1">
      <alignment horizontal="right"/>
    </xf>
    <xf numFmtId="176" fontId="14" fillId="0" borderId="37" xfId="1" applyNumberFormat="1" applyFont="1" applyBorder="1" applyAlignment="1">
      <alignment horizontal="right"/>
    </xf>
    <xf numFmtId="176" fontId="14" fillId="0" borderId="33" xfId="1" applyNumberFormat="1" applyFont="1" applyBorder="1" applyAlignment="1">
      <alignment horizontal="right"/>
    </xf>
    <xf numFmtId="176" fontId="14" fillId="0" borderId="31" xfId="1" applyNumberFormat="1" applyFont="1" applyBorder="1" applyAlignment="1">
      <alignment horizontal="right"/>
    </xf>
    <xf numFmtId="176" fontId="14" fillId="0" borderId="36" xfId="1" applyNumberFormat="1" applyFont="1" applyBorder="1" applyAlignment="1">
      <alignment horizontal="right"/>
    </xf>
    <xf numFmtId="176" fontId="3" fillId="0" borderId="36" xfId="1" applyNumberFormat="1" applyFont="1" applyBorder="1"/>
    <xf numFmtId="176" fontId="3" fillId="0" borderId="38" xfId="1" applyNumberFormat="1" applyFont="1" applyBorder="1"/>
    <xf numFmtId="176" fontId="5" fillId="0" borderId="41" xfId="0" applyNumberFormat="1" applyFont="1" applyBorder="1"/>
    <xf numFmtId="176" fontId="3" fillId="0" borderId="41" xfId="0" applyNumberFormat="1" applyFont="1" applyBorder="1"/>
    <xf numFmtId="176" fontId="3" fillId="0" borderId="42" xfId="0" applyNumberFormat="1" applyFont="1" applyBorder="1"/>
    <xf numFmtId="176" fontId="5" fillId="0" borderId="43" xfId="0" applyNumberFormat="1" applyFont="1" applyBorder="1"/>
    <xf numFmtId="176" fontId="3" fillId="0" borderId="43" xfId="0" applyNumberFormat="1" applyFont="1" applyBorder="1"/>
    <xf numFmtId="176" fontId="5" fillId="0" borderId="44" xfId="0" applyNumberFormat="1" applyFont="1" applyBorder="1"/>
    <xf numFmtId="176" fontId="12" fillId="0" borderId="41" xfId="0" applyNumberFormat="1" applyFont="1" applyBorder="1"/>
    <xf numFmtId="176" fontId="13" fillId="0" borderId="41" xfId="0" applyNumberFormat="1" applyFont="1" applyBorder="1"/>
    <xf numFmtId="176" fontId="13" fillId="0" borderId="43" xfId="0" applyNumberFormat="1" applyFont="1" applyBorder="1"/>
    <xf numFmtId="176" fontId="14" fillId="0" borderId="43" xfId="0" applyNumberFormat="1" applyFont="1" applyBorder="1"/>
    <xf numFmtId="176" fontId="14" fillId="0" borderId="41" xfId="0" applyNumberFormat="1" applyFont="1" applyBorder="1"/>
    <xf numFmtId="176" fontId="14" fillId="0" borderId="45" xfId="0" applyNumberFormat="1" applyFont="1" applyBorder="1"/>
    <xf numFmtId="38" fontId="14" fillId="0" borderId="43" xfId="1" applyFont="1" applyBorder="1"/>
    <xf numFmtId="176" fontId="14" fillId="0" borderId="40" xfId="0" applyNumberFormat="1" applyFont="1" applyBorder="1"/>
    <xf numFmtId="176" fontId="14" fillId="0" borderId="44" xfId="0" applyNumberFormat="1" applyFont="1" applyBorder="1" applyAlignment="1">
      <alignment vertical="center"/>
    </xf>
    <xf numFmtId="176" fontId="14" fillId="0" borderId="46" xfId="0" applyNumberFormat="1" applyFont="1" applyBorder="1"/>
    <xf numFmtId="176" fontId="14" fillId="0" borderId="44" xfId="0" applyNumberFormat="1" applyFont="1" applyBorder="1" applyAlignment="1">
      <alignment horizontal="right"/>
    </xf>
    <xf numFmtId="176" fontId="14" fillId="0" borderId="42" xfId="0" applyNumberFormat="1" applyFont="1" applyBorder="1" applyAlignment="1">
      <alignment horizontal="right"/>
    </xf>
    <xf numFmtId="176" fontId="14" fillId="0" borderId="43" xfId="0" applyNumberFormat="1" applyFont="1" applyBorder="1" applyAlignment="1">
      <alignment horizontal="right"/>
    </xf>
    <xf numFmtId="176" fontId="14" fillId="0" borderId="41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/>
    </xf>
    <xf numFmtId="176" fontId="14" fillId="0" borderId="45" xfId="1" applyNumberFormat="1" applyFont="1" applyBorder="1" applyAlignment="1">
      <alignment horizontal="right"/>
    </xf>
    <xf numFmtId="176" fontId="14" fillId="0" borderId="44" xfId="1" applyNumberFormat="1" applyFont="1" applyBorder="1" applyAlignment="1">
      <alignment horizontal="right"/>
    </xf>
    <xf numFmtId="176" fontId="14" fillId="0" borderId="42" xfId="1" applyNumberFormat="1" applyFont="1" applyBorder="1" applyAlignment="1">
      <alignment horizontal="right"/>
    </xf>
    <xf numFmtId="176" fontId="14" fillId="0" borderId="43" xfId="1" applyNumberFormat="1" applyFont="1" applyBorder="1" applyAlignment="1">
      <alignment horizontal="right"/>
    </xf>
    <xf numFmtId="176" fontId="14" fillId="0" borderId="41" xfId="1" applyNumberFormat="1" applyFont="1" applyBorder="1" applyAlignment="1">
      <alignment horizontal="right"/>
    </xf>
    <xf numFmtId="176" fontId="14" fillId="0" borderId="44" xfId="1" applyNumberFormat="1" applyFont="1" applyBorder="1"/>
    <xf numFmtId="176" fontId="3" fillId="0" borderId="41" xfId="1" applyNumberFormat="1" applyFont="1" applyBorder="1"/>
    <xf numFmtId="176" fontId="3" fillId="0" borderId="47" xfId="1" applyNumberFormat="1" applyFont="1" applyBorder="1"/>
    <xf numFmtId="176" fontId="14" fillId="0" borderId="46" xfId="0" applyNumberFormat="1" applyFont="1" applyBorder="1" applyAlignment="1">
      <alignment horizontal="right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right"/>
    </xf>
    <xf numFmtId="176" fontId="5" fillId="0" borderId="48" xfId="0" applyNumberFormat="1" applyFont="1" applyBorder="1"/>
    <xf numFmtId="176" fontId="13" fillId="2" borderId="45" xfId="0" applyNumberFormat="1" applyFont="1" applyFill="1" applyBorder="1"/>
    <xf numFmtId="176" fontId="14" fillId="2" borderId="23" xfId="0" applyNumberFormat="1" applyFont="1" applyFill="1" applyBorder="1"/>
    <xf numFmtId="176" fontId="14" fillId="2" borderId="13" xfId="0" applyNumberFormat="1" applyFont="1" applyFill="1" applyBorder="1"/>
    <xf numFmtId="176" fontId="14" fillId="2" borderId="31" xfId="0" applyNumberFormat="1" applyFont="1" applyFill="1" applyBorder="1"/>
    <xf numFmtId="176" fontId="14" fillId="2" borderId="43" xfId="0" applyNumberFormat="1" applyFont="1" applyFill="1" applyBorder="1"/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6" fontId="13" fillId="2" borderId="43" xfId="0" applyNumberFormat="1" applyFont="1" applyFill="1" applyBorder="1"/>
    <xf numFmtId="176" fontId="14" fillId="0" borderId="39" xfId="0" applyNumberFormat="1" applyFont="1" applyBorder="1" applyAlignment="1">
      <alignment horizontal="right"/>
    </xf>
    <xf numFmtId="176" fontId="14" fillId="0" borderId="32" xfId="0" applyNumberFormat="1" applyFont="1" applyBorder="1" applyAlignment="1">
      <alignment vertical="center"/>
    </xf>
    <xf numFmtId="176" fontId="14" fillId="0" borderId="49" xfId="0" applyNumberFormat="1" applyFont="1" applyBorder="1"/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13" fillId="2" borderId="14" xfId="0" applyNumberFormat="1" applyFont="1" applyFill="1" applyBorder="1"/>
    <xf numFmtId="176" fontId="13" fillId="2" borderId="48" xfId="0" applyNumberFormat="1" applyFont="1" applyFill="1" applyBorder="1"/>
    <xf numFmtId="176" fontId="5" fillId="0" borderId="50" xfId="0" applyNumberFormat="1" applyFont="1" applyBorder="1"/>
    <xf numFmtId="0" fontId="3" fillId="0" borderId="41" xfId="0" applyFont="1" applyBorder="1"/>
    <xf numFmtId="0" fontId="12" fillId="0" borderId="41" xfId="0" applyFont="1" applyBorder="1"/>
    <xf numFmtId="176" fontId="13" fillId="0" borderId="42" xfId="0" applyNumberFormat="1" applyFont="1" applyBorder="1"/>
    <xf numFmtId="0" fontId="14" fillId="0" borderId="44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14" fillId="0" borderId="41" xfId="0" applyFont="1" applyBorder="1" applyAlignment="1">
      <alignment horizontal="right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176" fontId="11" fillId="0" borderId="0" xfId="0" applyNumberFormat="1" applyFont="1" applyAlignment="1">
      <alignment vertical="top" wrapText="1"/>
    </xf>
    <xf numFmtId="0" fontId="0" fillId="0" borderId="0" xfId="0"/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C635-55F5-422B-9083-F03DB40F0DFA}">
  <dimension ref="A1:J132"/>
  <sheetViews>
    <sheetView tabSelected="1" topLeftCell="A77" zoomScaleNormal="100" workbookViewId="0">
      <selection activeCell="G74" sqref="G74"/>
    </sheetView>
  </sheetViews>
  <sheetFormatPr defaultRowHeight="13.5" x14ac:dyDescent="0.15"/>
  <cols>
    <col min="1" max="1" width="2.625" style="29" customWidth="1"/>
    <col min="2" max="2" width="3" style="29" customWidth="1"/>
    <col min="3" max="3" width="3.25" style="29" customWidth="1"/>
    <col min="4" max="4" width="2.875" style="29" customWidth="1"/>
    <col min="5" max="5" width="2.125" style="29" customWidth="1"/>
    <col min="6" max="6" width="31" style="29" customWidth="1"/>
    <col min="7" max="9" width="18.625" style="30" customWidth="1"/>
    <col min="10" max="10" width="47.75" style="29" customWidth="1"/>
    <col min="11" max="11" width="2.75" style="29" customWidth="1"/>
    <col min="12" max="16384" width="9" style="29"/>
  </cols>
  <sheetData>
    <row r="1" spans="1:10" x14ac:dyDescent="0.15">
      <c r="A1" s="29" t="s">
        <v>0</v>
      </c>
    </row>
    <row r="3" spans="1:10" ht="23.25" customHeight="1" x14ac:dyDescent="0.15">
      <c r="A3" s="190" t="s">
        <v>107</v>
      </c>
      <c r="B3" s="191"/>
      <c r="C3" s="191"/>
      <c r="D3" s="191"/>
      <c r="E3" s="191"/>
      <c r="F3" s="191"/>
      <c r="G3" s="191"/>
      <c r="H3" s="191"/>
      <c r="I3" s="191"/>
      <c r="J3" s="192"/>
    </row>
    <row r="4" spans="1:10" ht="11.25" customHeight="1" x14ac:dyDescent="0.15">
      <c r="A4" s="79"/>
      <c r="B4" s="80"/>
      <c r="C4" s="80"/>
      <c r="D4" s="80"/>
      <c r="E4" s="80"/>
      <c r="F4" s="80"/>
      <c r="G4" s="80"/>
      <c r="H4" s="80"/>
      <c r="I4" s="80"/>
    </row>
    <row r="5" spans="1:10" x14ac:dyDescent="0.15">
      <c r="A5" s="193" t="s">
        <v>146</v>
      </c>
      <c r="B5" s="194"/>
      <c r="C5" s="194"/>
      <c r="D5" s="194"/>
      <c r="E5" s="194"/>
      <c r="F5" s="194"/>
      <c r="G5" s="194"/>
      <c r="H5" s="194"/>
      <c r="I5" s="194"/>
      <c r="J5" s="192"/>
    </row>
    <row r="6" spans="1:10" x14ac:dyDescent="0.15">
      <c r="A6" s="41"/>
      <c r="B6" s="41"/>
      <c r="C6" s="41"/>
      <c r="D6" s="41"/>
      <c r="E6" s="41"/>
      <c r="F6" s="41"/>
      <c r="G6" s="177"/>
      <c r="H6" s="177"/>
      <c r="I6" s="178"/>
      <c r="J6" s="178" t="s">
        <v>1</v>
      </c>
    </row>
    <row r="7" spans="1:10" ht="15" customHeight="1" x14ac:dyDescent="0.15">
      <c r="A7" s="195" t="s">
        <v>2</v>
      </c>
      <c r="B7" s="195"/>
      <c r="C7" s="195"/>
      <c r="D7" s="195"/>
      <c r="E7" s="195"/>
      <c r="F7" s="196"/>
      <c r="G7" s="4" t="s">
        <v>6</v>
      </c>
      <c r="H7" s="4" t="s">
        <v>150</v>
      </c>
      <c r="I7" s="4" t="s">
        <v>3</v>
      </c>
      <c r="J7" s="171" t="s">
        <v>108</v>
      </c>
    </row>
    <row r="8" spans="1:10" ht="15" customHeight="1" x14ac:dyDescent="0.15">
      <c r="A8" s="31" t="s">
        <v>4</v>
      </c>
      <c r="B8" s="197" t="s">
        <v>7</v>
      </c>
      <c r="C8" s="197"/>
      <c r="D8" s="197"/>
      <c r="E8" s="197"/>
      <c r="F8" s="197"/>
      <c r="G8" s="32"/>
      <c r="H8" s="32"/>
      <c r="I8" s="32"/>
      <c r="J8" s="167"/>
    </row>
    <row r="9" spans="1:10" ht="15" customHeight="1" x14ac:dyDescent="0.15">
      <c r="A9" s="33"/>
      <c r="B9" s="34" t="s">
        <v>5</v>
      </c>
      <c r="C9" s="29" t="s">
        <v>8</v>
      </c>
      <c r="D9" s="35"/>
      <c r="E9" s="35"/>
      <c r="F9" s="35"/>
      <c r="G9" s="32"/>
      <c r="H9" s="32"/>
      <c r="I9" s="32"/>
      <c r="J9" s="167"/>
    </row>
    <row r="10" spans="1:10" ht="15" customHeight="1" x14ac:dyDescent="0.15">
      <c r="A10" s="31"/>
      <c r="C10" s="189" t="s">
        <v>9</v>
      </c>
      <c r="D10" s="189"/>
      <c r="E10" s="189"/>
      <c r="F10" s="189"/>
      <c r="G10" s="32"/>
      <c r="H10" s="32"/>
      <c r="I10" s="32"/>
      <c r="J10" s="167"/>
    </row>
    <row r="11" spans="1:10" ht="15" customHeight="1" x14ac:dyDescent="0.15">
      <c r="A11" s="31"/>
      <c r="D11" s="189" t="s">
        <v>75</v>
      </c>
      <c r="E11" s="189"/>
      <c r="F11" s="189"/>
      <c r="G11" s="38">
        <f>SUM(G12)</f>
        <v>18</v>
      </c>
      <c r="H11" s="38">
        <f>SUM(H12)</f>
        <v>18</v>
      </c>
      <c r="I11" s="38">
        <f>G11-H10:H11</f>
        <v>0</v>
      </c>
      <c r="J11" s="167"/>
    </row>
    <row r="12" spans="1:10" ht="15" customHeight="1" x14ac:dyDescent="0.15">
      <c r="A12" s="31"/>
      <c r="E12" s="29" t="s">
        <v>137</v>
      </c>
      <c r="G12" s="32">
        <v>18</v>
      </c>
      <c r="H12" s="32">
        <v>18</v>
      </c>
      <c r="I12" s="32">
        <f>G12-H12</f>
        <v>0</v>
      </c>
      <c r="J12" s="167" t="s">
        <v>112</v>
      </c>
    </row>
    <row r="13" spans="1:10" ht="15" customHeight="1" x14ac:dyDescent="0.15">
      <c r="A13" s="31"/>
      <c r="D13" s="189" t="s">
        <v>10</v>
      </c>
      <c r="E13" s="189"/>
      <c r="F13" s="189"/>
      <c r="G13" s="38">
        <f>SUM(G14)</f>
        <v>56</v>
      </c>
      <c r="H13" s="38">
        <f>SUM(H14)</f>
        <v>54</v>
      </c>
      <c r="I13" s="38">
        <f>G13-H13</f>
        <v>2</v>
      </c>
      <c r="J13" s="167"/>
    </row>
    <row r="14" spans="1:10" ht="15" customHeight="1" x14ac:dyDescent="0.15">
      <c r="A14" s="31"/>
      <c r="E14" s="29" t="s">
        <v>129</v>
      </c>
      <c r="G14" s="32">
        <v>56</v>
      </c>
      <c r="H14" s="32">
        <v>54</v>
      </c>
      <c r="I14" s="32">
        <f>G14-H14</f>
        <v>2</v>
      </c>
      <c r="J14" s="167" t="s">
        <v>112</v>
      </c>
    </row>
    <row r="15" spans="1:10" ht="15" customHeight="1" x14ac:dyDescent="0.15">
      <c r="A15" s="31"/>
      <c r="D15" s="189" t="s">
        <v>11</v>
      </c>
      <c r="E15" s="189"/>
      <c r="F15" s="189"/>
      <c r="G15" s="38">
        <f>SUM(G16:G17)</f>
        <v>6247000</v>
      </c>
      <c r="H15" s="38">
        <f>SUM(H16:H17)</f>
        <v>7055000</v>
      </c>
      <c r="I15" s="38">
        <f t="shared" ref="I15:I25" si="0">G15-H15</f>
        <v>-808000</v>
      </c>
      <c r="J15" s="167"/>
    </row>
    <row r="16" spans="1:10" ht="15" customHeight="1" x14ac:dyDescent="0.15">
      <c r="A16" s="31"/>
      <c r="E16" s="189" t="s">
        <v>12</v>
      </c>
      <c r="F16" s="189"/>
      <c r="G16" s="32">
        <v>147000</v>
      </c>
      <c r="H16" s="32">
        <v>147000</v>
      </c>
      <c r="I16" s="32">
        <f t="shared" si="0"/>
        <v>0</v>
      </c>
      <c r="J16" s="167" t="s">
        <v>109</v>
      </c>
    </row>
    <row r="17" spans="1:10" ht="18" customHeight="1" x14ac:dyDescent="0.15">
      <c r="A17" s="31"/>
      <c r="E17" s="189" t="s">
        <v>13</v>
      </c>
      <c r="F17" s="189"/>
      <c r="G17" s="32">
        <v>6100000</v>
      </c>
      <c r="H17" s="32">
        <v>6908000</v>
      </c>
      <c r="I17" s="32">
        <f t="shared" si="0"/>
        <v>-808000</v>
      </c>
      <c r="J17" s="167" t="s">
        <v>110</v>
      </c>
    </row>
    <row r="18" spans="1:10" ht="15" customHeight="1" x14ac:dyDescent="0.15">
      <c r="A18" s="31"/>
      <c r="D18" s="189" t="s">
        <v>14</v>
      </c>
      <c r="E18" s="189"/>
      <c r="F18" s="189"/>
      <c r="G18" s="38">
        <f>SUM(G19:G21)</f>
        <v>15769283</v>
      </c>
      <c r="H18" s="38">
        <f>SUM(H19:H21)</f>
        <v>11657776</v>
      </c>
      <c r="I18" s="38">
        <f t="shared" si="0"/>
        <v>4111507</v>
      </c>
      <c r="J18" s="167"/>
    </row>
    <row r="19" spans="1:10" ht="15" customHeight="1" x14ac:dyDescent="0.15">
      <c r="A19" s="31"/>
      <c r="E19" s="189" t="s">
        <v>94</v>
      </c>
      <c r="F19" s="192"/>
      <c r="G19" s="32">
        <v>10350202</v>
      </c>
      <c r="H19" s="32">
        <v>10466508</v>
      </c>
      <c r="I19" s="32">
        <f t="shared" si="0"/>
        <v>-116306</v>
      </c>
      <c r="J19" s="167"/>
    </row>
    <row r="20" spans="1:10" ht="36.75" customHeight="1" x14ac:dyDescent="0.15">
      <c r="A20" s="31"/>
      <c r="E20" s="189" t="s">
        <v>95</v>
      </c>
      <c r="F20" s="192"/>
      <c r="G20" s="32">
        <v>5244081</v>
      </c>
      <c r="H20" s="32">
        <v>1016268</v>
      </c>
      <c r="I20" s="32">
        <f t="shared" si="0"/>
        <v>4227813</v>
      </c>
      <c r="J20" s="188" t="s">
        <v>151</v>
      </c>
    </row>
    <row r="21" spans="1:10" ht="21" customHeight="1" x14ac:dyDescent="0.15">
      <c r="A21" s="31"/>
      <c r="E21" s="189" t="s">
        <v>91</v>
      </c>
      <c r="F21" s="189"/>
      <c r="G21" s="32">
        <v>175000</v>
      </c>
      <c r="H21" s="32">
        <v>175000</v>
      </c>
      <c r="I21" s="32">
        <f t="shared" si="0"/>
        <v>0</v>
      </c>
      <c r="J21" s="167" t="s">
        <v>111</v>
      </c>
    </row>
    <row r="22" spans="1:10" ht="15" customHeight="1" x14ac:dyDescent="0.15">
      <c r="A22" s="31"/>
      <c r="D22" s="29" t="s">
        <v>79</v>
      </c>
      <c r="G22" s="38">
        <f>SUM(G23)</f>
        <v>1165000</v>
      </c>
      <c r="H22" s="38">
        <f>SUM(H23)</f>
        <v>851000</v>
      </c>
      <c r="I22" s="38">
        <f t="shared" si="0"/>
        <v>314000</v>
      </c>
      <c r="J22" s="167"/>
    </row>
    <row r="23" spans="1:10" ht="15" customHeight="1" x14ac:dyDescent="0.15">
      <c r="A23" s="31"/>
      <c r="D23" s="29" t="s">
        <v>15</v>
      </c>
      <c r="E23" s="189" t="s">
        <v>78</v>
      </c>
      <c r="F23" s="192"/>
      <c r="G23" s="32">
        <v>1165000</v>
      </c>
      <c r="H23" s="32">
        <v>851000</v>
      </c>
      <c r="I23" s="32">
        <f t="shared" si="0"/>
        <v>314000</v>
      </c>
      <c r="J23" s="167"/>
    </row>
    <row r="24" spans="1:10" ht="15" customHeight="1" x14ac:dyDescent="0.15">
      <c r="A24" s="31"/>
      <c r="D24" s="189" t="s">
        <v>16</v>
      </c>
      <c r="E24" s="189"/>
      <c r="F24" s="189"/>
      <c r="G24" s="38">
        <f>SUM(G25)</f>
        <v>5864413</v>
      </c>
      <c r="H24" s="38">
        <f>SUM(H25:H27)</f>
        <v>6061355</v>
      </c>
      <c r="I24" s="38">
        <f t="shared" si="0"/>
        <v>-196942</v>
      </c>
      <c r="J24" s="167"/>
    </row>
    <row r="25" spans="1:10" ht="15" customHeight="1" x14ac:dyDescent="0.15">
      <c r="A25" s="31"/>
      <c r="E25" s="189" t="s">
        <v>16</v>
      </c>
      <c r="F25" s="192"/>
      <c r="G25" s="92">
        <v>5864413</v>
      </c>
      <c r="H25" s="92">
        <v>6061355</v>
      </c>
      <c r="I25" s="32">
        <f t="shared" si="0"/>
        <v>-196942</v>
      </c>
      <c r="J25" s="167"/>
    </row>
    <row r="26" spans="1:10" ht="15" customHeight="1" x14ac:dyDescent="0.15">
      <c r="A26" s="31"/>
      <c r="E26" s="189" t="s">
        <v>85</v>
      </c>
      <c r="F26" s="192"/>
      <c r="G26" s="32"/>
      <c r="H26" s="32"/>
      <c r="I26" s="32"/>
      <c r="J26" s="167"/>
    </row>
    <row r="27" spans="1:10" ht="15" customHeight="1" x14ac:dyDescent="0.15">
      <c r="A27" s="31"/>
      <c r="E27" s="189" t="s">
        <v>90</v>
      </c>
      <c r="F27" s="189"/>
      <c r="G27" s="32">
        <v>0</v>
      </c>
      <c r="H27" s="32">
        <v>0</v>
      </c>
      <c r="I27" s="32">
        <f>G27-H27</f>
        <v>0</v>
      </c>
      <c r="J27" s="167"/>
    </row>
    <row r="28" spans="1:10" ht="15" customHeight="1" x14ac:dyDescent="0.15">
      <c r="A28" s="31"/>
      <c r="F28" s="93" t="s">
        <v>92</v>
      </c>
      <c r="G28" s="95">
        <v>0</v>
      </c>
      <c r="H28" s="95"/>
      <c r="I28" s="91"/>
      <c r="J28" s="167"/>
    </row>
    <row r="29" spans="1:10" ht="15" customHeight="1" x14ac:dyDescent="0.15">
      <c r="A29" s="31"/>
      <c r="D29" s="189" t="s">
        <v>18</v>
      </c>
      <c r="E29" s="189"/>
      <c r="F29" s="189"/>
      <c r="G29" s="38">
        <f>SUM(G30)</f>
        <v>79</v>
      </c>
      <c r="H29" s="38">
        <f>SUM(H30)</f>
        <v>78</v>
      </c>
      <c r="I29" s="38">
        <f>G29-H29</f>
        <v>1</v>
      </c>
      <c r="J29" s="167"/>
    </row>
    <row r="30" spans="1:10" ht="15" customHeight="1" x14ac:dyDescent="0.15">
      <c r="A30" s="31"/>
      <c r="E30" s="189" t="s">
        <v>17</v>
      </c>
      <c r="F30" s="189"/>
      <c r="G30" s="32">
        <v>79</v>
      </c>
      <c r="H30" s="32">
        <v>78</v>
      </c>
      <c r="I30" s="32">
        <f>G30-H30</f>
        <v>1</v>
      </c>
      <c r="J30" s="167" t="s">
        <v>112</v>
      </c>
    </row>
    <row r="31" spans="1:10" ht="15" customHeight="1" x14ac:dyDescent="0.15">
      <c r="A31" s="31"/>
      <c r="G31" s="32"/>
      <c r="H31" s="32"/>
      <c r="I31" s="32"/>
      <c r="J31" s="167"/>
    </row>
    <row r="32" spans="1:10" ht="15" customHeight="1" x14ac:dyDescent="0.15">
      <c r="A32" s="31"/>
      <c r="C32" s="198" t="s">
        <v>19</v>
      </c>
      <c r="D32" s="198"/>
      <c r="E32" s="198"/>
      <c r="F32" s="198"/>
      <c r="G32" s="39">
        <f>G11+G13+G15+G18+G22+G24+G29</f>
        <v>29045849</v>
      </c>
      <c r="H32" s="39">
        <f>H11+H13+H15+H18+H22+H24+H29</f>
        <v>25625281</v>
      </c>
      <c r="I32" s="39">
        <f>G32-H32</f>
        <v>3420568</v>
      </c>
      <c r="J32" s="170"/>
    </row>
    <row r="33" spans="1:10" ht="15" customHeight="1" x14ac:dyDescent="0.15">
      <c r="A33" s="31"/>
      <c r="G33" s="32"/>
      <c r="H33" s="32"/>
      <c r="I33" s="32"/>
      <c r="J33" s="167"/>
    </row>
    <row r="34" spans="1:10" ht="15" customHeight="1" x14ac:dyDescent="0.15">
      <c r="A34" s="31"/>
      <c r="B34" s="199" t="s">
        <v>20</v>
      </c>
      <c r="C34" s="199"/>
      <c r="D34" s="199"/>
      <c r="E34" s="199"/>
      <c r="F34" s="199"/>
      <c r="G34" s="32"/>
      <c r="H34" s="32"/>
      <c r="I34" s="32"/>
      <c r="J34" s="167"/>
    </row>
    <row r="35" spans="1:10" ht="15" customHeight="1" x14ac:dyDescent="0.15">
      <c r="A35" s="31"/>
      <c r="D35" s="198" t="s">
        <v>86</v>
      </c>
      <c r="E35" s="198"/>
      <c r="F35" s="198"/>
      <c r="G35" s="38">
        <f>SUM(G36:G56)</f>
        <v>27091429</v>
      </c>
      <c r="H35" s="38">
        <f>SUM(H36:H56)</f>
        <v>21557517</v>
      </c>
      <c r="I35" s="38">
        <f>SUM(I36:I56)</f>
        <v>5533912</v>
      </c>
      <c r="J35" s="167"/>
    </row>
    <row r="36" spans="1:10" ht="15" customHeight="1" x14ac:dyDescent="0.15">
      <c r="A36" s="31"/>
      <c r="E36" s="189" t="s">
        <v>21</v>
      </c>
      <c r="F36" s="189"/>
      <c r="G36" s="32">
        <v>14921608</v>
      </c>
      <c r="H36" s="32">
        <v>12041424</v>
      </c>
      <c r="I36" s="32">
        <f>G36-H36</f>
        <v>2880184</v>
      </c>
      <c r="J36" s="167" t="s">
        <v>152</v>
      </c>
    </row>
    <row r="37" spans="1:10" ht="15" customHeight="1" x14ac:dyDescent="0.15">
      <c r="A37" s="31"/>
      <c r="E37" s="189" t="s">
        <v>22</v>
      </c>
      <c r="F37" s="189"/>
      <c r="G37" s="32">
        <v>1450600</v>
      </c>
      <c r="H37" s="32">
        <v>1579200</v>
      </c>
      <c r="I37" s="32">
        <f t="shared" ref="I37:I56" si="1">G37-H37</f>
        <v>-128600</v>
      </c>
      <c r="J37" s="167" t="s">
        <v>113</v>
      </c>
    </row>
    <row r="38" spans="1:10" ht="15" customHeight="1" x14ac:dyDescent="0.15">
      <c r="A38" s="31"/>
      <c r="E38" s="189" t="s">
        <v>23</v>
      </c>
      <c r="F38" s="189"/>
      <c r="G38" s="32">
        <v>1958546</v>
      </c>
      <c r="H38" s="32">
        <v>1937457</v>
      </c>
      <c r="I38" s="32">
        <f t="shared" si="1"/>
        <v>21089</v>
      </c>
      <c r="J38" s="167" t="s">
        <v>132</v>
      </c>
    </row>
    <row r="39" spans="1:10" ht="30" customHeight="1" x14ac:dyDescent="0.15">
      <c r="A39" s="31"/>
      <c r="E39" s="189" t="s">
        <v>24</v>
      </c>
      <c r="F39" s="189"/>
      <c r="G39" s="32">
        <v>1603149</v>
      </c>
      <c r="H39" s="32">
        <v>619459</v>
      </c>
      <c r="I39" s="32">
        <f t="shared" si="1"/>
        <v>983690</v>
      </c>
      <c r="J39" s="188" t="s">
        <v>154</v>
      </c>
    </row>
    <row r="40" spans="1:10" ht="15" customHeight="1" x14ac:dyDescent="0.15">
      <c r="A40" s="31"/>
      <c r="E40" s="189" t="s">
        <v>25</v>
      </c>
      <c r="F40" s="189"/>
      <c r="G40" s="32">
        <v>770211</v>
      </c>
      <c r="H40" s="32">
        <v>525759</v>
      </c>
      <c r="I40" s="32">
        <f t="shared" si="1"/>
        <v>244452</v>
      </c>
      <c r="J40" s="167" t="s">
        <v>114</v>
      </c>
    </row>
    <row r="41" spans="1:10" ht="15" customHeight="1" x14ac:dyDescent="0.15">
      <c r="A41" s="31"/>
      <c r="E41" s="29" t="s">
        <v>26</v>
      </c>
      <c r="G41" s="32">
        <v>198902</v>
      </c>
      <c r="H41" s="32">
        <v>55822</v>
      </c>
      <c r="I41" s="32">
        <f t="shared" si="1"/>
        <v>143080</v>
      </c>
      <c r="J41" s="167" t="s">
        <v>144</v>
      </c>
    </row>
    <row r="42" spans="1:10" ht="15" customHeight="1" x14ac:dyDescent="0.15">
      <c r="A42" s="31"/>
      <c r="E42" s="189" t="s">
        <v>27</v>
      </c>
      <c r="F42" s="189"/>
      <c r="G42" s="32">
        <v>553629</v>
      </c>
      <c r="H42" s="32">
        <v>484517</v>
      </c>
      <c r="I42" s="32">
        <f t="shared" si="1"/>
        <v>69112</v>
      </c>
      <c r="J42" s="167" t="s">
        <v>141</v>
      </c>
    </row>
    <row r="43" spans="1:10" ht="15" customHeight="1" x14ac:dyDescent="0.15">
      <c r="A43" s="31"/>
      <c r="E43" s="189" t="s">
        <v>28</v>
      </c>
      <c r="F43" s="189"/>
      <c r="G43" s="32">
        <v>1136309</v>
      </c>
      <c r="H43" s="32">
        <v>866148</v>
      </c>
      <c r="I43" s="32">
        <f t="shared" si="1"/>
        <v>270161</v>
      </c>
      <c r="J43" s="167" t="s">
        <v>145</v>
      </c>
    </row>
    <row r="44" spans="1:10" ht="15" customHeight="1" x14ac:dyDescent="0.15">
      <c r="A44" s="31"/>
      <c r="E44" s="200" t="s">
        <v>29</v>
      </c>
      <c r="F44" s="200"/>
      <c r="G44" s="85">
        <v>108434</v>
      </c>
      <c r="H44" s="85">
        <v>101665</v>
      </c>
      <c r="I44" s="32">
        <f t="shared" si="1"/>
        <v>6769</v>
      </c>
      <c r="J44" s="167" t="s">
        <v>116</v>
      </c>
    </row>
    <row r="45" spans="1:10" ht="15" customHeight="1" x14ac:dyDescent="0.15">
      <c r="A45" s="31"/>
      <c r="E45" s="189" t="s">
        <v>80</v>
      </c>
      <c r="F45" s="192"/>
      <c r="G45" s="32">
        <v>86376</v>
      </c>
      <c r="H45" s="32">
        <v>107100</v>
      </c>
      <c r="I45" s="32">
        <f t="shared" si="1"/>
        <v>-20724</v>
      </c>
      <c r="J45" s="167" t="s">
        <v>117</v>
      </c>
    </row>
    <row r="46" spans="1:10" ht="15" customHeight="1" x14ac:dyDescent="0.15">
      <c r="A46" s="31"/>
      <c r="E46" s="189" t="s">
        <v>96</v>
      </c>
      <c r="F46" s="192"/>
      <c r="G46" s="32">
        <v>211701</v>
      </c>
      <c r="H46" s="32">
        <v>0</v>
      </c>
      <c r="I46" s="32">
        <f t="shared" si="1"/>
        <v>211701</v>
      </c>
      <c r="J46" s="167" t="s">
        <v>142</v>
      </c>
    </row>
    <row r="47" spans="1:10" ht="15" customHeight="1" x14ac:dyDescent="0.15">
      <c r="A47" s="31"/>
      <c r="E47" s="189" t="s">
        <v>30</v>
      </c>
      <c r="F47" s="189"/>
      <c r="G47" s="32">
        <v>463374</v>
      </c>
      <c r="H47" s="32">
        <v>347247</v>
      </c>
      <c r="I47" s="32">
        <f t="shared" si="1"/>
        <v>116127</v>
      </c>
      <c r="J47" s="167" t="s">
        <v>147</v>
      </c>
    </row>
    <row r="48" spans="1:10" ht="15" customHeight="1" x14ac:dyDescent="0.15">
      <c r="A48" s="31"/>
      <c r="E48" s="189" t="s">
        <v>74</v>
      </c>
      <c r="F48" s="192"/>
      <c r="G48" s="32">
        <v>658540</v>
      </c>
      <c r="H48" s="32">
        <v>537480</v>
      </c>
      <c r="I48" s="32">
        <f t="shared" si="1"/>
        <v>121060</v>
      </c>
      <c r="J48" s="167" t="s">
        <v>133</v>
      </c>
    </row>
    <row r="49" spans="1:10" ht="15" customHeight="1" x14ac:dyDescent="0.15">
      <c r="A49" s="31"/>
      <c r="E49" s="189" t="s">
        <v>31</v>
      </c>
      <c r="F49" s="189"/>
      <c r="G49" s="32">
        <v>193600</v>
      </c>
      <c r="H49" s="32">
        <v>187790</v>
      </c>
      <c r="I49" s="32">
        <f t="shared" si="1"/>
        <v>5810</v>
      </c>
      <c r="J49" s="167" t="s">
        <v>139</v>
      </c>
    </row>
    <row r="50" spans="1:10" ht="15" customHeight="1" x14ac:dyDescent="0.15">
      <c r="A50" s="31"/>
      <c r="E50" s="189" t="s">
        <v>32</v>
      </c>
      <c r="F50" s="189"/>
      <c r="G50" s="32">
        <v>464220</v>
      </c>
      <c r="H50" s="32">
        <v>271720</v>
      </c>
      <c r="I50" s="32">
        <f t="shared" si="1"/>
        <v>192500</v>
      </c>
      <c r="J50" s="167" t="s">
        <v>134</v>
      </c>
    </row>
    <row r="51" spans="1:10" ht="15" customHeight="1" x14ac:dyDescent="0.15">
      <c r="A51" s="31"/>
      <c r="E51" s="189" t="s">
        <v>33</v>
      </c>
      <c r="F51" s="189"/>
      <c r="G51" s="32">
        <v>100000</v>
      </c>
      <c r="H51" s="32">
        <v>100000</v>
      </c>
      <c r="I51" s="32">
        <f t="shared" si="1"/>
        <v>0</v>
      </c>
      <c r="J51" s="167" t="s">
        <v>118</v>
      </c>
    </row>
    <row r="52" spans="1:10" ht="15" customHeight="1" x14ac:dyDescent="0.15">
      <c r="A52" s="31"/>
      <c r="E52" s="189" t="s">
        <v>34</v>
      </c>
      <c r="F52" s="189"/>
      <c r="G52" s="32">
        <v>308880</v>
      </c>
      <c r="H52" s="32">
        <v>308880</v>
      </c>
      <c r="I52" s="32">
        <f t="shared" si="1"/>
        <v>0</v>
      </c>
      <c r="J52" s="167" t="s">
        <v>149</v>
      </c>
    </row>
    <row r="53" spans="1:10" ht="15" customHeight="1" x14ac:dyDescent="0.15">
      <c r="A53" s="31"/>
      <c r="E53" s="189" t="s">
        <v>87</v>
      </c>
      <c r="F53" s="192"/>
      <c r="G53" s="32">
        <v>1164042</v>
      </c>
      <c r="H53" s="32">
        <v>1019700</v>
      </c>
      <c r="I53" s="32">
        <f t="shared" si="1"/>
        <v>144342</v>
      </c>
      <c r="J53" s="167" t="s">
        <v>119</v>
      </c>
    </row>
    <row r="54" spans="1:10" ht="15" customHeight="1" x14ac:dyDescent="0.15">
      <c r="A54" s="31"/>
      <c r="E54" s="189" t="s">
        <v>36</v>
      </c>
      <c r="F54" s="189"/>
      <c r="G54" s="32">
        <v>348487</v>
      </c>
      <c r="H54" s="32">
        <v>256273</v>
      </c>
      <c r="I54" s="32">
        <f t="shared" si="1"/>
        <v>92214</v>
      </c>
      <c r="J54" s="167" t="s">
        <v>143</v>
      </c>
    </row>
    <row r="55" spans="1:10" ht="30" customHeight="1" x14ac:dyDescent="0.15">
      <c r="A55" s="31"/>
      <c r="E55" s="189" t="s">
        <v>73</v>
      </c>
      <c r="F55" s="192"/>
      <c r="G55" s="32">
        <v>147701</v>
      </c>
      <c r="H55" s="32">
        <v>27829</v>
      </c>
      <c r="I55" s="32">
        <f t="shared" si="1"/>
        <v>119872</v>
      </c>
      <c r="J55" s="188" t="s">
        <v>153</v>
      </c>
    </row>
    <row r="56" spans="1:10" ht="15" customHeight="1" x14ac:dyDescent="0.15">
      <c r="A56" s="31"/>
      <c r="E56" s="189" t="s">
        <v>37</v>
      </c>
      <c r="F56" s="189"/>
      <c r="G56" s="32">
        <v>243120</v>
      </c>
      <c r="H56" s="32">
        <v>182047</v>
      </c>
      <c r="I56" s="32">
        <f t="shared" si="1"/>
        <v>61073</v>
      </c>
      <c r="J56" s="167" t="s">
        <v>121</v>
      </c>
    </row>
    <row r="57" spans="1:10" ht="15" customHeight="1" x14ac:dyDescent="0.15">
      <c r="A57" s="31"/>
      <c r="G57" s="32"/>
      <c r="H57" s="32"/>
      <c r="I57" s="32"/>
      <c r="J57" s="169"/>
    </row>
    <row r="58" spans="1:10" ht="15" customHeight="1" x14ac:dyDescent="0.15">
      <c r="A58" s="172"/>
      <c r="B58" s="158"/>
      <c r="C58" s="158"/>
      <c r="D58" s="158"/>
      <c r="E58" s="158"/>
      <c r="F58" s="158"/>
      <c r="G58" s="44"/>
      <c r="H58" s="44"/>
      <c r="I58" s="44"/>
      <c r="J58" s="167"/>
    </row>
    <row r="59" spans="1:10" ht="15" customHeight="1" x14ac:dyDescent="0.15">
      <c r="A59" s="31"/>
      <c r="D59" s="198" t="s">
        <v>38</v>
      </c>
      <c r="E59" s="198"/>
      <c r="F59" s="198"/>
      <c r="G59" s="38">
        <f>SUM(G60:G79)</f>
        <v>2899872</v>
      </c>
      <c r="H59" s="38">
        <f>SUM(H60:H79)</f>
        <v>2377203</v>
      </c>
      <c r="I59" s="38">
        <f>G59-H59</f>
        <v>522669</v>
      </c>
      <c r="J59" s="167"/>
    </row>
    <row r="60" spans="1:10" ht="15" customHeight="1" x14ac:dyDescent="0.15">
      <c r="A60" s="31"/>
      <c r="E60" s="189" t="s">
        <v>21</v>
      </c>
      <c r="F60" s="189"/>
      <c r="G60" s="32">
        <v>1657956</v>
      </c>
      <c r="H60" s="32">
        <v>1337936</v>
      </c>
      <c r="I60" s="32">
        <f>G60-H60</f>
        <v>320020</v>
      </c>
      <c r="J60" s="167" t="s">
        <v>152</v>
      </c>
    </row>
    <row r="61" spans="1:10" ht="15" customHeight="1" x14ac:dyDescent="0.15">
      <c r="A61" s="31"/>
      <c r="E61" s="189" t="s">
        <v>23</v>
      </c>
      <c r="F61" s="189"/>
      <c r="G61" s="32">
        <v>217616</v>
      </c>
      <c r="H61" s="32">
        <v>215273</v>
      </c>
      <c r="I61" s="32">
        <f t="shared" ref="I61:I79" si="2">G61-H61</f>
        <v>2343</v>
      </c>
      <c r="J61" s="167" t="s">
        <v>135</v>
      </c>
    </row>
    <row r="62" spans="1:10" ht="15" customHeight="1" x14ac:dyDescent="0.15">
      <c r="A62" s="31"/>
      <c r="E62" s="189" t="s">
        <v>35</v>
      </c>
      <c r="F62" s="189"/>
      <c r="G62" s="32">
        <v>53556</v>
      </c>
      <c r="H62" s="32">
        <v>63261</v>
      </c>
      <c r="I62" s="32">
        <f t="shared" si="2"/>
        <v>-9705</v>
      </c>
      <c r="J62" s="167" t="s">
        <v>122</v>
      </c>
    </row>
    <row r="63" spans="1:10" ht="15" customHeight="1" x14ac:dyDescent="0.15">
      <c r="A63" s="31"/>
      <c r="E63" s="29" t="s">
        <v>24</v>
      </c>
      <c r="G63" s="32">
        <v>144640</v>
      </c>
      <c r="H63" s="32">
        <v>70000</v>
      </c>
      <c r="I63" s="32">
        <f t="shared" si="2"/>
        <v>74640</v>
      </c>
      <c r="J63" s="167" t="s">
        <v>148</v>
      </c>
    </row>
    <row r="64" spans="1:10" ht="15" customHeight="1" x14ac:dyDescent="0.15">
      <c r="A64" s="31"/>
      <c r="E64" s="189" t="s">
        <v>25</v>
      </c>
      <c r="F64" s="189"/>
      <c r="G64" s="32">
        <v>85579</v>
      </c>
      <c r="H64" s="32">
        <v>58418</v>
      </c>
      <c r="I64" s="32">
        <f t="shared" si="2"/>
        <v>27161</v>
      </c>
      <c r="J64" s="167" t="s">
        <v>114</v>
      </c>
    </row>
    <row r="65" spans="1:10" ht="15" customHeight="1" x14ac:dyDescent="0.15">
      <c r="A65" s="31"/>
      <c r="E65" s="29" t="s">
        <v>26</v>
      </c>
      <c r="G65" s="32">
        <v>0</v>
      </c>
      <c r="H65" s="32">
        <v>0</v>
      </c>
      <c r="I65" s="32">
        <f t="shared" si="2"/>
        <v>0</v>
      </c>
      <c r="J65" s="167" t="s">
        <v>115</v>
      </c>
    </row>
    <row r="66" spans="1:10" ht="15" customHeight="1" x14ac:dyDescent="0.15">
      <c r="A66" s="31"/>
      <c r="E66" s="189" t="s">
        <v>27</v>
      </c>
      <c r="F66" s="189"/>
      <c r="G66" s="32">
        <v>61514</v>
      </c>
      <c r="H66" s="32">
        <v>53835</v>
      </c>
      <c r="I66" s="32">
        <f t="shared" si="2"/>
        <v>7679</v>
      </c>
      <c r="J66" s="167" t="s">
        <v>141</v>
      </c>
    </row>
    <row r="67" spans="1:10" ht="15" customHeight="1" x14ac:dyDescent="0.15">
      <c r="A67" s="31"/>
      <c r="E67" s="189" t="s">
        <v>28</v>
      </c>
      <c r="F67" s="189"/>
      <c r="G67" s="32">
        <v>126257</v>
      </c>
      <c r="H67" s="32">
        <v>96239</v>
      </c>
      <c r="I67" s="32">
        <f t="shared" si="2"/>
        <v>30018</v>
      </c>
      <c r="J67" s="167" t="s">
        <v>145</v>
      </c>
    </row>
    <row r="68" spans="1:10" ht="15" customHeight="1" x14ac:dyDescent="0.15">
      <c r="A68" s="31"/>
      <c r="E68" s="200" t="s">
        <v>29</v>
      </c>
      <c r="F68" s="200"/>
      <c r="G68" s="85">
        <v>12048</v>
      </c>
      <c r="H68" s="85">
        <v>11296</v>
      </c>
      <c r="I68" s="32">
        <f t="shared" si="2"/>
        <v>752</v>
      </c>
      <c r="J68" s="167" t="s">
        <v>116</v>
      </c>
    </row>
    <row r="69" spans="1:10" ht="15" customHeight="1" x14ac:dyDescent="0.15">
      <c r="A69" s="31"/>
      <c r="E69" s="189" t="s">
        <v>80</v>
      </c>
      <c r="F69" s="189"/>
      <c r="G69" s="32">
        <v>9597</v>
      </c>
      <c r="H69" s="32">
        <v>11900</v>
      </c>
      <c r="I69" s="32">
        <f t="shared" si="2"/>
        <v>-2303</v>
      </c>
      <c r="J69" s="167" t="s">
        <v>117</v>
      </c>
    </row>
    <row r="70" spans="1:10" ht="15" customHeight="1" x14ac:dyDescent="0.15">
      <c r="A70" s="31"/>
      <c r="E70" s="189" t="s">
        <v>30</v>
      </c>
      <c r="F70" s="189"/>
      <c r="G70" s="32">
        <v>51486</v>
      </c>
      <c r="H70" s="32">
        <v>38583</v>
      </c>
      <c r="I70" s="32">
        <f t="shared" si="2"/>
        <v>12903</v>
      </c>
      <c r="J70" s="167" t="s">
        <v>147</v>
      </c>
    </row>
    <row r="71" spans="1:10" ht="15" customHeight="1" x14ac:dyDescent="0.15">
      <c r="A71" s="31"/>
      <c r="E71" s="189" t="s">
        <v>89</v>
      </c>
      <c r="F71" s="192"/>
      <c r="G71" s="32">
        <v>10000</v>
      </c>
      <c r="H71" s="32">
        <v>10000</v>
      </c>
      <c r="I71" s="32">
        <f t="shared" si="2"/>
        <v>0</v>
      </c>
      <c r="J71" s="167" t="s">
        <v>123</v>
      </c>
    </row>
    <row r="72" spans="1:10" ht="15" customHeight="1" x14ac:dyDescent="0.15">
      <c r="A72" s="31"/>
      <c r="E72" s="29" t="s">
        <v>74</v>
      </c>
      <c r="G72" s="32">
        <v>73171</v>
      </c>
      <c r="H72" s="32">
        <v>59720</v>
      </c>
      <c r="I72" s="32">
        <f t="shared" si="2"/>
        <v>13451</v>
      </c>
      <c r="J72" s="167" t="s">
        <v>124</v>
      </c>
    </row>
    <row r="73" spans="1:10" ht="15" customHeight="1" x14ac:dyDescent="0.15">
      <c r="A73" s="31"/>
      <c r="E73" s="189" t="s">
        <v>99</v>
      </c>
      <c r="F73" s="192"/>
      <c r="G73" s="32">
        <v>59874</v>
      </c>
      <c r="H73" s="32">
        <v>59874</v>
      </c>
      <c r="I73" s="32">
        <f t="shared" si="2"/>
        <v>0</v>
      </c>
      <c r="J73" s="167" t="s">
        <v>125</v>
      </c>
    </row>
    <row r="74" spans="1:10" ht="15" customHeight="1" x14ac:dyDescent="0.15">
      <c r="A74" s="31"/>
      <c r="E74" s="189" t="s">
        <v>34</v>
      </c>
      <c r="F74" s="189"/>
      <c r="G74" s="32">
        <v>34320</v>
      </c>
      <c r="H74" s="32">
        <v>34320</v>
      </c>
      <c r="I74" s="32">
        <f t="shared" si="2"/>
        <v>0</v>
      </c>
      <c r="J74" s="167" t="s">
        <v>149</v>
      </c>
    </row>
    <row r="75" spans="1:10" ht="15" customHeight="1" x14ac:dyDescent="0.15">
      <c r="A75" s="31"/>
      <c r="E75" s="189" t="s">
        <v>87</v>
      </c>
      <c r="F75" s="192"/>
      <c r="G75" s="32">
        <v>129338</v>
      </c>
      <c r="H75" s="32">
        <v>113300</v>
      </c>
      <c r="I75" s="32">
        <f t="shared" si="2"/>
        <v>16038</v>
      </c>
      <c r="J75" s="167" t="s">
        <v>119</v>
      </c>
    </row>
    <row r="76" spans="1:10" ht="15" customHeight="1" x14ac:dyDescent="0.15">
      <c r="A76" s="31"/>
      <c r="E76" s="189" t="s">
        <v>36</v>
      </c>
      <c r="F76" s="189"/>
      <c r="G76" s="32">
        <v>38721</v>
      </c>
      <c r="H76" s="32">
        <v>28475</v>
      </c>
      <c r="I76" s="32">
        <f t="shared" si="2"/>
        <v>10246</v>
      </c>
      <c r="J76" s="167" t="s">
        <v>120</v>
      </c>
    </row>
    <row r="77" spans="1:10" ht="15" customHeight="1" x14ac:dyDescent="0.15">
      <c r="A77" s="31"/>
      <c r="E77" s="189" t="s">
        <v>39</v>
      </c>
      <c r="F77" s="189"/>
      <c r="G77" s="32">
        <v>87186</v>
      </c>
      <c r="H77" s="32">
        <v>64046</v>
      </c>
      <c r="I77" s="32">
        <f t="shared" si="2"/>
        <v>23140</v>
      </c>
      <c r="J77" s="167" t="s">
        <v>126</v>
      </c>
    </row>
    <row r="78" spans="1:10" ht="15" customHeight="1" x14ac:dyDescent="0.15">
      <c r="A78" s="31"/>
      <c r="E78" s="189" t="s">
        <v>73</v>
      </c>
      <c r="F78" s="189"/>
      <c r="G78" s="32">
        <v>20000</v>
      </c>
      <c r="H78" s="32">
        <v>30500</v>
      </c>
      <c r="I78" s="32">
        <f t="shared" si="2"/>
        <v>-10500</v>
      </c>
      <c r="J78" s="167" t="s">
        <v>127</v>
      </c>
    </row>
    <row r="79" spans="1:10" ht="15" customHeight="1" x14ac:dyDescent="0.15">
      <c r="A79" s="31"/>
      <c r="E79" s="29" t="s">
        <v>37</v>
      </c>
      <c r="G79" s="32">
        <v>27013</v>
      </c>
      <c r="H79" s="32">
        <v>20227</v>
      </c>
      <c r="I79" s="32">
        <f t="shared" si="2"/>
        <v>6786</v>
      </c>
      <c r="J79" s="167" t="s">
        <v>121</v>
      </c>
    </row>
    <row r="80" spans="1:10" ht="15" customHeight="1" x14ac:dyDescent="0.15">
      <c r="A80" s="31"/>
      <c r="G80" s="32"/>
      <c r="H80" s="32"/>
      <c r="I80" s="32"/>
      <c r="J80" s="167"/>
    </row>
    <row r="81" spans="1:10" ht="15" customHeight="1" x14ac:dyDescent="0.15">
      <c r="A81" s="6"/>
      <c r="D81" s="189" t="s">
        <v>40</v>
      </c>
      <c r="E81" s="189"/>
      <c r="F81" s="189"/>
      <c r="G81" s="39">
        <f>G59+G35</f>
        <v>29991301</v>
      </c>
      <c r="H81" s="39">
        <f>H35+H59</f>
        <v>23934720</v>
      </c>
      <c r="I81" s="39">
        <f>G81-H81</f>
        <v>6056581</v>
      </c>
      <c r="J81" s="170"/>
    </row>
    <row r="82" spans="1:10" ht="15" customHeight="1" x14ac:dyDescent="0.15">
      <c r="A82" s="6"/>
      <c r="D82" s="189" t="s">
        <v>41</v>
      </c>
      <c r="E82" s="189"/>
      <c r="F82" s="189"/>
      <c r="G82" s="43">
        <f>G32-G81</f>
        <v>-945452</v>
      </c>
      <c r="H82" s="43">
        <f>H32-H81</f>
        <v>1690561</v>
      </c>
      <c r="I82" s="43">
        <f>G82-H82</f>
        <v>-2636013</v>
      </c>
      <c r="J82" s="170"/>
    </row>
    <row r="83" spans="1:10" ht="15" customHeight="1" x14ac:dyDescent="0.15">
      <c r="A83" s="6"/>
      <c r="D83" s="189" t="s">
        <v>42</v>
      </c>
      <c r="E83" s="189"/>
      <c r="F83" s="189"/>
      <c r="G83" s="32"/>
      <c r="H83" s="32"/>
      <c r="I83" s="32"/>
      <c r="J83" s="167"/>
    </row>
    <row r="84" spans="1:10" ht="15" customHeight="1" x14ac:dyDescent="0.15">
      <c r="A84" s="6"/>
      <c r="D84" s="201" t="s">
        <v>43</v>
      </c>
      <c r="E84" s="201"/>
      <c r="F84" s="189"/>
      <c r="G84" s="32"/>
      <c r="H84" s="32"/>
      <c r="I84" s="32"/>
      <c r="J84" s="167"/>
    </row>
    <row r="85" spans="1:10" ht="15" customHeight="1" x14ac:dyDescent="0.15">
      <c r="A85" s="6"/>
      <c r="D85" s="201" t="s">
        <v>44</v>
      </c>
      <c r="E85" s="201"/>
      <c r="F85" s="189"/>
      <c r="G85" s="42"/>
      <c r="H85" s="42"/>
      <c r="I85" s="32"/>
      <c r="J85" s="167"/>
    </row>
    <row r="86" spans="1:10" ht="15" customHeight="1" x14ac:dyDescent="0.15">
      <c r="A86" s="6"/>
      <c r="D86" s="201" t="s">
        <v>45</v>
      </c>
      <c r="E86" s="201"/>
      <c r="F86" s="189"/>
      <c r="G86" s="43"/>
      <c r="H86" s="43">
        <v>0</v>
      </c>
      <c r="I86" s="44">
        <f>G86-H86</f>
        <v>0</v>
      </c>
      <c r="J86" s="170"/>
    </row>
    <row r="87" spans="1:10" ht="15" customHeight="1" x14ac:dyDescent="0.15">
      <c r="A87" s="6"/>
      <c r="D87" s="189" t="s">
        <v>46</v>
      </c>
      <c r="E87" s="189"/>
      <c r="F87" s="189"/>
      <c r="G87" s="43">
        <f>G82</f>
        <v>-945452</v>
      </c>
      <c r="H87" s="43">
        <f>H82+H86</f>
        <v>1690561</v>
      </c>
      <c r="I87" s="43">
        <f>G87-H87</f>
        <v>-2636013</v>
      </c>
      <c r="J87" s="170"/>
    </row>
    <row r="88" spans="1:10" ht="15" customHeight="1" x14ac:dyDescent="0.15">
      <c r="A88" s="6"/>
      <c r="G88" s="32"/>
      <c r="H88" s="32"/>
      <c r="I88" s="32"/>
      <c r="J88" s="167"/>
    </row>
    <row r="89" spans="1:10" ht="15" customHeight="1" x14ac:dyDescent="0.15">
      <c r="A89" s="31"/>
      <c r="B89" s="202" t="s">
        <v>47</v>
      </c>
      <c r="C89" s="202"/>
      <c r="D89" s="202"/>
      <c r="E89" s="202"/>
      <c r="F89" s="202"/>
      <c r="G89" s="32"/>
      <c r="H89" s="32"/>
      <c r="I89" s="32"/>
      <c r="J89" s="167"/>
    </row>
    <row r="90" spans="1:10" ht="15" customHeight="1" x14ac:dyDescent="0.15">
      <c r="A90" s="31"/>
      <c r="C90" s="189" t="s">
        <v>48</v>
      </c>
      <c r="D90" s="189"/>
      <c r="E90" s="189"/>
      <c r="F90" s="189"/>
      <c r="G90" s="32"/>
      <c r="H90" s="32"/>
      <c r="I90" s="32"/>
      <c r="J90" s="167"/>
    </row>
    <row r="91" spans="1:10" ht="15" customHeight="1" x14ac:dyDescent="0.15">
      <c r="A91" s="31"/>
      <c r="D91" s="189" t="s">
        <v>49</v>
      </c>
      <c r="E91" s="189"/>
      <c r="F91" s="189"/>
      <c r="G91" s="32"/>
      <c r="H91" s="32"/>
      <c r="I91" s="32"/>
      <c r="J91" s="167"/>
    </row>
    <row r="92" spans="1:10" ht="15" customHeight="1" x14ac:dyDescent="0.15">
      <c r="A92" s="31"/>
      <c r="D92" s="189" t="s">
        <v>50</v>
      </c>
      <c r="E92" s="189"/>
      <c r="F92" s="189"/>
      <c r="G92" s="32"/>
      <c r="H92" s="32"/>
      <c r="I92" s="32"/>
      <c r="J92" s="167"/>
    </row>
    <row r="93" spans="1:10" ht="15" customHeight="1" x14ac:dyDescent="0.15">
      <c r="A93" s="31"/>
      <c r="F93" s="29" t="s">
        <v>104</v>
      </c>
      <c r="G93" s="32"/>
      <c r="H93" s="32"/>
      <c r="I93" s="32"/>
      <c r="J93" s="167"/>
    </row>
    <row r="94" spans="1:10" ht="15" customHeight="1" x14ac:dyDescent="0.15">
      <c r="A94" s="31"/>
      <c r="F94" s="93" t="s">
        <v>103</v>
      </c>
      <c r="G94" s="32"/>
      <c r="H94" s="32">
        <v>0</v>
      </c>
      <c r="I94" s="32">
        <f>G94-H94</f>
        <v>0</v>
      </c>
      <c r="J94" s="167"/>
    </row>
    <row r="95" spans="1:10" ht="15" customHeight="1" x14ac:dyDescent="0.15">
      <c r="A95" s="31"/>
      <c r="D95" s="189" t="s">
        <v>51</v>
      </c>
      <c r="E95" s="189"/>
      <c r="F95" s="189"/>
      <c r="G95" s="43">
        <v>0</v>
      </c>
      <c r="H95" s="43">
        <v>0</v>
      </c>
      <c r="I95" s="43">
        <f>G95-H95</f>
        <v>0</v>
      </c>
      <c r="J95" s="169"/>
    </row>
    <row r="96" spans="1:10" ht="15" customHeight="1" x14ac:dyDescent="0.15">
      <c r="A96" s="31"/>
      <c r="C96" s="189" t="s">
        <v>52</v>
      </c>
      <c r="D96" s="189"/>
      <c r="E96" s="189"/>
      <c r="F96" s="189"/>
      <c r="G96" s="44"/>
      <c r="H96" s="44"/>
      <c r="I96" s="44"/>
      <c r="J96" s="167"/>
    </row>
    <row r="97" spans="1:10" ht="15" customHeight="1" x14ac:dyDescent="0.15">
      <c r="A97" s="31"/>
      <c r="D97" s="189" t="s">
        <v>128</v>
      </c>
      <c r="E97" s="189"/>
      <c r="F97" s="189"/>
      <c r="G97" s="32">
        <v>1</v>
      </c>
      <c r="H97" s="32">
        <f>SUM(H98:H99)</f>
        <v>2</v>
      </c>
      <c r="I97" s="32">
        <f>SUM(I98:I99)</f>
        <v>-1</v>
      </c>
      <c r="J97" s="167"/>
    </row>
    <row r="98" spans="1:10" ht="15" customHeight="1" x14ac:dyDescent="0.15">
      <c r="A98" s="31"/>
      <c r="F98" s="29" t="s">
        <v>88</v>
      </c>
      <c r="G98" s="32">
        <v>1</v>
      </c>
      <c r="H98" s="32">
        <v>1</v>
      </c>
      <c r="I98" s="32">
        <f>G98-H98</f>
        <v>0</v>
      </c>
      <c r="J98" s="167"/>
    </row>
    <row r="99" spans="1:10" ht="15" customHeight="1" x14ac:dyDescent="0.15">
      <c r="A99" s="31"/>
      <c r="F99" s="29" t="s">
        <v>136</v>
      </c>
      <c r="G99" s="32">
        <v>0</v>
      </c>
      <c r="H99" s="32">
        <v>1</v>
      </c>
      <c r="I99" s="32">
        <f>G99-H99</f>
        <v>-1</v>
      </c>
      <c r="J99" s="167"/>
    </row>
    <row r="100" spans="1:10" ht="15" customHeight="1" x14ac:dyDescent="0.15">
      <c r="A100" s="31"/>
      <c r="D100" s="201" t="s">
        <v>53</v>
      </c>
      <c r="E100" s="201"/>
      <c r="F100" s="189"/>
      <c r="G100" s="32"/>
      <c r="H100" s="32"/>
      <c r="I100" s="32"/>
      <c r="J100" s="167"/>
    </row>
    <row r="101" spans="1:10" ht="15" customHeight="1" x14ac:dyDescent="0.15">
      <c r="A101" s="31"/>
      <c r="D101" s="201" t="s">
        <v>54</v>
      </c>
      <c r="E101" s="201"/>
      <c r="F101" s="189"/>
      <c r="G101" s="32"/>
      <c r="H101" s="32"/>
      <c r="I101" s="32"/>
      <c r="J101" s="167"/>
    </row>
    <row r="102" spans="1:10" ht="15" customHeight="1" x14ac:dyDescent="0.15">
      <c r="A102" s="31"/>
      <c r="D102" s="201" t="s">
        <v>55</v>
      </c>
      <c r="E102" s="201"/>
      <c r="F102" s="189"/>
      <c r="G102" s="43">
        <v>1</v>
      </c>
      <c r="H102" s="43">
        <f>H97</f>
        <v>2</v>
      </c>
      <c r="I102" s="43">
        <f>SUM(I97:I98)</f>
        <v>-1</v>
      </c>
      <c r="J102" s="170"/>
    </row>
    <row r="103" spans="1:10" ht="15" customHeight="1" x14ac:dyDescent="0.15">
      <c r="A103" s="31"/>
      <c r="D103" s="189" t="s">
        <v>56</v>
      </c>
      <c r="E103" s="189"/>
      <c r="F103" s="189"/>
      <c r="G103" s="42">
        <v>1</v>
      </c>
      <c r="H103" s="42">
        <v>2</v>
      </c>
      <c r="I103" s="42">
        <f t="shared" ref="I103:I105" si="3">G103-H103</f>
        <v>-1</v>
      </c>
      <c r="J103" s="170"/>
    </row>
    <row r="104" spans="1:10" ht="15" customHeight="1" x14ac:dyDescent="0.15">
      <c r="A104" s="31"/>
      <c r="E104" s="189" t="s">
        <v>81</v>
      </c>
      <c r="F104" s="192"/>
      <c r="G104" s="42">
        <v>0</v>
      </c>
      <c r="H104" s="42">
        <v>0</v>
      </c>
      <c r="I104" s="42">
        <f t="shared" si="3"/>
        <v>0</v>
      </c>
      <c r="J104" s="170"/>
    </row>
    <row r="105" spans="1:10" ht="15" customHeight="1" x14ac:dyDescent="0.15">
      <c r="A105" s="31"/>
      <c r="E105" s="189" t="s">
        <v>82</v>
      </c>
      <c r="F105" s="192"/>
      <c r="G105" s="42">
        <v>0</v>
      </c>
      <c r="H105" s="42">
        <v>0</v>
      </c>
      <c r="I105" s="42">
        <f t="shared" si="3"/>
        <v>0</v>
      </c>
      <c r="J105" s="170"/>
    </row>
    <row r="106" spans="1:10" ht="15" customHeight="1" x14ac:dyDescent="0.15">
      <c r="A106" s="31"/>
      <c r="D106" s="189" t="s">
        <v>57</v>
      </c>
      <c r="E106" s="189"/>
      <c r="F106" s="189"/>
      <c r="G106" s="43">
        <f>G87-G103</f>
        <v>-945453</v>
      </c>
      <c r="H106" s="43">
        <f>H87-H103</f>
        <v>1690559</v>
      </c>
      <c r="I106" s="43">
        <f>G106-H106</f>
        <v>-2636012</v>
      </c>
      <c r="J106" s="170"/>
    </row>
    <row r="107" spans="1:10" ht="15" customHeight="1" x14ac:dyDescent="0.15">
      <c r="A107" s="31"/>
      <c r="D107" s="189" t="s">
        <v>58</v>
      </c>
      <c r="E107" s="189"/>
      <c r="F107" s="189"/>
      <c r="G107" s="43">
        <v>9229422</v>
      </c>
      <c r="H107" s="43">
        <v>7538863</v>
      </c>
      <c r="I107" s="43">
        <f>G107-H107</f>
        <v>1690559</v>
      </c>
      <c r="J107" s="170"/>
    </row>
    <row r="108" spans="1:10" ht="15" customHeight="1" x14ac:dyDescent="0.15">
      <c r="A108" s="31"/>
      <c r="D108" s="189" t="s">
        <v>59</v>
      </c>
      <c r="E108" s="189"/>
      <c r="F108" s="189"/>
      <c r="G108" s="43">
        <f>G106+G107</f>
        <v>8283969</v>
      </c>
      <c r="H108" s="43">
        <f>SUM(H106:H107)</f>
        <v>9229422</v>
      </c>
      <c r="I108" s="43">
        <f>G108-H108</f>
        <v>-945453</v>
      </c>
      <c r="J108" s="170"/>
    </row>
    <row r="109" spans="1:10" ht="15" customHeight="1" x14ac:dyDescent="0.15">
      <c r="A109" s="31"/>
      <c r="G109" s="32"/>
      <c r="H109" s="32"/>
      <c r="I109" s="32"/>
      <c r="J109" s="167"/>
    </row>
    <row r="110" spans="1:10" ht="15" customHeight="1" x14ac:dyDescent="0.15">
      <c r="A110" s="31" t="s">
        <v>60</v>
      </c>
      <c r="G110" s="32"/>
      <c r="H110" s="32"/>
      <c r="I110" s="32"/>
      <c r="J110" s="167"/>
    </row>
    <row r="111" spans="1:10" ht="15" customHeight="1" x14ac:dyDescent="0.15">
      <c r="A111" s="31"/>
      <c r="D111" s="189" t="s">
        <v>14</v>
      </c>
      <c r="E111" s="189"/>
      <c r="F111" s="189"/>
      <c r="G111" s="32"/>
      <c r="H111" s="32"/>
      <c r="I111" s="32"/>
      <c r="J111" s="167"/>
    </row>
    <row r="112" spans="1:10" ht="15" customHeight="1" x14ac:dyDescent="0.15">
      <c r="A112" s="31"/>
      <c r="D112" s="201" t="s">
        <v>16</v>
      </c>
      <c r="E112" s="201"/>
      <c r="F112" s="189"/>
      <c r="G112" s="32"/>
      <c r="H112" s="32"/>
      <c r="I112" s="32"/>
      <c r="J112" s="167"/>
    </row>
    <row r="113" spans="1:10" ht="15" customHeight="1" x14ac:dyDescent="0.15">
      <c r="A113" s="31"/>
      <c r="D113" s="201" t="s">
        <v>61</v>
      </c>
      <c r="E113" s="201"/>
      <c r="F113" s="189"/>
      <c r="G113" s="32"/>
      <c r="H113" s="32"/>
      <c r="I113" s="32"/>
      <c r="J113" s="167"/>
    </row>
    <row r="114" spans="1:10" ht="15" customHeight="1" x14ac:dyDescent="0.15">
      <c r="A114" s="31"/>
      <c r="D114" s="189" t="s">
        <v>63</v>
      </c>
      <c r="E114" s="189"/>
      <c r="F114" s="189"/>
      <c r="G114" s="32"/>
      <c r="H114" s="32"/>
      <c r="I114" s="32"/>
      <c r="J114" s="167"/>
    </row>
    <row r="115" spans="1:10" ht="15" customHeight="1" x14ac:dyDescent="0.15">
      <c r="A115" s="31"/>
      <c r="D115" s="29" t="s">
        <v>64</v>
      </c>
      <c r="G115" s="32"/>
      <c r="H115" s="32"/>
      <c r="I115" s="32"/>
      <c r="J115" s="167"/>
    </row>
    <row r="116" spans="1:10" ht="15" customHeight="1" x14ac:dyDescent="0.15">
      <c r="A116" s="31"/>
      <c r="D116" s="29" t="s">
        <v>65</v>
      </c>
      <c r="G116" s="32"/>
      <c r="H116" s="32"/>
      <c r="I116" s="32"/>
      <c r="J116" s="167"/>
    </row>
    <row r="117" spans="1:10" s="86" customFormat="1" ht="15" customHeight="1" x14ac:dyDescent="0.15">
      <c r="A117" s="89"/>
      <c r="D117" s="200" t="s">
        <v>105</v>
      </c>
      <c r="E117" s="203"/>
      <c r="F117" s="203"/>
      <c r="G117" s="85"/>
      <c r="H117" s="85"/>
      <c r="I117" s="85">
        <f t="shared" ref="I117:I122" si="4">G117-H117</f>
        <v>0</v>
      </c>
      <c r="J117" s="168"/>
    </row>
    <row r="118" spans="1:10" ht="15" customHeight="1" x14ac:dyDescent="0.15">
      <c r="A118" s="31"/>
      <c r="D118" s="189" t="s">
        <v>66</v>
      </c>
      <c r="E118" s="189"/>
      <c r="F118" s="189"/>
      <c r="G118" s="32">
        <v>0</v>
      </c>
      <c r="H118" s="32">
        <v>0</v>
      </c>
      <c r="I118" s="32">
        <f t="shared" si="4"/>
        <v>0</v>
      </c>
      <c r="J118" s="167"/>
    </row>
    <row r="119" spans="1:10" ht="15" customHeight="1" x14ac:dyDescent="0.15">
      <c r="A119" s="31"/>
      <c r="D119" s="206" t="s">
        <v>93</v>
      </c>
      <c r="E119" s="207"/>
      <c r="F119" s="207"/>
      <c r="G119" s="42">
        <v>0</v>
      </c>
      <c r="H119" s="42">
        <v>0</v>
      </c>
      <c r="I119" s="42">
        <f t="shared" si="4"/>
        <v>0</v>
      </c>
      <c r="J119" s="167"/>
    </row>
    <row r="120" spans="1:10" ht="15" customHeight="1" x14ac:dyDescent="0.15">
      <c r="A120" s="31"/>
      <c r="E120" s="189" t="s">
        <v>67</v>
      </c>
      <c r="F120" s="189"/>
      <c r="G120" s="42">
        <v>0</v>
      </c>
      <c r="H120" s="42">
        <v>0</v>
      </c>
      <c r="I120" s="42">
        <f t="shared" si="4"/>
        <v>0</v>
      </c>
      <c r="J120" s="170"/>
    </row>
    <row r="121" spans="1:10" ht="15" customHeight="1" x14ac:dyDescent="0.15">
      <c r="A121" s="31"/>
      <c r="E121" s="189" t="s">
        <v>68</v>
      </c>
      <c r="F121" s="189"/>
      <c r="G121" s="43">
        <v>283162</v>
      </c>
      <c r="H121" s="43">
        <v>283162</v>
      </c>
      <c r="I121" s="43">
        <f t="shared" si="4"/>
        <v>0</v>
      </c>
      <c r="J121" s="170"/>
    </row>
    <row r="122" spans="1:10" ht="15" customHeight="1" x14ac:dyDescent="0.15">
      <c r="A122" s="31"/>
      <c r="E122" s="189" t="s">
        <v>69</v>
      </c>
      <c r="F122" s="189"/>
      <c r="G122" s="43">
        <v>283162</v>
      </c>
      <c r="H122" s="43">
        <v>283162</v>
      </c>
      <c r="I122" s="43">
        <f t="shared" si="4"/>
        <v>0</v>
      </c>
      <c r="J122" s="170"/>
    </row>
    <row r="123" spans="1:10" ht="15" customHeight="1" x14ac:dyDescent="0.15">
      <c r="A123" s="31"/>
      <c r="G123" s="32"/>
      <c r="H123" s="32"/>
      <c r="I123" s="32"/>
      <c r="J123" s="167"/>
    </row>
    <row r="124" spans="1:10" ht="15" customHeight="1" x14ac:dyDescent="0.15">
      <c r="A124" s="31" t="s">
        <v>70</v>
      </c>
      <c r="G124" s="32"/>
      <c r="H124" s="32"/>
      <c r="I124" s="32"/>
      <c r="J124" s="167"/>
    </row>
    <row r="125" spans="1:10" ht="15" customHeight="1" thickBot="1" x14ac:dyDescent="0.2">
      <c r="A125" s="40"/>
      <c r="B125" s="41"/>
      <c r="C125" s="41"/>
      <c r="D125" s="41" t="s">
        <v>71</v>
      </c>
      <c r="E125" s="41"/>
      <c r="F125" s="41"/>
      <c r="G125" s="45">
        <f>G108+G122</f>
        <v>8567131</v>
      </c>
      <c r="H125" s="45">
        <f>H108+H122</f>
        <v>9512584</v>
      </c>
      <c r="I125" s="45">
        <f>G125-H125</f>
        <v>-945453</v>
      </c>
      <c r="J125" s="169"/>
    </row>
    <row r="126" spans="1:10" ht="14.25" thickTop="1" x14ac:dyDescent="0.15"/>
    <row r="127" spans="1:10" ht="20.100000000000001" customHeight="1" x14ac:dyDescent="0.15"/>
    <row r="128" spans="1:10" ht="20.100000000000001" customHeight="1" x14ac:dyDescent="0.15">
      <c r="G128" s="208"/>
      <c r="H128" s="192"/>
      <c r="I128" s="192"/>
    </row>
    <row r="129" spans="6:9" ht="20.100000000000001" customHeight="1" x14ac:dyDescent="0.15">
      <c r="G129" s="208"/>
      <c r="H129" s="192"/>
      <c r="I129" s="192"/>
    </row>
    <row r="130" spans="6:9" ht="77.25" customHeight="1" x14ac:dyDescent="0.15">
      <c r="F130" s="204"/>
      <c r="G130" s="205"/>
      <c r="H130" s="205"/>
      <c r="I130"/>
    </row>
    <row r="132" spans="6:9" ht="23.25" customHeight="1" x14ac:dyDescent="0.15">
      <c r="F132" s="189"/>
      <c r="G132" s="192"/>
      <c r="H132" s="192"/>
      <c r="I132" s="192"/>
    </row>
  </sheetData>
  <mergeCells count="98">
    <mergeCell ref="F130:H130"/>
    <mergeCell ref="F132:I132"/>
    <mergeCell ref="D119:F119"/>
    <mergeCell ref="E120:F120"/>
    <mergeCell ref="E121:F121"/>
    <mergeCell ref="E122:F122"/>
    <mergeCell ref="G128:I128"/>
    <mergeCell ref="G129:I129"/>
    <mergeCell ref="D118:F118"/>
    <mergeCell ref="D103:F103"/>
    <mergeCell ref="E104:F104"/>
    <mergeCell ref="E105:F105"/>
    <mergeCell ref="D106:F106"/>
    <mergeCell ref="D107:F107"/>
    <mergeCell ref="D108:F108"/>
    <mergeCell ref="D111:F111"/>
    <mergeCell ref="D112:F112"/>
    <mergeCell ref="D113:F113"/>
    <mergeCell ref="D114:F114"/>
    <mergeCell ref="D117:F117"/>
    <mergeCell ref="D102:F102"/>
    <mergeCell ref="D86:F86"/>
    <mergeCell ref="D87:F87"/>
    <mergeCell ref="B89:F89"/>
    <mergeCell ref="C90:F90"/>
    <mergeCell ref="D91:F91"/>
    <mergeCell ref="D92:F92"/>
    <mergeCell ref="D95:F95"/>
    <mergeCell ref="C96:F96"/>
    <mergeCell ref="D97:F97"/>
    <mergeCell ref="D100:F100"/>
    <mergeCell ref="D101:F101"/>
    <mergeCell ref="D85:F85"/>
    <mergeCell ref="E71:F71"/>
    <mergeCell ref="E73:F73"/>
    <mergeCell ref="E74:F74"/>
    <mergeCell ref="E75:F75"/>
    <mergeCell ref="E76:F76"/>
    <mergeCell ref="E77:F77"/>
    <mergeCell ref="E78:F78"/>
    <mergeCell ref="D81:F81"/>
    <mergeCell ref="D82:F82"/>
    <mergeCell ref="D83:F83"/>
    <mergeCell ref="D84:F84"/>
    <mergeCell ref="E70:F70"/>
    <mergeCell ref="E55:F55"/>
    <mergeCell ref="E56:F56"/>
    <mergeCell ref="D59:F59"/>
    <mergeCell ref="E60:F60"/>
    <mergeCell ref="E61:F61"/>
    <mergeCell ref="E62:F62"/>
    <mergeCell ref="E64:F64"/>
    <mergeCell ref="E66:F66"/>
    <mergeCell ref="E67:F67"/>
    <mergeCell ref="E68:F68"/>
    <mergeCell ref="E69:F69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42:F42"/>
    <mergeCell ref="E27:F27"/>
    <mergeCell ref="D29:F29"/>
    <mergeCell ref="E30:F30"/>
    <mergeCell ref="C32:F32"/>
    <mergeCell ref="B34:F34"/>
    <mergeCell ref="D35:F35"/>
    <mergeCell ref="E36:F36"/>
    <mergeCell ref="E37:F37"/>
    <mergeCell ref="E38:F38"/>
    <mergeCell ref="E39:F39"/>
    <mergeCell ref="E40:F40"/>
    <mergeCell ref="E26:F26"/>
    <mergeCell ref="D13:F13"/>
    <mergeCell ref="D15:F15"/>
    <mergeCell ref="E16:F16"/>
    <mergeCell ref="E17:F17"/>
    <mergeCell ref="D18:F18"/>
    <mergeCell ref="E19:F19"/>
    <mergeCell ref="E20:F20"/>
    <mergeCell ref="E21:F21"/>
    <mergeCell ref="E23:F23"/>
    <mergeCell ref="D24:F24"/>
    <mergeCell ref="E25:F25"/>
    <mergeCell ref="D11:F11"/>
    <mergeCell ref="A3:J3"/>
    <mergeCell ref="A5:J5"/>
    <mergeCell ref="A7:F7"/>
    <mergeCell ref="B8:F8"/>
    <mergeCell ref="C10:F10"/>
  </mergeCells>
  <phoneticPr fontId="2"/>
  <pageMargins left="0.98425196850393704" right="0.19685039370078741" top="0.74803149606299213" bottom="0.74803149606299213" header="0.31496062992125984" footer="0.31496062992125984"/>
  <pageSetup paperSize="9" scale="59" orientation="portrait" r:id="rId1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F570-3D3D-4062-8BC5-89284B42E804}">
  <dimension ref="A1:N127"/>
  <sheetViews>
    <sheetView topLeftCell="A14" zoomScale="106" zoomScaleNormal="106" workbookViewId="0">
      <selection activeCell="H33" sqref="H33"/>
    </sheetView>
  </sheetViews>
  <sheetFormatPr defaultRowHeight="13.5" x14ac:dyDescent="0.15"/>
  <cols>
    <col min="1" max="1" width="2.625" style="1" customWidth="1"/>
    <col min="2" max="2" width="3" style="1" customWidth="1"/>
    <col min="3" max="3" width="3.25" style="1" customWidth="1"/>
    <col min="4" max="4" width="2.875" style="1" customWidth="1"/>
    <col min="5" max="5" width="2.125" style="1" customWidth="1"/>
    <col min="6" max="6" width="34.625" style="1" customWidth="1"/>
    <col min="7" max="7" width="20.25" style="2" customWidth="1"/>
    <col min="8" max="11" width="15.625" style="2" customWidth="1"/>
    <col min="12" max="12" width="16.25" style="1" customWidth="1"/>
    <col min="13" max="13" width="13.625" style="1" customWidth="1"/>
    <col min="14" max="16384" width="9" style="1"/>
  </cols>
  <sheetData>
    <row r="1" spans="1:14" x14ac:dyDescent="0.15">
      <c r="A1" s="1" t="s">
        <v>0</v>
      </c>
    </row>
    <row r="2" spans="1:14" ht="22.5" customHeight="1" x14ac:dyDescent="0.25">
      <c r="A2" s="209" t="s">
        <v>77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2"/>
      <c r="N2" s="7"/>
    </row>
    <row r="3" spans="1:14" ht="15.75" customHeight="1" x14ac:dyDescent="0.15">
      <c r="A3" s="211" t="s">
        <v>140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3"/>
      <c r="N3" s="8"/>
    </row>
    <row r="4" spans="1:14" x14ac:dyDescent="0.15">
      <c r="J4" s="3"/>
      <c r="L4" s="3" t="s">
        <v>1</v>
      </c>
      <c r="M4" s="3"/>
    </row>
    <row r="5" spans="1:14" ht="24" customHeight="1" x14ac:dyDescent="0.15">
      <c r="A5" s="213" t="s">
        <v>2</v>
      </c>
      <c r="B5" s="214"/>
      <c r="C5" s="214"/>
      <c r="D5" s="214"/>
      <c r="E5" s="214"/>
      <c r="F5" s="215"/>
      <c r="G5" s="219" t="s">
        <v>130</v>
      </c>
      <c r="H5" s="221" t="s">
        <v>131</v>
      </c>
      <c r="I5" s="219" t="s">
        <v>155</v>
      </c>
      <c r="J5" s="223" t="s">
        <v>76</v>
      </c>
      <c r="K5" s="225" t="s">
        <v>156</v>
      </c>
      <c r="L5" s="227" t="s">
        <v>72</v>
      </c>
      <c r="M5" s="8"/>
    </row>
    <row r="6" spans="1:14" ht="84.75" customHeight="1" x14ac:dyDescent="0.15">
      <c r="A6" s="216"/>
      <c r="B6" s="217"/>
      <c r="C6" s="217"/>
      <c r="D6" s="217"/>
      <c r="E6" s="217"/>
      <c r="F6" s="218"/>
      <c r="G6" s="220"/>
      <c r="H6" s="222"/>
      <c r="I6" s="220"/>
      <c r="J6" s="224"/>
      <c r="K6" s="226"/>
      <c r="L6" s="228"/>
      <c r="M6" s="23"/>
    </row>
    <row r="7" spans="1:14" ht="14.1" customHeight="1" x14ac:dyDescent="0.15">
      <c r="A7" s="31" t="s">
        <v>4</v>
      </c>
      <c r="B7" s="197" t="s">
        <v>7</v>
      </c>
      <c r="C7" s="197"/>
      <c r="D7" s="197"/>
      <c r="E7" s="197"/>
      <c r="F7" s="229"/>
      <c r="G7" s="81"/>
      <c r="H7" s="46"/>
      <c r="I7" s="81"/>
      <c r="J7" s="108"/>
      <c r="K7" s="128"/>
      <c r="L7" s="182"/>
    </row>
    <row r="8" spans="1:14" ht="14.1" customHeight="1" x14ac:dyDescent="0.15">
      <c r="A8" s="33"/>
      <c r="B8" s="34" t="s">
        <v>5</v>
      </c>
      <c r="C8" s="29" t="s">
        <v>8</v>
      </c>
      <c r="D8" s="35"/>
      <c r="E8" s="35"/>
      <c r="F8" s="36"/>
      <c r="G8" s="61"/>
      <c r="H8" s="5"/>
      <c r="I8" s="61"/>
      <c r="J8" s="108"/>
      <c r="K8" s="129"/>
      <c r="L8" s="129"/>
      <c r="M8" s="2"/>
    </row>
    <row r="9" spans="1:14" ht="14.1" customHeight="1" x14ac:dyDescent="0.15">
      <c r="A9" s="31"/>
      <c r="B9" s="29"/>
      <c r="C9" s="189" t="s">
        <v>9</v>
      </c>
      <c r="D9" s="189"/>
      <c r="E9" s="189"/>
      <c r="F9" s="201"/>
      <c r="G9" s="58"/>
      <c r="H9" s="47"/>
      <c r="I9" s="58"/>
      <c r="J9" s="109"/>
      <c r="K9" s="130"/>
      <c r="L9" s="130"/>
      <c r="M9" s="2"/>
    </row>
    <row r="10" spans="1:14" ht="14.1" customHeight="1" x14ac:dyDescent="0.15">
      <c r="A10" s="31"/>
      <c r="B10" s="29"/>
      <c r="C10" s="29"/>
      <c r="D10" s="189" t="s">
        <v>75</v>
      </c>
      <c r="E10" s="189"/>
      <c r="F10" s="189"/>
      <c r="G10" s="68">
        <f>SUM(G11)</f>
        <v>6</v>
      </c>
      <c r="H10" s="54">
        <f>SUM(H11)</f>
        <v>6</v>
      </c>
      <c r="I10" s="68">
        <f>SUM(I11)</f>
        <v>6</v>
      </c>
      <c r="J10" s="103">
        <f>SUM(J11)</f>
        <v>18</v>
      </c>
      <c r="K10" s="131">
        <v>0</v>
      </c>
      <c r="L10" s="131">
        <f t="shared" ref="L10:L20" si="0">SUM(J10:K10)</f>
        <v>18</v>
      </c>
      <c r="M10" s="2"/>
    </row>
    <row r="11" spans="1:14" ht="14.1" customHeight="1" x14ac:dyDescent="0.15">
      <c r="A11" s="31"/>
      <c r="B11" s="29"/>
      <c r="C11" s="29"/>
      <c r="D11" s="189" t="s">
        <v>138</v>
      </c>
      <c r="E11" s="192"/>
      <c r="F11" s="230"/>
      <c r="G11" s="59">
        <v>6</v>
      </c>
      <c r="H11" s="48">
        <v>6</v>
      </c>
      <c r="I11" s="59">
        <v>6</v>
      </c>
      <c r="J11" s="110">
        <f>SUM(G11:I11)</f>
        <v>18</v>
      </c>
      <c r="K11" s="132">
        <v>0</v>
      </c>
      <c r="L11" s="132">
        <f t="shared" si="0"/>
        <v>18</v>
      </c>
      <c r="M11" s="2"/>
    </row>
    <row r="12" spans="1:14" ht="14.1" customHeight="1" x14ac:dyDescent="0.15">
      <c r="A12" s="31"/>
      <c r="B12" s="29"/>
      <c r="C12" s="29"/>
      <c r="D12" s="189" t="s">
        <v>10</v>
      </c>
      <c r="E12" s="189"/>
      <c r="F12" s="201"/>
      <c r="G12" s="68">
        <f>SUM(G13)</f>
        <v>19</v>
      </c>
      <c r="H12" s="54">
        <f>SUM(H13)</f>
        <v>19</v>
      </c>
      <c r="I12" s="68">
        <f>SUM(I13)</f>
        <v>18</v>
      </c>
      <c r="J12" s="103">
        <f>SUM(J13)</f>
        <v>56</v>
      </c>
      <c r="K12" s="131">
        <v>0</v>
      </c>
      <c r="L12" s="131">
        <f t="shared" si="0"/>
        <v>56</v>
      </c>
      <c r="M12" s="2"/>
    </row>
    <row r="13" spans="1:14" ht="14.1" customHeight="1" x14ac:dyDescent="0.15">
      <c r="A13" s="31"/>
      <c r="B13" s="29"/>
      <c r="C13" s="29"/>
      <c r="D13" s="29"/>
      <c r="E13" s="29" t="s">
        <v>129</v>
      </c>
      <c r="F13" s="37"/>
      <c r="G13" s="59">
        <v>19</v>
      </c>
      <c r="H13" s="48">
        <v>19</v>
      </c>
      <c r="I13" s="59">
        <v>18</v>
      </c>
      <c r="J13" s="110">
        <f>SUM(G13:I13)</f>
        <v>56</v>
      </c>
      <c r="K13" s="132">
        <v>0</v>
      </c>
      <c r="L13" s="132">
        <f t="shared" si="0"/>
        <v>56</v>
      </c>
      <c r="M13" s="2"/>
    </row>
    <row r="14" spans="1:14" ht="14.1" customHeight="1" x14ac:dyDescent="0.15">
      <c r="A14" s="31"/>
      <c r="B14" s="29"/>
      <c r="C14" s="29"/>
      <c r="D14" s="189" t="s">
        <v>11</v>
      </c>
      <c r="E14" s="189"/>
      <c r="F14" s="201"/>
      <c r="G14" s="68">
        <f>SUM(G15:G16)</f>
        <v>3073500</v>
      </c>
      <c r="H14" s="68">
        <f>SUM(H15:H16)</f>
        <v>0</v>
      </c>
      <c r="I14" s="161">
        <f>SUM(I15:I16)</f>
        <v>1690000</v>
      </c>
      <c r="J14" s="55">
        <f>SUM(J15:J16)</f>
        <v>4763500</v>
      </c>
      <c r="K14" s="131">
        <f>SUM(K15:K16)</f>
        <v>1483500</v>
      </c>
      <c r="L14" s="131">
        <f t="shared" si="0"/>
        <v>6247000</v>
      </c>
      <c r="M14" s="2"/>
    </row>
    <row r="15" spans="1:14" ht="14.1" customHeight="1" x14ac:dyDescent="0.15">
      <c r="A15" s="31"/>
      <c r="B15" s="29"/>
      <c r="C15" s="29"/>
      <c r="D15" s="29"/>
      <c r="E15" s="189" t="s">
        <v>12</v>
      </c>
      <c r="F15" s="201"/>
      <c r="G15" s="59">
        <v>73500</v>
      </c>
      <c r="H15" s="48">
        <v>0</v>
      </c>
      <c r="I15" s="59">
        <v>0</v>
      </c>
      <c r="J15" s="110">
        <f>SUM(G15:I15)</f>
        <v>73500</v>
      </c>
      <c r="K15" s="132">
        <v>73500</v>
      </c>
      <c r="L15" s="132">
        <f t="shared" si="0"/>
        <v>147000</v>
      </c>
      <c r="M15" s="2"/>
    </row>
    <row r="16" spans="1:14" ht="14.1" customHeight="1" x14ac:dyDescent="0.15">
      <c r="A16" s="31"/>
      <c r="B16" s="29"/>
      <c r="C16" s="29"/>
      <c r="D16" s="29"/>
      <c r="E16" s="189" t="s">
        <v>13</v>
      </c>
      <c r="F16" s="201"/>
      <c r="G16" s="59">
        <v>3000000</v>
      </c>
      <c r="H16" s="48">
        <v>0</v>
      </c>
      <c r="I16" s="59">
        <v>1690000</v>
      </c>
      <c r="J16" s="110">
        <f>SUM(G16:I16)</f>
        <v>4690000</v>
      </c>
      <c r="K16" s="132">
        <v>1410000</v>
      </c>
      <c r="L16" s="132">
        <f t="shared" si="0"/>
        <v>6100000</v>
      </c>
      <c r="M16" s="2"/>
    </row>
    <row r="17" spans="1:13" x14ac:dyDescent="0.15">
      <c r="A17" s="31"/>
      <c r="B17" s="29"/>
      <c r="C17" s="29"/>
      <c r="D17" s="189" t="s">
        <v>14</v>
      </c>
      <c r="E17" s="189"/>
      <c r="F17" s="201"/>
      <c r="G17" s="68">
        <f>SUM(G18:G20)</f>
        <v>4990171</v>
      </c>
      <c r="H17" s="68">
        <f>SUM(H18:H20)</f>
        <v>4913900</v>
      </c>
      <c r="I17" s="68">
        <f>SUM(I18:I20)</f>
        <v>4405665</v>
      </c>
      <c r="J17" s="131">
        <f>SUM(J18:J20)</f>
        <v>14309736</v>
      </c>
      <c r="K17" s="131">
        <f>SUM(K18:K20)</f>
        <v>1459547</v>
      </c>
      <c r="L17" s="131">
        <f t="shared" si="0"/>
        <v>15769283</v>
      </c>
      <c r="M17" s="2"/>
    </row>
    <row r="18" spans="1:13" x14ac:dyDescent="0.15">
      <c r="A18" s="31"/>
      <c r="B18" s="29"/>
      <c r="C18" s="29"/>
      <c r="D18" s="29"/>
      <c r="E18" s="189" t="s">
        <v>97</v>
      </c>
      <c r="F18" s="201"/>
      <c r="G18" s="59">
        <v>3312065</v>
      </c>
      <c r="H18" s="48">
        <v>3060794</v>
      </c>
      <c r="I18" s="59">
        <v>3042204</v>
      </c>
      <c r="J18" s="110">
        <f>SUM(G18:I18)</f>
        <v>9415063</v>
      </c>
      <c r="K18" s="132">
        <v>935139</v>
      </c>
      <c r="L18" s="132">
        <f t="shared" si="0"/>
        <v>10350202</v>
      </c>
      <c r="M18" s="2"/>
    </row>
    <row r="19" spans="1:13" x14ac:dyDescent="0.15">
      <c r="A19" s="31"/>
      <c r="B19" s="29"/>
      <c r="C19" s="29"/>
      <c r="D19" s="29"/>
      <c r="E19" s="189" t="s">
        <v>98</v>
      </c>
      <c r="F19" s="201"/>
      <c r="G19" s="59">
        <v>1678106</v>
      </c>
      <c r="H19" s="48">
        <v>1678106</v>
      </c>
      <c r="I19" s="59">
        <v>1363461</v>
      </c>
      <c r="J19" s="110">
        <f>SUM(G19:I19)</f>
        <v>4719673</v>
      </c>
      <c r="K19" s="132">
        <v>524408</v>
      </c>
      <c r="L19" s="132">
        <f t="shared" si="0"/>
        <v>5244081</v>
      </c>
      <c r="M19" s="2"/>
    </row>
    <row r="20" spans="1:13" x14ac:dyDescent="0.15">
      <c r="A20" s="31"/>
      <c r="B20" s="29"/>
      <c r="C20" s="29"/>
      <c r="D20" s="29"/>
      <c r="E20" s="189" t="s">
        <v>83</v>
      </c>
      <c r="F20" s="201"/>
      <c r="G20" s="59">
        <v>0</v>
      </c>
      <c r="H20" s="48">
        <v>175000</v>
      </c>
      <c r="I20" s="59">
        <v>0</v>
      </c>
      <c r="J20" s="110">
        <f>SUM(G20:I20)</f>
        <v>175000</v>
      </c>
      <c r="K20" s="132">
        <v>0</v>
      </c>
      <c r="L20" s="132">
        <f t="shared" si="0"/>
        <v>175000</v>
      </c>
      <c r="M20" s="2"/>
    </row>
    <row r="21" spans="1:13" x14ac:dyDescent="0.15">
      <c r="A21" s="31"/>
      <c r="B21" s="29"/>
      <c r="C21" s="29"/>
      <c r="D21" s="29" t="s">
        <v>79</v>
      </c>
      <c r="E21" s="29"/>
      <c r="F21" s="29"/>
      <c r="G21" s="68">
        <f t="shared" ref="G21:L21" si="1">SUM(G22)</f>
        <v>435890</v>
      </c>
      <c r="H21" s="68">
        <f t="shared" si="1"/>
        <v>0</v>
      </c>
      <c r="I21" s="68">
        <f t="shared" si="1"/>
        <v>729110</v>
      </c>
      <c r="J21" s="131">
        <f t="shared" si="1"/>
        <v>1165000</v>
      </c>
      <c r="K21" s="131">
        <f t="shared" si="1"/>
        <v>0</v>
      </c>
      <c r="L21" s="131">
        <f t="shared" si="1"/>
        <v>1165000</v>
      </c>
      <c r="M21" s="2"/>
    </row>
    <row r="22" spans="1:13" x14ac:dyDescent="0.15">
      <c r="A22" s="31"/>
      <c r="B22" s="29"/>
      <c r="C22" s="29"/>
      <c r="D22" s="29" t="s">
        <v>15</v>
      </c>
      <c r="E22" s="189" t="s">
        <v>78</v>
      </c>
      <c r="F22" s="201"/>
      <c r="G22" s="59">
        <v>435890</v>
      </c>
      <c r="H22" s="48">
        <v>0</v>
      </c>
      <c r="I22" s="59">
        <v>729110</v>
      </c>
      <c r="J22" s="110">
        <f>SUM(G22:I22)</f>
        <v>1165000</v>
      </c>
      <c r="K22" s="132">
        <v>0</v>
      </c>
      <c r="L22" s="132">
        <f>SUM(J22:K22)</f>
        <v>1165000</v>
      </c>
      <c r="M22" s="2"/>
    </row>
    <row r="23" spans="1:13" x14ac:dyDescent="0.15">
      <c r="A23" s="31"/>
      <c r="B23" s="29"/>
      <c r="C23" s="29"/>
      <c r="D23" s="189" t="s">
        <v>84</v>
      </c>
      <c r="E23" s="189"/>
      <c r="F23" s="201"/>
      <c r="G23" s="68">
        <f>SUM(G24)</f>
        <v>2501859</v>
      </c>
      <c r="H23" s="68">
        <f>SUM(H24)</f>
        <v>2462554</v>
      </c>
      <c r="I23" s="68">
        <f>SUM(I24)</f>
        <v>900000</v>
      </c>
      <c r="J23" s="68">
        <f>SUM(J24)</f>
        <v>5864413</v>
      </c>
      <c r="K23" s="131">
        <f>SUM(K24)</f>
        <v>0</v>
      </c>
      <c r="L23" s="131">
        <f>SUM(J23:K23)</f>
        <v>5864413</v>
      </c>
      <c r="M23" s="2"/>
    </row>
    <row r="24" spans="1:13" x14ac:dyDescent="0.15">
      <c r="A24" s="31"/>
      <c r="B24" s="29"/>
      <c r="C24" s="29"/>
      <c r="D24" s="29"/>
      <c r="E24" s="189" t="s">
        <v>84</v>
      </c>
      <c r="F24" s="201"/>
      <c r="G24" s="59">
        <v>2501859</v>
      </c>
      <c r="H24" s="48">
        <v>2462554</v>
      </c>
      <c r="I24" s="59">
        <v>900000</v>
      </c>
      <c r="J24" s="110">
        <f>SUM(G24:I24)</f>
        <v>5864413</v>
      </c>
      <c r="K24" s="132">
        <v>0</v>
      </c>
      <c r="L24" s="132">
        <f>SUM(J24:K24)</f>
        <v>5864413</v>
      </c>
      <c r="M24" s="2"/>
    </row>
    <row r="25" spans="1:13" x14ac:dyDescent="0.15">
      <c r="A25" s="31"/>
      <c r="B25" s="29"/>
      <c r="C25" s="29"/>
      <c r="D25" s="29"/>
      <c r="E25" s="189" t="s">
        <v>85</v>
      </c>
      <c r="F25" s="201"/>
      <c r="G25" s="59"/>
      <c r="H25" s="48"/>
      <c r="I25" s="59"/>
      <c r="J25" s="110"/>
      <c r="K25" s="132"/>
      <c r="L25" s="132"/>
      <c r="M25" s="2"/>
    </row>
    <row r="26" spans="1:13" x14ac:dyDescent="0.15">
      <c r="A26" s="31"/>
      <c r="B26" s="29"/>
      <c r="C26" s="29"/>
      <c r="D26" s="29"/>
      <c r="E26" s="189" t="s">
        <v>100</v>
      </c>
      <c r="F26" s="230"/>
      <c r="G26" s="59"/>
      <c r="H26" s="48"/>
      <c r="I26" s="59"/>
      <c r="J26" s="110"/>
      <c r="K26" s="132"/>
      <c r="L26" s="132"/>
      <c r="M26" s="2"/>
    </row>
    <row r="27" spans="1:13" x14ac:dyDescent="0.15">
      <c r="A27" s="31"/>
      <c r="B27" s="29"/>
      <c r="C27" s="29"/>
      <c r="D27" s="29"/>
      <c r="E27" s="189" t="s">
        <v>101</v>
      </c>
      <c r="F27" s="230"/>
      <c r="G27" s="59"/>
      <c r="H27" s="48"/>
      <c r="I27" s="59"/>
      <c r="J27" s="131"/>
      <c r="K27" s="132"/>
      <c r="L27" s="132"/>
      <c r="M27" s="2"/>
    </row>
    <row r="28" spans="1:13" x14ac:dyDescent="0.15">
      <c r="A28" s="31"/>
      <c r="B28" s="29"/>
      <c r="C28" s="29"/>
      <c r="D28" s="189" t="s">
        <v>18</v>
      </c>
      <c r="E28" s="189"/>
      <c r="F28" s="201"/>
      <c r="G28" s="68">
        <f>SUM(G29)</f>
        <v>20</v>
      </c>
      <c r="H28" s="68">
        <f>SUM(H29)</f>
        <v>20</v>
      </c>
      <c r="I28" s="68">
        <f>SUM(I29)</f>
        <v>19</v>
      </c>
      <c r="J28" s="131">
        <f>SUM(J29)</f>
        <v>59</v>
      </c>
      <c r="K28" s="131">
        <f>SUM(K29)</f>
        <v>20</v>
      </c>
      <c r="L28" s="131">
        <f>SUM(J28:K28)</f>
        <v>79</v>
      </c>
      <c r="M28" s="2"/>
    </row>
    <row r="29" spans="1:13" x14ac:dyDescent="0.15">
      <c r="A29" s="31"/>
      <c r="B29" s="29"/>
      <c r="C29" s="29"/>
      <c r="D29" s="29"/>
      <c r="E29" s="189" t="s">
        <v>17</v>
      </c>
      <c r="F29" s="201"/>
      <c r="G29" s="59">
        <v>20</v>
      </c>
      <c r="H29" s="48">
        <v>20</v>
      </c>
      <c r="I29" s="59">
        <v>19</v>
      </c>
      <c r="J29" s="110">
        <f>SUM(G29:I29)</f>
        <v>59</v>
      </c>
      <c r="K29" s="132">
        <v>20</v>
      </c>
      <c r="L29" s="132">
        <f>SUM(J29:K29)</f>
        <v>79</v>
      </c>
      <c r="M29" s="2"/>
    </row>
    <row r="30" spans="1:13" x14ac:dyDescent="0.15">
      <c r="A30" s="31"/>
      <c r="B30" s="29"/>
      <c r="C30" s="29"/>
      <c r="D30" s="29"/>
      <c r="E30" s="29" t="s">
        <v>18</v>
      </c>
      <c r="F30" s="29"/>
      <c r="G30" s="59"/>
      <c r="H30" s="48"/>
      <c r="I30" s="59"/>
      <c r="J30" s="110"/>
      <c r="K30" s="132"/>
      <c r="L30" s="132"/>
      <c r="M30" s="2"/>
    </row>
    <row r="31" spans="1:13" s="9" customFormat="1" x14ac:dyDescent="0.15">
      <c r="A31" s="31"/>
      <c r="B31" s="29"/>
      <c r="C31" s="29"/>
      <c r="D31" s="29"/>
      <c r="E31" s="29"/>
      <c r="F31" s="29"/>
      <c r="G31" s="81"/>
      <c r="H31" s="46"/>
      <c r="I31" s="81"/>
      <c r="J31" s="111"/>
      <c r="K31" s="128"/>
      <c r="L31" s="128"/>
      <c r="M31" s="24"/>
    </row>
    <row r="32" spans="1:13" x14ac:dyDescent="0.15">
      <c r="A32" s="31"/>
      <c r="B32" s="29"/>
      <c r="C32" s="198" t="s">
        <v>19</v>
      </c>
      <c r="D32" s="198"/>
      <c r="E32" s="198"/>
      <c r="F32" s="198"/>
      <c r="G32" s="60">
        <f>G10+G12+G14+G17+G21+G23+G28</f>
        <v>11001465</v>
      </c>
      <c r="H32" s="60">
        <f>H10+H12+H14+H17+H23+H28</f>
        <v>7376499</v>
      </c>
      <c r="I32" s="181">
        <f>I10+I12+I14+I17+I21+I23+I28</f>
        <v>7724818</v>
      </c>
      <c r="J32" s="71">
        <f>J10+J12+J14+J17+J21+J23+J28</f>
        <v>26102782</v>
      </c>
      <c r="K32" s="133">
        <f t="shared" ref="K32" si="2">K10+K14+K17+K21+K23+K28</f>
        <v>2943067</v>
      </c>
      <c r="L32" s="133">
        <f>SUM(J32:K32)</f>
        <v>29045849</v>
      </c>
    </row>
    <row r="33" spans="1:13" x14ac:dyDescent="0.15">
      <c r="A33" s="31"/>
      <c r="B33" s="29"/>
      <c r="C33" s="29"/>
      <c r="D33" s="29"/>
      <c r="E33" s="29"/>
      <c r="F33" s="29"/>
      <c r="G33" s="62"/>
      <c r="H33" s="10"/>
      <c r="I33" s="62"/>
      <c r="J33" s="112"/>
      <c r="K33" s="134">
        <f>K10+K12+K14+K17+K21+K23+K28</f>
        <v>2943067</v>
      </c>
      <c r="L33" s="183"/>
      <c r="M33" s="25"/>
    </row>
    <row r="34" spans="1:13" s="9" customFormat="1" ht="21.75" customHeight="1" x14ac:dyDescent="0.15">
      <c r="A34" s="31"/>
      <c r="B34" s="199" t="s">
        <v>157</v>
      </c>
      <c r="C34" s="199"/>
      <c r="D34" s="199"/>
      <c r="E34" s="199"/>
      <c r="F34" s="199"/>
      <c r="G34" s="63"/>
      <c r="H34" s="11"/>
      <c r="I34" s="63"/>
      <c r="J34" s="113"/>
      <c r="K34" s="135"/>
      <c r="L34" s="135"/>
      <c r="M34" s="12"/>
    </row>
    <row r="35" spans="1:13" x14ac:dyDescent="0.15">
      <c r="A35" s="31"/>
      <c r="B35" s="29"/>
      <c r="C35" s="29"/>
      <c r="D35" s="231" t="s">
        <v>86</v>
      </c>
      <c r="E35" s="231"/>
      <c r="F35" s="231"/>
      <c r="G35" s="90">
        <f>SUM(G36:G56)</f>
        <v>11009032</v>
      </c>
      <c r="H35" s="90">
        <f t="shared" ref="H35:J35" si="3">SUM(H36:H56)</f>
        <v>8172646</v>
      </c>
      <c r="I35" s="180">
        <f t="shared" si="3"/>
        <v>7909751</v>
      </c>
      <c r="J35" s="179">
        <f t="shared" si="3"/>
        <v>27091429</v>
      </c>
      <c r="K35" s="162"/>
      <c r="L35" s="173">
        <f>SUM(J35:K35)</f>
        <v>27091429</v>
      </c>
      <c r="M35" s="14"/>
    </row>
    <row r="36" spans="1:13" x14ac:dyDescent="0.15">
      <c r="A36" s="31"/>
      <c r="B36" s="29"/>
      <c r="C36" s="29"/>
      <c r="D36" s="86"/>
      <c r="E36" s="232" t="s">
        <v>21</v>
      </c>
      <c r="F36" s="232"/>
      <c r="G36" s="163">
        <v>5305461</v>
      </c>
      <c r="H36" s="164">
        <v>5305460</v>
      </c>
      <c r="I36" s="163">
        <v>4310687</v>
      </c>
      <c r="J36" s="165">
        <f>SUM(G36:I36)</f>
        <v>14921608</v>
      </c>
      <c r="K36" s="166"/>
      <c r="L36" s="166">
        <f>SUM(J36:K36)</f>
        <v>14921608</v>
      </c>
      <c r="M36" s="14"/>
    </row>
    <row r="37" spans="1:13" x14ac:dyDescent="0.15">
      <c r="A37" s="31"/>
      <c r="B37" s="29"/>
      <c r="C37" s="29"/>
      <c r="D37" s="86"/>
      <c r="E37" s="200" t="s">
        <v>22</v>
      </c>
      <c r="F37" s="200"/>
      <c r="G37" s="163">
        <v>1285600</v>
      </c>
      <c r="H37" s="164">
        <v>11200</v>
      </c>
      <c r="I37" s="163">
        <v>153800</v>
      </c>
      <c r="J37" s="165">
        <f t="shared" ref="J37:J56" si="4">SUM(G37:I37)</f>
        <v>1450600</v>
      </c>
      <c r="K37" s="166"/>
      <c r="L37" s="166">
        <f t="shared" ref="L37:L56" si="5">SUM(J37:K37)</f>
        <v>1450600</v>
      </c>
      <c r="M37" s="14"/>
    </row>
    <row r="38" spans="1:13" x14ac:dyDescent="0.15">
      <c r="A38" s="31"/>
      <c r="B38" s="29"/>
      <c r="C38" s="29"/>
      <c r="D38" s="86"/>
      <c r="E38" s="232" t="s">
        <v>23</v>
      </c>
      <c r="F38" s="232"/>
      <c r="G38" s="163">
        <v>696372</v>
      </c>
      <c r="H38" s="164">
        <v>696372</v>
      </c>
      <c r="I38" s="163">
        <v>565802</v>
      </c>
      <c r="J38" s="165">
        <f t="shared" si="4"/>
        <v>1958546</v>
      </c>
      <c r="K38" s="166"/>
      <c r="L38" s="166">
        <f t="shared" si="5"/>
        <v>1958546</v>
      </c>
      <c r="M38" s="14"/>
    </row>
    <row r="39" spans="1:13" x14ac:dyDescent="0.15">
      <c r="A39" s="31"/>
      <c r="B39" s="29"/>
      <c r="C39" s="29"/>
      <c r="D39" s="86"/>
      <c r="E39" s="200" t="s">
        <v>24</v>
      </c>
      <c r="F39" s="200"/>
      <c r="G39" s="163">
        <v>560531</v>
      </c>
      <c r="H39" s="164">
        <v>82670</v>
      </c>
      <c r="I39" s="163">
        <v>959948</v>
      </c>
      <c r="J39" s="165">
        <f t="shared" si="4"/>
        <v>1603149</v>
      </c>
      <c r="K39" s="166"/>
      <c r="L39" s="166">
        <f t="shared" si="5"/>
        <v>1603149</v>
      </c>
      <c r="M39" s="14"/>
    </row>
    <row r="40" spans="1:13" x14ac:dyDescent="0.15">
      <c r="A40" s="31"/>
      <c r="B40" s="29"/>
      <c r="C40" s="29"/>
      <c r="D40" s="86"/>
      <c r="E40" s="232" t="s">
        <v>25</v>
      </c>
      <c r="F40" s="232"/>
      <c r="G40" s="163">
        <v>273853</v>
      </c>
      <c r="H40" s="164">
        <v>273853</v>
      </c>
      <c r="I40" s="163">
        <v>222505</v>
      </c>
      <c r="J40" s="165">
        <f t="shared" si="4"/>
        <v>770211</v>
      </c>
      <c r="K40" s="166"/>
      <c r="L40" s="166">
        <f t="shared" si="5"/>
        <v>770211</v>
      </c>
      <c r="M40" s="14"/>
    </row>
    <row r="41" spans="1:13" x14ac:dyDescent="0.15">
      <c r="A41" s="31"/>
      <c r="B41" s="29"/>
      <c r="C41" s="29"/>
      <c r="D41" s="86"/>
      <c r="E41" s="86" t="s">
        <v>26</v>
      </c>
      <c r="F41" s="86"/>
      <c r="G41" s="163">
        <v>198902</v>
      </c>
      <c r="H41" s="164">
        <v>0</v>
      </c>
      <c r="I41" s="163">
        <v>0</v>
      </c>
      <c r="J41" s="165">
        <f t="shared" si="4"/>
        <v>198902</v>
      </c>
      <c r="K41" s="166"/>
      <c r="L41" s="166">
        <f t="shared" si="5"/>
        <v>198902</v>
      </c>
      <c r="M41" s="14"/>
    </row>
    <row r="42" spans="1:13" x14ac:dyDescent="0.15">
      <c r="A42" s="31"/>
      <c r="B42" s="29"/>
      <c r="C42" s="29"/>
      <c r="D42" s="86"/>
      <c r="E42" s="232" t="s">
        <v>27</v>
      </c>
      <c r="F42" s="232"/>
      <c r="G42" s="163">
        <v>196846</v>
      </c>
      <c r="H42" s="164">
        <v>196846</v>
      </c>
      <c r="I42" s="163">
        <v>159937</v>
      </c>
      <c r="J42" s="165">
        <f t="shared" si="4"/>
        <v>553629</v>
      </c>
      <c r="K42" s="166"/>
      <c r="L42" s="166">
        <f t="shared" si="5"/>
        <v>553629</v>
      </c>
      <c r="M42" s="14"/>
    </row>
    <row r="43" spans="1:13" x14ac:dyDescent="0.15">
      <c r="A43" s="31"/>
      <c r="B43" s="29"/>
      <c r="C43" s="29"/>
      <c r="D43" s="86"/>
      <c r="E43" s="232" t="s">
        <v>28</v>
      </c>
      <c r="F43" s="232"/>
      <c r="G43" s="163">
        <v>404021</v>
      </c>
      <c r="H43" s="164">
        <v>404021</v>
      </c>
      <c r="I43" s="163">
        <v>328267</v>
      </c>
      <c r="J43" s="165">
        <f t="shared" si="4"/>
        <v>1136309</v>
      </c>
      <c r="K43" s="166"/>
      <c r="L43" s="166">
        <f t="shared" si="5"/>
        <v>1136309</v>
      </c>
      <c r="M43" s="14"/>
    </row>
    <row r="44" spans="1:13" x14ac:dyDescent="0.15">
      <c r="A44" s="31"/>
      <c r="B44" s="29"/>
      <c r="C44" s="29"/>
      <c r="D44" s="86"/>
      <c r="E44" s="232" t="s">
        <v>29</v>
      </c>
      <c r="F44" s="232"/>
      <c r="G44" s="163">
        <v>38554</v>
      </c>
      <c r="H44" s="164">
        <v>38554</v>
      </c>
      <c r="I44" s="163">
        <v>31326</v>
      </c>
      <c r="J44" s="165">
        <f t="shared" si="4"/>
        <v>108434</v>
      </c>
      <c r="K44" s="166"/>
      <c r="L44" s="166">
        <f t="shared" si="5"/>
        <v>108434</v>
      </c>
      <c r="M44" s="14"/>
    </row>
    <row r="45" spans="1:13" x14ac:dyDescent="0.15">
      <c r="A45" s="31"/>
      <c r="B45" s="29"/>
      <c r="C45" s="29"/>
      <c r="D45" s="86"/>
      <c r="E45" s="232" t="s">
        <v>80</v>
      </c>
      <c r="F45" s="233"/>
      <c r="G45" s="163">
        <v>30712</v>
      </c>
      <c r="H45" s="164">
        <v>30711</v>
      </c>
      <c r="I45" s="163">
        <v>24953</v>
      </c>
      <c r="J45" s="165">
        <f t="shared" si="4"/>
        <v>86376</v>
      </c>
      <c r="K45" s="166"/>
      <c r="L45" s="166">
        <f t="shared" si="5"/>
        <v>86376</v>
      </c>
      <c r="M45" s="14"/>
    </row>
    <row r="46" spans="1:13" x14ac:dyDescent="0.15">
      <c r="A46" s="31"/>
      <c r="B46" s="29"/>
      <c r="C46" s="29"/>
      <c r="D46" s="86"/>
      <c r="E46" s="200" t="s">
        <v>96</v>
      </c>
      <c r="F46" s="234"/>
      <c r="G46" s="163">
        <v>211701</v>
      </c>
      <c r="H46" s="164">
        <v>0</v>
      </c>
      <c r="I46" s="163">
        <v>0</v>
      </c>
      <c r="J46" s="165">
        <f t="shared" si="4"/>
        <v>211701</v>
      </c>
      <c r="K46" s="166"/>
      <c r="L46" s="166">
        <f t="shared" si="5"/>
        <v>211701</v>
      </c>
      <c r="M46" s="14"/>
    </row>
    <row r="47" spans="1:13" x14ac:dyDescent="0.15">
      <c r="A47" s="31"/>
      <c r="B47" s="29"/>
      <c r="C47" s="29"/>
      <c r="D47" s="86"/>
      <c r="E47" s="232" t="s">
        <v>30</v>
      </c>
      <c r="F47" s="232"/>
      <c r="G47" s="163">
        <v>164755</v>
      </c>
      <c r="H47" s="164">
        <v>164755</v>
      </c>
      <c r="I47" s="163">
        <v>133864</v>
      </c>
      <c r="J47" s="165">
        <f t="shared" si="4"/>
        <v>463374</v>
      </c>
      <c r="K47" s="166"/>
      <c r="L47" s="166">
        <f t="shared" si="5"/>
        <v>463374</v>
      </c>
      <c r="M47" s="14"/>
    </row>
    <row r="48" spans="1:13" x14ac:dyDescent="0.15">
      <c r="A48" s="31"/>
      <c r="B48" s="29"/>
      <c r="C48" s="29"/>
      <c r="D48" s="86"/>
      <c r="E48" s="232" t="s">
        <v>74</v>
      </c>
      <c r="F48" s="233"/>
      <c r="G48" s="163">
        <v>234148</v>
      </c>
      <c r="H48" s="164">
        <v>234148</v>
      </c>
      <c r="I48" s="163">
        <v>190244</v>
      </c>
      <c r="J48" s="165">
        <f t="shared" si="4"/>
        <v>658540</v>
      </c>
      <c r="K48" s="166"/>
      <c r="L48" s="166">
        <f t="shared" si="5"/>
        <v>658540</v>
      </c>
      <c r="M48" s="14"/>
    </row>
    <row r="49" spans="1:13" x14ac:dyDescent="0.15">
      <c r="A49" s="31"/>
      <c r="B49" s="29"/>
      <c r="C49" s="29"/>
      <c r="D49" s="86"/>
      <c r="E49" s="200" t="s">
        <v>31</v>
      </c>
      <c r="F49" s="235"/>
      <c r="G49" s="163">
        <v>193600</v>
      </c>
      <c r="H49" s="164">
        <v>0</v>
      </c>
      <c r="I49" s="163">
        <v>0</v>
      </c>
      <c r="J49" s="165">
        <f t="shared" si="4"/>
        <v>193600</v>
      </c>
      <c r="K49" s="166"/>
      <c r="L49" s="166">
        <f t="shared" si="5"/>
        <v>193600</v>
      </c>
      <c r="M49" s="14"/>
    </row>
    <row r="50" spans="1:13" x14ac:dyDescent="0.15">
      <c r="A50" s="31"/>
      <c r="B50" s="29"/>
      <c r="C50" s="29"/>
      <c r="D50" s="86"/>
      <c r="E50" s="200" t="s">
        <v>32</v>
      </c>
      <c r="F50" s="200"/>
      <c r="G50" s="163">
        <v>232220</v>
      </c>
      <c r="H50" s="164">
        <v>0</v>
      </c>
      <c r="I50" s="163">
        <v>232000</v>
      </c>
      <c r="J50" s="165">
        <f t="shared" si="4"/>
        <v>464220</v>
      </c>
      <c r="K50" s="166"/>
      <c r="L50" s="166">
        <f t="shared" si="5"/>
        <v>464220</v>
      </c>
      <c r="M50" s="14"/>
    </row>
    <row r="51" spans="1:13" x14ac:dyDescent="0.15">
      <c r="A51" s="31"/>
      <c r="B51" s="29"/>
      <c r="C51" s="29"/>
      <c r="D51" s="86"/>
      <c r="E51" s="200" t="s">
        <v>33</v>
      </c>
      <c r="F51" s="200"/>
      <c r="G51" s="163">
        <v>100000</v>
      </c>
      <c r="H51" s="164">
        <v>0</v>
      </c>
      <c r="I51" s="163">
        <v>0</v>
      </c>
      <c r="J51" s="165">
        <f t="shared" si="4"/>
        <v>100000</v>
      </c>
      <c r="K51" s="166"/>
      <c r="L51" s="166">
        <f t="shared" si="5"/>
        <v>100000</v>
      </c>
      <c r="M51" s="14"/>
    </row>
    <row r="52" spans="1:13" x14ac:dyDescent="0.15">
      <c r="A52" s="31"/>
      <c r="B52" s="29"/>
      <c r="C52" s="29"/>
      <c r="D52" s="86"/>
      <c r="E52" s="232" t="s">
        <v>34</v>
      </c>
      <c r="F52" s="232"/>
      <c r="G52" s="163">
        <v>109824</v>
      </c>
      <c r="H52" s="164">
        <v>109824</v>
      </c>
      <c r="I52" s="163">
        <v>89232</v>
      </c>
      <c r="J52" s="165">
        <f t="shared" si="4"/>
        <v>308880</v>
      </c>
      <c r="K52" s="166"/>
      <c r="L52" s="166">
        <f t="shared" si="5"/>
        <v>308880</v>
      </c>
      <c r="M52" s="14"/>
    </row>
    <row r="53" spans="1:13" x14ac:dyDescent="0.15">
      <c r="A53" s="31"/>
      <c r="B53" s="29"/>
      <c r="C53" s="29"/>
      <c r="D53" s="86"/>
      <c r="E53" s="232" t="s">
        <v>87</v>
      </c>
      <c r="F53" s="233"/>
      <c r="G53" s="163">
        <v>413882</v>
      </c>
      <c r="H53" s="164">
        <v>413882</v>
      </c>
      <c r="I53" s="163">
        <v>336278</v>
      </c>
      <c r="J53" s="165">
        <f t="shared" si="4"/>
        <v>1164042</v>
      </c>
      <c r="K53" s="166"/>
      <c r="L53" s="166">
        <f t="shared" si="5"/>
        <v>1164042</v>
      </c>
      <c r="M53" s="14"/>
    </row>
    <row r="54" spans="1:13" x14ac:dyDescent="0.15">
      <c r="A54" s="31"/>
      <c r="B54" s="29"/>
      <c r="C54" s="29"/>
      <c r="D54" s="86"/>
      <c r="E54" s="232" t="s">
        <v>36</v>
      </c>
      <c r="F54" s="232"/>
      <c r="G54" s="163">
        <v>123906</v>
      </c>
      <c r="H54" s="164">
        <v>123907</v>
      </c>
      <c r="I54" s="163">
        <v>100674</v>
      </c>
      <c r="J54" s="165">
        <f t="shared" si="4"/>
        <v>348487</v>
      </c>
      <c r="K54" s="166"/>
      <c r="L54" s="166">
        <f t="shared" si="5"/>
        <v>348487</v>
      </c>
      <c r="M54" s="14"/>
    </row>
    <row r="55" spans="1:13" x14ac:dyDescent="0.15">
      <c r="A55" s="31"/>
      <c r="B55" s="29"/>
      <c r="C55" s="29"/>
      <c r="D55" s="86"/>
      <c r="E55" s="200" t="s">
        <v>73</v>
      </c>
      <c r="F55" s="234"/>
      <c r="G55" s="163">
        <v>147701</v>
      </c>
      <c r="H55" s="164">
        <v>0</v>
      </c>
      <c r="I55" s="163">
        <v>0</v>
      </c>
      <c r="J55" s="165">
        <f t="shared" si="4"/>
        <v>147701</v>
      </c>
      <c r="K55" s="166"/>
      <c r="L55" s="166">
        <f t="shared" si="5"/>
        <v>147701</v>
      </c>
      <c r="M55" s="14"/>
    </row>
    <row r="56" spans="1:13" x14ac:dyDescent="0.15">
      <c r="A56" s="31"/>
      <c r="B56" s="29"/>
      <c r="C56" s="29"/>
      <c r="D56" s="86"/>
      <c r="E56" s="232" t="s">
        <v>37</v>
      </c>
      <c r="F56" s="236"/>
      <c r="G56" s="163">
        <v>86443</v>
      </c>
      <c r="H56" s="164">
        <v>86443</v>
      </c>
      <c r="I56" s="163">
        <v>70234</v>
      </c>
      <c r="J56" s="165">
        <f t="shared" si="4"/>
        <v>243120</v>
      </c>
      <c r="K56" s="166"/>
      <c r="L56" s="166">
        <f t="shared" si="5"/>
        <v>243120</v>
      </c>
      <c r="M56" s="14"/>
    </row>
    <row r="57" spans="1:13" x14ac:dyDescent="0.15">
      <c r="A57" s="31"/>
      <c r="B57" s="29"/>
      <c r="C57" s="29"/>
      <c r="D57" s="29"/>
      <c r="E57" s="29"/>
      <c r="F57" s="29"/>
      <c r="G57" s="50"/>
      <c r="H57" s="13"/>
      <c r="I57" s="50"/>
      <c r="J57" s="115"/>
      <c r="K57" s="138"/>
      <c r="L57" s="138"/>
      <c r="M57" s="14"/>
    </row>
    <row r="58" spans="1:13" s="9" customFormat="1" x14ac:dyDescent="0.15">
      <c r="A58" s="31"/>
      <c r="B58" s="29"/>
      <c r="C58" s="29"/>
      <c r="D58" s="29"/>
      <c r="E58" s="29"/>
      <c r="F58" s="29"/>
      <c r="G58" s="63"/>
      <c r="H58" s="11"/>
      <c r="I58" s="63"/>
      <c r="J58" s="113"/>
      <c r="K58" s="135"/>
      <c r="L58" s="184"/>
      <c r="M58" s="12"/>
    </row>
    <row r="59" spans="1:13" x14ac:dyDescent="0.15">
      <c r="A59" s="31"/>
      <c r="B59" s="29"/>
      <c r="C59" s="29"/>
      <c r="D59" s="198" t="s">
        <v>38</v>
      </c>
      <c r="E59" s="198"/>
      <c r="F59" s="198"/>
      <c r="G59" s="56"/>
      <c r="H59" s="49"/>
      <c r="I59" s="56"/>
      <c r="J59" s="114"/>
      <c r="K59" s="136">
        <f>SUM(K60:K79)</f>
        <v>2899872</v>
      </c>
      <c r="L59" s="136">
        <f>SUM(K59)</f>
        <v>2899872</v>
      </c>
      <c r="M59" s="14"/>
    </row>
    <row r="60" spans="1:13" x14ac:dyDescent="0.15">
      <c r="A60" s="31"/>
      <c r="B60" s="29"/>
      <c r="C60" s="29"/>
      <c r="D60" s="29"/>
      <c r="E60" s="232" t="s">
        <v>21</v>
      </c>
      <c r="F60" s="232"/>
      <c r="G60" s="56"/>
      <c r="H60" s="49"/>
      <c r="I60" s="56"/>
      <c r="J60" s="114"/>
      <c r="K60" s="137">
        <v>1657956</v>
      </c>
      <c r="L60" s="137">
        <f>SUM(K60)</f>
        <v>1657956</v>
      </c>
      <c r="M60" s="14"/>
    </row>
    <row r="61" spans="1:13" x14ac:dyDescent="0.15">
      <c r="A61" s="31"/>
      <c r="B61" s="29"/>
      <c r="C61" s="29"/>
      <c r="D61" s="29"/>
      <c r="E61" s="232" t="s">
        <v>23</v>
      </c>
      <c r="F61" s="232"/>
      <c r="G61" s="56"/>
      <c r="H61" s="49"/>
      <c r="I61" s="56"/>
      <c r="J61" s="114"/>
      <c r="K61" s="137">
        <v>217616</v>
      </c>
      <c r="L61" s="137">
        <f t="shared" ref="L61:L79" si="6">SUM(K61)</f>
        <v>217616</v>
      </c>
      <c r="M61" s="14"/>
    </row>
    <row r="62" spans="1:13" x14ac:dyDescent="0.15">
      <c r="A62" s="31"/>
      <c r="B62" s="29"/>
      <c r="C62" s="29"/>
      <c r="D62" s="29"/>
      <c r="E62" s="189" t="s">
        <v>35</v>
      </c>
      <c r="F62" s="189"/>
      <c r="G62" s="56"/>
      <c r="H62" s="49"/>
      <c r="I62" s="56"/>
      <c r="J62" s="114"/>
      <c r="K62" s="137">
        <v>53556</v>
      </c>
      <c r="L62" s="137">
        <f t="shared" si="6"/>
        <v>53556</v>
      </c>
      <c r="M62" s="14"/>
    </row>
    <row r="63" spans="1:13" x14ac:dyDescent="0.15">
      <c r="A63" s="31"/>
      <c r="B63" s="29"/>
      <c r="C63" s="29"/>
      <c r="D63" s="29"/>
      <c r="E63" s="86" t="s">
        <v>24</v>
      </c>
      <c r="F63" s="86"/>
      <c r="G63" s="56"/>
      <c r="H63" s="49"/>
      <c r="I63" s="56"/>
      <c r="J63" s="114"/>
      <c r="K63" s="137">
        <v>144640</v>
      </c>
      <c r="L63" s="137">
        <f t="shared" si="6"/>
        <v>144640</v>
      </c>
      <c r="M63" s="14"/>
    </row>
    <row r="64" spans="1:13" x14ac:dyDescent="0.15">
      <c r="A64" s="31"/>
      <c r="B64" s="29"/>
      <c r="C64" s="29"/>
      <c r="D64" s="29"/>
      <c r="E64" s="232" t="s">
        <v>25</v>
      </c>
      <c r="F64" s="232"/>
      <c r="G64" s="56"/>
      <c r="H64" s="49"/>
      <c r="I64" s="56"/>
      <c r="J64" s="114"/>
      <c r="K64" s="137">
        <v>85579</v>
      </c>
      <c r="L64" s="137">
        <f t="shared" si="6"/>
        <v>85579</v>
      </c>
      <c r="M64" s="14"/>
    </row>
    <row r="65" spans="1:13" x14ac:dyDescent="0.15">
      <c r="A65" s="31"/>
      <c r="B65" s="29"/>
      <c r="C65" s="29"/>
      <c r="D65" s="29"/>
      <c r="E65" s="29" t="s">
        <v>26</v>
      </c>
      <c r="F65" s="29"/>
      <c r="G65" s="56"/>
      <c r="H65" s="49"/>
      <c r="I65" s="56"/>
      <c r="J65" s="114"/>
      <c r="K65" s="137">
        <v>0</v>
      </c>
      <c r="L65" s="137">
        <f t="shared" si="6"/>
        <v>0</v>
      </c>
      <c r="M65" s="14"/>
    </row>
    <row r="66" spans="1:13" x14ac:dyDescent="0.15">
      <c r="A66" s="31"/>
      <c r="B66" s="29"/>
      <c r="C66" s="29"/>
      <c r="D66" s="29"/>
      <c r="E66" s="232" t="s">
        <v>27</v>
      </c>
      <c r="F66" s="232"/>
      <c r="G66" s="56"/>
      <c r="H66" s="49"/>
      <c r="I66" s="56"/>
      <c r="J66" s="114"/>
      <c r="K66" s="137">
        <v>61514</v>
      </c>
      <c r="L66" s="137">
        <f t="shared" si="6"/>
        <v>61514</v>
      </c>
      <c r="M66" s="14"/>
    </row>
    <row r="67" spans="1:13" x14ac:dyDescent="0.15">
      <c r="A67" s="31"/>
      <c r="B67" s="29"/>
      <c r="C67" s="29"/>
      <c r="D67" s="29"/>
      <c r="E67" s="232" t="s">
        <v>28</v>
      </c>
      <c r="F67" s="232"/>
      <c r="G67" s="56"/>
      <c r="H67" s="49"/>
      <c r="I67" s="56"/>
      <c r="J67" s="114"/>
      <c r="K67" s="137">
        <v>126257</v>
      </c>
      <c r="L67" s="137">
        <f t="shared" si="6"/>
        <v>126257</v>
      </c>
      <c r="M67" s="14"/>
    </row>
    <row r="68" spans="1:13" x14ac:dyDescent="0.15">
      <c r="A68" s="31"/>
      <c r="B68" s="29"/>
      <c r="C68" s="29"/>
      <c r="D68" s="29"/>
      <c r="E68" s="232" t="s">
        <v>29</v>
      </c>
      <c r="F68" s="232"/>
      <c r="G68" s="56"/>
      <c r="H68" s="49"/>
      <c r="I68" s="56"/>
      <c r="J68" s="114"/>
      <c r="K68" s="137">
        <v>12048</v>
      </c>
      <c r="L68" s="137">
        <f t="shared" si="6"/>
        <v>12048</v>
      </c>
      <c r="M68" s="14"/>
    </row>
    <row r="69" spans="1:13" x14ac:dyDescent="0.15">
      <c r="A69" s="31"/>
      <c r="B69" s="29"/>
      <c r="C69" s="29"/>
      <c r="D69" s="29"/>
      <c r="E69" s="232" t="s">
        <v>80</v>
      </c>
      <c r="F69" s="233"/>
      <c r="G69" s="56"/>
      <c r="H69" s="49"/>
      <c r="I69" s="56"/>
      <c r="J69" s="114"/>
      <c r="K69" s="137">
        <v>9597</v>
      </c>
      <c r="L69" s="137">
        <f t="shared" si="6"/>
        <v>9597</v>
      </c>
      <c r="M69" s="14"/>
    </row>
    <row r="70" spans="1:13" x14ac:dyDescent="0.15">
      <c r="A70" s="31"/>
      <c r="B70" s="29"/>
      <c r="C70" s="29"/>
      <c r="D70" s="29"/>
      <c r="E70" s="232" t="s">
        <v>30</v>
      </c>
      <c r="F70" s="232"/>
      <c r="G70" s="56"/>
      <c r="H70" s="49"/>
      <c r="I70" s="56"/>
      <c r="J70" s="114"/>
      <c r="K70" s="137">
        <v>51486</v>
      </c>
      <c r="L70" s="137">
        <f t="shared" si="6"/>
        <v>51486</v>
      </c>
      <c r="M70" s="14"/>
    </row>
    <row r="71" spans="1:13" x14ac:dyDescent="0.15">
      <c r="A71" s="31"/>
      <c r="B71" s="29"/>
      <c r="C71" s="29"/>
      <c r="D71" s="29"/>
      <c r="E71" s="189" t="s">
        <v>89</v>
      </c>
      <c r="F71" s="189"/>
      <c r="G71" s="56"/>
      <c r="H71" s="49"/>
      <c r="I71" s="56"/>
      <c r="J71" s="114"/>
      <c r="K71" s="137">
        <v>10000</v>
      </c>
      <c r="L71" s="137">
        <f t="shared" si="6"/>
        <v>10000</v>
      </c>
      <c r="M71" s="14"/>
    </row>
    <row r="72" spans="1:13" x14ac:dyDescent="0.15">
      <c r="A72" s="31"/>
      <c r="B72" s="29"/>
      <c r="C72" s="29"/>
      <c r="D72" s="29"/>
      <c r="E72" s="232" t="s">
        <v>74</v>
      </c>
      <c r="F72" s="233"/>
      <c r="G72" s="56"/>
      <c r="H72" s="49"/>
      <c r="I72" s="56"/>
      <c r="J72" s="114"/>
      <c r="K72" s="137">
        <v>73171</v>
      </c>
      <c r="L72" s="137">
        <f t="shared" si="6"/>
        <v>73171</v>
      </c>
      <c r="M72" s="14"/>
    </row>
    <row r="73" spans="1:13" x14ac:dyDescent="0.15">
      <c r="A73" s="31"/>
      <c r="B73" s="29"/>
      <c r="C73" s="29"/>
      <c r="D73" s="29"/>
      <c r="E73" s="29" t="s">
        <v>99</v>
      </c>
      <c r="F73" s="29"/>
      <c r="G73" s="56"/>
      <c r="H73" s="49"/>
      <c r="I73" s="56"/>
      <c r="J73" s="114"/>
      <c r="K73" s="137">
        <v>59874</v>
      </c>
      <c r="L73" s="137">
        <f t="shared" si="6"/>
        <v>59874</v>
      </c>
      <c r="M73" s="14"/>
    </row>
    <row r="74" spans="1:13" x14ac:dyDescent="0.15">
      <c r="A74" s="31"/>
      <c r="B74" s="29"/>
      <c r="C74" s="29"/>
      <c r="D74" s="29"/>
      <c r="E74" s="232" t="s">
        <v>34</v>
      </c>
      <c r="F74" s="233"/>
      <c r="G74" s="56"/>
      <c r="H74" s="49"/>
      <c r="I74" s="56"/>
      <c r="J74" s="114"/>
      <c r="K74" s="137">
        <v>34320</v>
      </c>
      <c r="L74" s="137">
        <f t="shared" si="6"/>
        <v>34320</v>
      </c>
      <c r="M74" s="14"/>
    </row>
    <row r="75" spans="1:13" x14ac:dyDescent="0.15">
      <c r="A75" s="31"/>
      <c r="B75" s="29"/>
      <c r="C75" s="29"/>
      <c r="D75" s="29"/>
      <c r="E75" s="232" t="s">
        <v>87</v>
      </c>
      <c r="F75" s="233"/>
      <c r="G75" s="64"/>
      <c r="H75" s="15"/>
      <c r="I75" s="64"/>
      <c r="J75" s="116"/>
      <c r="K75" s="139">
        <v>129338</v>
      </c>
      <c r="L75" s="137">
        <f t="shared" si="6"/>
        <v>129338</v>
      </c>
      <c r="M75" s="14"/>
    </row>
    <row r="76" spans="1:13" x14ac:dyDescent="0.15">
      <c r="A76" s="31"/>
      <c r="B76" s="29"/>
      <c r="C76" s="29"/>
      <c r="D76" s="29"/>
      <c r="E76" s="232" t="s">
        <v>36</v>
      </c>
      <c r="F76" s="232"/>
      <c r="G76" s="64"/>
      <c r="H76" s="15"/>
      <c r="I76" s="64"/>
      <c r="J76" s="116"/>
      <c r="K76" s="139">
        <v>38721</v>
      </c>
      <c r="L76" s="137">
        <f t="shared" si="6"/>
        <v>38721</v>
      </c>
      <c r="M76" s="14"/>
    </row>
    <row r="77" spans="1:13" x14ac:dyDescent="0.15">
      <c r="A77" s="31"/>
      <c r="B77" s="29"/>
      <c r="C77" s="29"/>
      <c r="D77" s="29"/>
      <c r="E77" s="189" t="s">
        <v>39</v>
      </c>
      <c r="F77" s="230"/>
      <c r="G77" s="56"/>
      <c r="H77" s="49"/>
      <c r="I77" s="56"/>
      <c r="J77" s="114"/>
      <c r="K77" s="137">
        <v>87186</v>
      </c>
      <c r="L77" s="137">
        <f t="shared" si="6"/>
        <v>87186</v>
      </c>
      <c r="M77" s="14"/>
    </row>
    <row r="78" spans="1:13" x14ac:dyDescent="0.15">
      <c r="A78" s="31"/>
      <c r="B78" s="29"/>
      <c r="C78" s="29"/>
      <c r="D78" s="29"/>
      <c r="E78" s="189" t="s">
        <v>73</v>
      </c>
      <c r="F78" s="230"/>
      <c r="G78" s="50"/>
      <c r="H78" s="13"/>
      <c r="I78" s="50"/>
      <c r="J78" s="115"/>
      <c r="K78" s="138">
        <v>20000</v>
      </c>
      <c r="L78" s="137">
        <f t="shared" si="6"/>
        <v>20000</v>
      </c>
      <c r="M78" s="14"/>
    </row>
    <row r="79" spans="1:13" x14ac:dyDescent="0.15">
      <c r="A79" s="31"/>
      <c r="B79" s="29"/>
      <c r="C79" s="29"/>
      <c r="D79" s="29"/>
      <c r="E79" s="232" t="s">
        <v>37</v>
      </c>
      <c r="F79" s="233"/>
      <c r="G79" s="65"/>
      <c r="H79" s="66"/>
      <c r="I79" s="65"/>
      <c r="J79" s="117"/>
      <c r="K79" s="140">
        <v>27013</v>
      </c>
      <c r="L79" s="137">
        <f t="shared" si="6"/>
        <v>27013</v>
      </c>
      <c r="M79" s="26"/>
    </row>
    <row r="80" spans="1:13" x14ac:dyDescent="0.15">
      <c r="A80" s="31"/>
      <c r="B80" s="29"/>
      <c r="C80" s="29"/>
      <c r="D80" s="29"/>
      <c r="E80" s="29"/>
      <c r="F80" s="29"/>
      <c r="G80" s="82"/>
      <c r="H80" s="72"/>
      <c r="I80" s="82"/>
      <c r="J80" s="118"/>
      <c r="K80" s="176"/>
      <c r="L80" s="141"/>
      <c r="M80" s="14"/>
    </row>
    <row r="81" spans="1:13" x14ac:dyDescent="0.15">
      <c r="A81" s="6"/>
      <c r="B81" s="29"/>
      <c r="C81" s="29"/>
      <c r="D81" s="189" t="s">
        <v>40</v>
      </c>
      <c r="E81" s="189"/>
      <c r="F81" s="189"/>
      <c r="G81" s="87">
        <f>G35</f>
        <v>11009032</v>
      </c>
      <c r="H81" s="87">
        <f>H35</f>
        <v>8172646</v>
      </c>
      <c r="I81" s="87">
        <f>I35</f>
        <v>7909751</v>
      </c>
      <c r="J81" s="175">
        <f>J35</f>
        <v>27091429</v>
      </c>
      <c r="K81" s="142">
        <f>K59</f>
        <v>2899872</v>
      </c>
      <c r="L81" s="142">
        <f>SUM(J81:K81)</f>
        <v>29991301</v>
      </c>
      <c r="M81" s="27"/>
    </row>
    <row r="82" spans="1:13" x14ac:dyDescent="0.15">
      <c r="A82" s="6"/>
      <c r="B82" s="29"/>
      <c r="C82" s="29"/>
      <c r="D82" s="189" t="s">
        <v>41</v>
      </c>
      <c r="E82" s="189"/>
      <c r="F82" s="189"/>
      <c r="G82" s="88">
        <f t="shared" ref="G82:L82" si="7">G32-G81</f>
        <v>-7567</v>
      </c>
      <c r="H82" s="88">
        <f t="shared" si="7"/>
        <v>-796147</v>
      </c>
      <c r="I82" s="88">
        <f t="shared" si="7"/>
        <v>-184933</v>
      </c>
      <c r="J82" s="143">
        <f t="shared" si="7"/>
        <v>-988647</v>
      </c>
      <c r="K82" s="143">
        <f t="shared" si="7"/>
        <v>43195</v>
      </c>
      <c r="L82" s="143">
        <f t="shared" si="7"/>
        <v>-945452</v>
      </c>
      <c r="M82" s="27"/>
    </row>
    <row r="83" spans="1:13" x14ac:dyDescent="0.15">
      <c r="A83" s="6"/>
      <c r="B83" s="29"/>
      <c r="C83" s="29"/>
      <c r="D83" s="189" t="s">
        <v>42</v>
      </c>
      <c r="E83" s="189"/>
      <c r="F83" s="201"/>
      <c r="G83" s="56"/>
      <c r="H83" s="49"/>
      <c r="I83" s="56"/>
      <c r="J83" s="114"/>
      <c r="K83" s="137"/>
      <c r="L83" s="137"/>
      <c r="M83" s="27"/>
    </row>
    <row r="84" spans="1:13" x14ac:dyDescent="0.15">
      <c r="A84" s="6"/>
      <c r="B84" s="29"/>
      <c r="C84" s="29"/>
      <c r="D84" s="201" t="s">
        <v>43</v>
      </c>
      <c r="E84" s="201"/>
      <c r="F84" s="201"/>
      <c r="G84" s="56"/>
      <c r="H84" s="49"/>
      <c r="I84" s="56"/>
      <c r="J84" s="114"/>
      <c r="K84" s="137"/>
      <c r="L84" s="137"/>
      <c r="M84" s="27"/>
    </row>
    <row r="85" spans="1:13" x14ac:dyDescent="0.15">
      <c r="A85" s="6"/>
      <c r="B85" s="29"/>
      <c r="C85" s="29"/>
      <c r="D85" s="201" t="s">
        <v>44</v>
      </c>
      <c r="E85" s="201"/>
      <c r="F85" s="201"/>
      <c r="G85" s="64"/>
      <c r="H85" s="15"/>
      <c r="I85" s="64"/>
      <c r="J85" s="116"/>
      <c r="K85" s="139"/>
      <c r="L85" s="139"/>
      <c r="M85" s="14"/>
    </row>
    <row r="86" spans="1:13" x14ac:dyDescent="0.15">
      <c r="A86" s="6"/>
      <c r="B86" s="29"/>
      <c r="C86" s="29"/>
      <c r="D86" s="201" t="s">
        <v>45</v>
      </c>
      <c r="E86" s="201"/>
      <c r="F86" s="201"/>
      <c r="G86" s="21"/>
      <c r="H86" s="20"/>
      <c r="I86" s="21"/>
      <c r="J86" s="104"/>
      <c r="K86" s="144"/>
      <c r="L86" s="185"/>
      <c r="M86" s="28"/>
    </row>
    <row r="87" spans="1:13" x14ac:dyDescent="0.15">
      <c r="A87" s="159"/>
      <c r="B87" s="41"/>
      <c r="C87" s="41"/>
      <c r="D87" s="239" t="s">
        <v>46</v>
      </c>
      <c r="E87" s="239"/>
      <c r="F87" s="240"/>
      <c r="G87" s="21">
        <f>G82+G86</f>
        <v>-7567</v>
      </c>
      <c r="H87" s="21">
        <f>H82+H86</f>
        <v>-796147</v>
      </c>
      <c r="I87" s="21">
        <f>I82+I86</f>
        <v>-184933</v>
      </c>
      <c r="J87" s="144">
        <f>J82-J86</f>
        <v>-988647</v>
      </c>
      <c r="K87" s="144">
        <f>K82+K86</f>
        <v>43195</v>
      </c>
      <c r="L87" s="144">
        <f>L82+L86</f>
        <v>-945452</v>
      </c>
      <c r="M87" s="28"/>
    </row>
    <row r="88" spans="1:13" x14ac:dyDescent="0.15">
      <c r="A88" s="237"/>
      <c r="B88" s="197"/>
      <c r="C88" s="197"/>
      <c r="D88" s="197"/>
      <c r="E88" s="197"/>
      <c r="F88" s="197"/>
      <c r="G88" s="52"/>
      <c r="H88" s="51"/>
      <c r="I88" s="160"/>
      <c r="J88" s="174"/>
      <c r="K88" s="174"/>
      <c r="L88" s="186"/>
      <c r="M88" s="28"/>
    </row>
    <row r="89" spans="1:13" x14ac:dyDescent="0.15">
      <c r="A89" s="31"/>
      <c r="B89" s="202" t="s">
        <v>47</v>
      </c>
      <c r="C89" s="202"/>
      <c r="D89" s="202"/>
      <c r="E89" s="202"/>
      <c r="F89" s="238"/>
      <c r="G89" s="53"/>
      <c r="H89" s="16"/>
      <c r="I89" s="53"/>
      <c r="J89" s="120"/>
      <c r="K89" s="147"/>
      <c r="L89" s="187"/>
      <c r="M89" s="28"/>
    </row>
    <row r="90" spans="1:13" x14ac:dyDescent="0.15">
      <c r="A90" s="31"/>
      <c r="B90" s="29"/>
      <c r="C90" s="189" t="s">
        <v>48</v>
      </c>
      <c r="D90" s="189"/>
      <c r="E90" s="189"/>
      <c r="F90" s="201"/>
      <c r="G90" s="53"/>
      <c r="H90" s="16"/>
      <c r="I90" s="53"/>
      <c r="J90" s="120"/>
      <c r="K90" s="147"/>
      <c r="L90" s="187"/>
      <c r="M90" s="28"/>
    </row>
    <row r="91" spans="1:13" x14ac:dyDescent="0.15">
      <c r="A91" s="31"/>
      <c r="B91" s="29"/>
      <c r="C91" s="29"/>
      <c r="D91" s="189" t="s">
        <v>49</v>
      </c>
      <c r="E91" s="189"/>
      <c r="F91" s="201"/>
      <c r="G91" s="53"/>
      <c r="H91" s="16"/>
      <c r="I91" s="53"/>
      <c r="J91" s="120"/>
      <c r="K91" s="147"/>
      <c r="L91" s="147"/>
      <c r="M91" s="28"/>
    </row>
    <row r="92" spans="1:13" x14ac:dyDescent="0.15">
      <c r="A92" s="31"/>
      <c r="B92" s="29"/>
      <c r="C92" s="29"/>
      <c r="D92" s="189" t="s">
        <v>50</v>
      </c>
      <c r="E92" s="189"/>
      <c r="F92" s="201"/>
      <c r="G92" s="53"/>
      <c r="H92" s="16"/>
      <c r="I92" s="53"/>
      <c r="J92" s="120"/>
      <c r="K92" s="147"/>
      <c r="L92" s="147"/>
      <c r="M92" s="28"/>
    </row>
    <row r="93" spans="1:13" x14ac:dyDescent="0.15">
      <c r="A93" s="31"/>
      <c r="B93" s="29"/>
      <c r="C93" s="29"/>
      <c r="D93" s="29"/>
      <c r="E93" s="189" t="s">
        <v>101</v>
      </c>
      <c r="F93" s="230"/>
      <c r="G93" s="53"/>
      <c r="H93" s="16"/>
      <c r="I93" s="53"/>
      <c r="J93" s="120"/>
      <c r="K93" s="147"/>
      <c r="L93" s="147"/>
      <c r="M93" s="28"/>
    </row>
    <row r="94" spans="1:13" x14ac:dyDescent="0.15">
      <c r="A94" s="31"/>
      <c r="B94" s="29"/>
      <c r="C94" s="29"/>
      <c r="D94" s="29"/>
      <c r="E94" s="189"/>
      <c r="F94" s="230"/>
      <c r="G94" s="53"/>
      <c r="H94" s="16"/>
      <c r="I94" s="53"/>
      <c r="J94" s="120"/>
      <c r="K94" s="147"/>
      <c r="L94" s="147"/>
      <c r="M94" s="28"/>
    </row>
    <row r="95" spans="1:13" x14ac:dyDescent="0.15">
      <c r="A95" s="31"/>
      <c r="B95" s="29"/>
      <c r="C95" s="29"/>
      <c r="D95" s="189" t="s">
        <v>51</v>
      </c>
      <c r="E95" s="189"/>
      <c r="F95" s="201"/>
      <c r="G95" s="21">
        <v>0</v>
      </c>
      <c r="H95" s="21">
        <v>0</v>
      </c>
      <c r="I95" s="21">
        <v>0</v>
      </c>
      <c r="J95" s="144">
        <v>0</v>
      </c>
      <c r="K95" s="144">
        <v>0</v>
      </c>
      <c r="L95" s="144">
        <v>0</v>
      </c>
      <c r="M95" s="28"/>
    </row>
    <row r="96" spans="1:13" x14ac:dyDescent="0.15">
      <c r="A96" s="31"/>
      <c r="B96" s="29"/>
      <c r="C96" s="189" t="s">
        <v>52</v>
      </c>
      <c r="D96" s="189"/>
      <c r="E96" s="189"/>
      <c r="F96" s="201"/>
      <c r="G96" s="83"/>
      <c r="H96" s="77"/>
      <c r="I96" s="83"/>
      <c r="J96" s="105"/>
      <c r="K96" s="145"/>
      <c r="L96" s="145"/>
      <c r="M96" s="28"/>
    </row>
    <row r="97" spans="1:13" x14ac:dyDescent="0.15">
      <c r="A97" s="31"/>
      <c r="B97" s="29"/>
      <c r="C97" s="29"/>
      <c r="D97" s="189" t="s">
        <v>128</v>
      </c>
      <c r="E97" s="189"/>
      <c r="F97" s="189"/>
      <c r="G97" s="53">
        <f>SUM(G98)</f>
        <v>1</v>
      </c>
      <c r="H97" s="16"/>
      <c r="I97" s="53"/>
      <c r="J97" s="120"/>
      <c r="K97" s="147"/>
      <c r="L97" s="147"/>
      <c r="M97" s="28"/>
    </row>
    <row r="98" spans="1:13" x14ac:dyDescent="0.15">
      <c r="A98" s="31"/>
      <c r="B98" s="29"/>
      <c r="C98" s="29"/>
      <c r="D98" s="29"/>
      <c r="E98" s="29"/>
      <c r="F98" s="29" t="s">
        <v>88</v>
      </c>
      <c r="G98" s="53">
        <v>1</v>
      </c>
      <c r="H98" s="16"/>
      <c r="I98" s="53"/>
      <c r="J98" s="120"/>
      <c r="K98" s="147"/>
      <c r="L98" s="147"/>
      <c r="M98" s="28"/>
    </row>
    <row r="99" spans="1:13" x14ac:dyDescent="0.15">
      <c r="A99" s="31"/>
      <c r="B99" s="29"/>
      <c r="C99" s="29"/>
      <c r="D99" s="29"/>
      <c r="E99" s="29"/>
      <c r="F99" s="29" t="s">
        <v>136</v>
      </c>
      <c r="G99" s="53"/>
      <c r="H99" s="16"/>
      <c r="I99" s="53"/>
      <c r="J99" s="120"/>
      <c r="K99" s="147"/>
      <c r="L99" s="147"/>
      <c r="M99" s="28"/>
    </row>
    <row r="100" spans="1:13" x14ac:dyDescent="0.15">
      <c r="A100" s="31"/>
      <c r="B100" s="29"/>
      <c r="C100" s="29"/>
      <c r="D100" s="201" t="s">
        <v>53</v>
      </c>
      <c r="E100" s="201"/>
      <c r="F100" s="201"/>
      <c r="G100" s="75"/>
      <c r="H100" s="17"/>
      <c r="I100" s="75"/>
      <c r="J100" s="119"/>
      <c r="K100" s="146"/>
      <c r="L100" s="146"/>
      <c r="M100" s="28"/>
    </row>
    <row r="101" spans="1:13" x14ac:dyDescent="0.15">
      <c r="A101" s="31"/>
      <c r="B101" s="29"/>
      <c r="C101" s="29"/>
      <c r="D101" s="201" t="s">
        <v>54</v>
      </c>
      <c r="E101" s="201"/>
      <c r="F101" s="201"/>
      <c r="G101" s="73"/>
      <c r="H101" s="74"/>
      <c r="I101" s="73"/>
      <c r="J101" s="121"/>
      <c r="K101" s="148"/>
      <c r="L101" s="148"/>
      <c r="M101" s="28"/>
    </row>
    <row r="102" spans="1:13" x14ac:dyDescent="0.15">
      <c r="A102" s="31"/>
      <c r="B102" s="29"/>
      <c r="C102" s="29"/>
      <c r="D102" s="201" t="s">
        <v>55</v>
      </c>
      <c r="E102" s="201"/>
      <c r="F102" s="201"/>
      <c r="G102" s="21">
        <f>G97</f>
        <v>1</v>
      </c>
      <c r="H102" s="20">
        <v>0</v>
      </c>
      <c r="I102" s="21">
        <v>0</v>
      </c>
      <c r="J102" s="104">
        <f>SUM(G102:I102)</f>
        <v>1</v>
      </c>
      <c r="K102" s="144">
        <v>0</v>
      </c>
      <c r="L102" s="144">
        <f>SUM(J102:K102)</f>
        <v>1</v>
      </c>
      <c r="M102" s="28"/>
    </row>
    <row r="103" spans="1:13" x14ac:dyDescent="0.15">
      <c r="A103" s="31"/>
      <c r="B103" s="29"/>
      <c r="C103" s="29"/>
      <c r="D103" s="189" t="s">
        <v>56</v>
      </c>
      <c r="E103" s="189"/>
      <c r="F103" s="201"/>
      <c r="G103" s="83"/>
      <c r="H103" s="83"/>
      <c r="I103" s="83"/>
      <c r="J103" s="157"/>
      <c r="K103" s="157"/>
      <c r="L103" s="145"/>
      <c r="M103" s="28"/>
    </row>
    <row r="104" spans="1:13" x14ac:dyDescent="0.15">
      <c r="A104" s="31"/>
      <c r="B104" s="29"/>
      <c r="C104" s="29"/>
      <c r="D104" s="29"/>
      <c r="E104" s="189" t="s">
        <v>81</v>
      </c>
      <c r="F104" s="230"/>
      <c r="G104" s="84"/>
      <c r="H104" s="78"/>
      <c r="I104" s="84"/>
      <c r="J104" s="122"/>
      <c r="K104" s="149"/>
      <c r="L104" s="149"/>
      <c r="M104" s="18"/>
    </row>
    <row r="105" spans="1:13" x14ac:dyDescent="0.15">
      <c r="A105" s="31"/>
      <c r="B105" s="29"/>
      <c r="C105" s="29"/>
      <c r="D105" s="29"/>
      <c r="E105" s="189" t="s">
        <v>82</v>
      </c>
      <c r="F105" s="230"/>
      <c r="G105" s="67">
        <v>0</v>
      </c>
      <c r="H105" s="57">
        <v>0</v>
      </c>
      <c r="I105" s="67">
        <v>0</v>
      </c>
      <c r="J105" s="106">
        <v>0</v>
      </c>
      <c r="K105" s="150">
        <v>0</v>
      </c>
      <c r="L105" s="150">
        <v>0</v>
      </c>
      <c r="M105" s="18"/>
    </row>
    <row r="106" spans="1:13" x14ac:dyDescent="0.15">
      <c r="A106" s="31"/>
      <c r="B106" s="29"/>
      <c r="C106" s="29"/>
      <c r="D106" s="189" t="s">
        <v>57</v>
      </c>
      <c r="E106" s="189"/>
      <c r="F106" s="201"/>
      <c r="G106" s="67">
        <f>G87+G95-G102</f>
        <v>-7568</v>
      </c>
      <c r="H106" s="67">
        <f t="shared" ref="H106:L106" si="8">H87+H95-H102</f>
        <v>-796147</v>
      </c>
      <c r="I106" s="67">
        <f t="shared" si="8"/>
        <v>-184933</v>
      </c>
      <c r="J106" s="106">
        <f t="shared" si="8"/>
        <v>-988648</v>
      </c>
      <c r="K106" s="150">
        <f t="shared" si="8"/>
        <v>43195</v>
      </c>
      <c r="L106" s="150">
        <f t="shared" si="8"/>
        <v>-945453</v>
      </c>
      <c r="M106" s="18"/>
    </row>
    <row r="107" spans="1:13" x14ac:dyDescent="0.15">
      <c r="A107" s="31"/>
      <c r="B107" s="29"/>
      <c r="C107" s="29"/>
      <c r="D107" s="189" t="s">
        <v>58</v>
      </c>
      <c r="E107" s="189"/>
      <c r="F107" s="201"/>
      <c r="G107" s="67">
        <v>-1044935</v>
      </c>
      <c r="H107" s="57">
        <v>914017</v>
      </c>
      <c r="I107" s="67">
        <v>122166</v>
      </c>
      <c r="J107" s="106">
        <f>SUM(G107:I107)</f>
        <v>-8752</v>
      </c>
      <c r="K107" s="150">
        <v>9238174</v>
      </c>
      <c r="L107" s="150">
        <f>SUM(J107:K107)</f>
        <v>9229422</v>
      </c>
      <c r="M107" s="18"/>
    </row>
    <row r="108" spans="1:13" x14ac:dyDescent="0.15">
      <c r="A108" s="31"/>
      <c r="B108" s="29"/>
      <c r="C108" s="29"/>
      <c r="D108" s="189" t="s">
        <v>59</v>
      </c>
      <c r="E108" s="189"/>
      <c r="F108" s="201"/>
      <c r="G108" s="67">
        <f>SUM(G106:G107)</f>
        <v>-1052503</v>
      </c>
      <c r="H108" s="67">
        <f>SUM(H106:H107)</f>
        <v>117870</v>
      </c>
      <c r="I108" s="67">
        <f t="shared" ref="I108:K108" si="9">SUM(I106:I107)</f>
        <v>-62767</v>
      </c>
      <c r="J108" s="150">
        <f t="shared" si="9"/>
        <v>-997400</v>
      </c>
      <c r="K108" s="150">
        <f t="shared" si="9"/>
        <v>9281369</v>
      </c>
      <c r="L108" s="150">
        <f>SUM(J108:K108)</f>
        <v>8283969</v>
      </c>
      <c r="M108" s="18"/>
    </row>
    <row r="109" spans="1:13" x14ac:dyDescent="0.15">
      <c r="A109" s="31"/>
      <c r="B109" s="29"/>
      <c r="C109" s="29"/>
      <c r="D109" s="29"/>
      <c r="E109" s="29"/>
      <c r="F109" s="37"/>
      <c r="G109" s="96"/>
      <c r="H109" s="97"/>
      <c r="I109" s="96"/>
      <c r="J109" s="123"/>
      <c r="K109" s="151"/>
      <c r="L109" s="151"/>
      <c r="M109" s="18"/>
    </row>
    <row r="110" spans="1:13" x14ac:dyDescent="0.15">
      <c r="A110" s="31" t="s">
        <v>60</v>
      </c>
      <c r="B110" s="29"/>
      <c r="C110" s="29"/>
      <c r="D110" s="29"/>
      <c r="E110" s="29"/>
      <c r="F110" s="37"/>
      <c r="G110" s="98"/>
      <c r="H110" s="76"/>
      <c r="I110" s="98"/>
      <c r="J110" s="124"/>
      <c r="K110" s="152"/>
      <c r="L110" s="152"/>
      <c r="M110" s="18"/>
    </row>
    <row r="111" spans="1:13" x14ac:dyDescent="0.15">
      <c r="A111" s="31"/>
      <c r="B111" s="29"/>
      <c r="C111" s="29"/>
      <c r="D111" s="189" t="s">
        <v>14</v>
      </c>
      <c r="E111" s="189"/>
      <c r="F111" s="201"/>
      <c r="G111" s="98"/>
      <c r="H111" s="76"/>
      <c r="I111" s="98"/>
      <c r="J111" s="124"/>
      <c r="K111" s="152"/>
      <c r="L111" s="152"/>
      <c r="M111" s="18"/>
    </row>
    <row r="112" spans="1:13" x14ac:dyDescent="0.15">
      <c r="A112" s="31"/>
      <c r="B112" s="29"/>
      <c r="C112" s="29"/>
      <c r="D112" s="201" t="s">
        <v>16</v>
      </c>
      <c r="E112" s="201"/>
      <c r="F112" s="201"/>
      <c r="G112" s="98"/>
      <c r="H112" s="76"/>
      <c r="I112" s="98"/>
      <c r="J112" s="124"/>
      <c r="K112" s="152"/>
      <c r="L112" s="152"/>
      <c r="M112" s="18"/>
    </row>
    <row r="113" spans="1:13" x14ac:dyDescent="0.15">
      <c r="A113" s="31"/>
      <c r="B113" s="29"/>
      <c r="C113" s="29"/>
      <c r="D113" s="201" t="s">
        <v>61</v>
      </c>
      <c r="E113" s="201"/>
      <c r="F113" s="201"/>
      <c r="G113" s="98"/>
      <c r="H113" s="76"/>
      <c r="I113" s="98"/>
      <c r="J113" s="124"/>
      <c r="K113" s="152"/>
      <c r="L113" s="152"/>
      <c r="M113" s="18"/>
    </row>
    <row r="114" spans="1:13" x14ac:dyDescent="0.15">
      <c r="A114" s="31"/>
      <c r="B114" s="29"/>
      <c r="C114" s="29"/>
      <c r="D114" s="29" t="s">
        <v>62</v>
      </c>
      <c r="E114" s="29"/>
      <c r="F114" s="29"/>
      <c r="G114" s="69"/>
      <c r="H114" s="70"/>
      <c r="I114" s="69"/>
      <c r="J114" s="125"/>
      <c r="K114" s="153"/>
      <c r="L114" s="153"/>
      <c r="M114" s="18"/>
    </row>
    <row r="115" spans="1:13" x14ac:dyDescent="0.15">
      <c r="A115" s="31"/>
      <c r="B115" s="29"/>
      <c r="C115" s="29"/>
      <c r="D115" s="189" t="s">
        <v>63</v>
      </c>
      <c r="E115" s="189"/>
      <c r="F115" s="189"/>
      <c r="G115" s="98"/>
      <c r="H115" s="76"/>
      <c r="I115" s="98"/>
      <c r="J115" s="124"/>
      <c r="K115" s="152"/>
      <c r="L115" s="152"/>
      <c r="M115" s="18"/>
    </row>
    <row r="116" spans="1:13" x14ac:dyDescent="0.15">
      <c r="A116" s="31"/>
      <c r="B116" s="29"/>
      <c r="C116" s="29"/>
      <c r="D116" s="29" t="s">
        <v>64</v>
      </c>
      <c r="E116" s="29"/>
      <c r="F116" s="29"/>
      <c r="G116" s="98"/>
      <c r="H116" s="76"/>
      <c r="I116" s="98"/>
      <c r="J116" s="124"/>
      <c r="K116" s="152"/>
      <c r="L116" s="152"/>
      <c r="M116" s="18"/>
    </row>
    <row r="117" spans="1:13" x14ac:dyDescent="0.15">
      <c r="A117" s="31"/>
      <c r="B117" s="29"/>
      <c r="C117" s="29"/>
      <c r="D117" s="29" t="s">
        <v>65</v>
      </c>
      <c r="E117" s="29"/>
      <c r="F117" s="29"/>
      <c r="G117" s="84"/>
      <c r="H117" s="78"/>
      <c r="I117" s="84"/>
      <c r="J117" s="122"/>
      <c r="K117" s="149"/>
      <c r="L117" s="149"/>
      <c r="M117" s="18"/>
    </row>
    <row r="118" spans="1:13" x14ac:dyDescent="0.15">
      <c r="A118" s="31"/>
      <c r="B118" s="29"/>
      <c r="C118" s="29"/>
      <c r="D118" s="189" t="s">
        <v>106</v>
      </c>
      <c r="E118" s="189"/>
      <c r="F118" s="201"/>
      <c r="G118" s="1"/>
      <c r="H118" s="70"/>
      <c r="I118" s="69"/>
      <c r="J118" s="153"/>
      <c r="K118" s="153"/>
      <c r="L118" s="153"/>
      <c r="M118" s="18"/>
    </row>
    <row r="119" spans="1:13" x14ac:dyDescent="0.15">
      <c r="A119" s="31"/>
      <c r="B119" s="29"/>
      <c r="C119" s="29"/>
      <c r="D119" s="189" t="s">
        <v>66</v>
      </c>
      <c r="E119" s="189"/>
      <c r="F119" s="201"/>
      <c r="G119" s="53"/>
      <c r="H119" s="16"/>
      <c r="I119" s="53"/>
      <c r="J119" s="120"/>
      <c r="K119" s="147"/>
      <c r="L119" s="147"/>
      <c r="M119" s="18"/>
    </row>
    <row r="120" spans="1:13" x14ac:dyDescent="0.15">
      <c r="A120" s="31"/>
      <c r="B120" s="29"/>
      <c r="C120" s="29"/>
      <c r="D120" s="241" t="s">
        <v>102</v>
      </c>
      <c r="E120" s="241"/>
      <c r="F120" s="242"/>
      <c r="G120" s="53"/>
      <c r="H120" s="16"/>
      <c r="I120" s="53"/>
      <c r="J120" s="120"/>
      <c r="K120" s="147"/>
      <c r="L120" s="147"/>
      <c r="M120" s="18"/>
    </row>
    <row r="121" spans="1:13" x14ac:dyDescent="0.15">
      <c r="A121" s="31"/>
      <c r="B121" s="29"/>
      <c r="C121" s="29"/>
      <c r="D121" s="29"/>
      <c r="E121" s="189" t="s">
        <v>67</v>
      </c>
      <c r="F121" s="201"/>
      <c r="G121" s="67">
        <v>0</v>
      </c>
      <c r="H121" s="67">
        <v>0</v>
      </c>
      <c r="I121" s="67">
        <v>0</v>
      </c>
      <c r="J121" s="106">
        <v>0</v>
      </c>
      <c r="K121" s="150">
        <v>0</v>
      </c>
      <c r="L121" s="150">
        <v>0</v>
      </c>
      <c r="M121" s="18"/>
    </row>
    <row r="122" spans="1:13" x14ac:dyDescent="0.15">
      <c r="A122" s="31"/>
      <c r="B122" s="29"/>
      <c r="C122" s="29"/>
      <c r="D122" s="29"/>
      <c r="E122" s="189" t="s">
        <v>68</v>
      </c>
      <c r="F122" s="201"/>
      <c r="G122" s="67">
        <v>3517465</v>
      </c>
      <c r="H122" s="57">
        <v>-632399</v>
      </c>
      <c r="I122" s="67">
        <v>-1151695</v>
      </c>
      <c r="J122" s="106">
        <f>SUM(G122:I122)</f>
        <v>1733371</v>
      </c>
      <c r="K122" s="150">
        <v>-1450209</v>
      </c>
      <c r="L122" s="150">
        <f>SUM(J122:K122)</f>
        <v>283162</v>
      </c>
      <c r="M122" s="18"/>
    </row>
    <row r="123" spans="1:13" x14ac:dyDescent="0.15">
      <c r="A123" s="31"/>
      <c r="B123" s="29"/>
      <c r="C123" s="29"/>
      <c r="D123" s="29"/>
      <c r="E123" s="189" t="s">
        <v>69</v>
      </c>
      <c r="F123" s="189"/>
      <c r="G123" s="94">
        <f t="shared" ref="G123:L123" si="10">SUM(G121:G122)</f>
        <v>3517465</v>
      </c>
      <c r="H123" s="94">
        <f t="shared" si="10"/>
        <v>-632399</v>
      </c>
      <c r="I123" s="94">
        <f t="shared" si="10"/>
        <v>-1151695</v>
      </c>
      <c r="J123" s="107">
        <f t="shared" si="10"/>
        <v>1733371</v>
      </c>
      <c r="K123" s="154">
        <f t="shared" si="10"/>
        <v>-1450209</v>
      </c>
      <c r="L123" s="154">
        <f t="shared" si="10"/>
        <v>283162</v>
      </c>
      <c r="M123" s="19"/>
    </row>
    <row r="124" spans="1:13" x14ac:dyDescent="0.15">
      <c r="A124" s="31"/>
      <c r="B124" s="29"/>
      <c r="C124" s="29"/>
      <c r="D124" s="29"/>
      <c r="E124" s="29"/>
      <c r="F124" s="29"/>
      <c r="G124" s="99"/>
      <c r="H124" s="100"/>
      <c r="I124" s="99"/>
      <c r="J124" s="126"/>
      <c r="K124" s="155"/>
      <c r="L124" s="155"/>
    </row>
    <row r="125" spans="1:13" x14ac:dyDescent="0.15">
      <c r="A125" s="31" t="s">
        <v>70</v>
      </c>
      <c r="B125" s="29"/>
      <c r="C125" s="29"/>
      <c r="D125" s="29"/>
      <c r="E125" s="29"/>
      <c r="F125" s="29"/>
      <c r="G125" s="99"/>
      <c r="H125" s="100"/>
      <c r="I125" s="99"/>
      <c r="J125" s="126"/>
      <c r="K125" s="155"/>
      <c r="L125" s="155"/>
    </row>
    <row r="126" spans="1:13" ht="14.25" thickBot="1" x14ac:dyDescent="0.2">
      <c r="A126" s="40"/>
      <c r="B126" s="41"/>
      <c r="C126" s="41"/>
      <c r="D126" s="41" t="s">
        <v>71</v>
      </c>
      <c r="E126" s="41"/>
      <c r="F126" s="41"/>
      <c r="G126" s="101">
        <f>G108+G123</f>
        <v>2464962</v>
      </c>
      <c r="H126" s="102">
        <f>H108+H123</f>
        <v>-514529</v>
      </c>
      <c r="I126" s="101">
        <f>I108+I123</f>
        <v>-1214462</v>
      </c>
      <c r="J126" s="127">
        <f>J108+J123</f>
        <v>735971</v>
      </c>
      <c r="K126" s="127">
        <f t="shared" ref="K126:L126" si="11">K108+K123</f>
        <v>7831160</v>
      </c>
      <c r="L126" s="156">
        <f t="shared" si="11"/>
        <v>8567131</v>
      </c>
    </row>
    <row r="127" spans="1:13" ht="14.25" thickTop="1" x14ac:dyDescent="0.15"/>
  </sheetData>
  <mergeCells count="106">
    <mergeCell ref="D119:F119"/>
    <mergeCell ref="D120:F120"/>
    <mergeCell ref="E121:F121"/>
    <mergeCell ref="E122:F122"/>
    <mergeCell ref="E123:F123"/>
    <mergeCell ref="D108:F108"/>
    <mergeCell ref="D111:F111"/>
    <mergeCell ref="D112:F112"/>
    <mergeCell ref="D113:F113"/>
    <mergeCell ref="D115:F115"/>
    <mergeCell ref="D118:F118"/>
    <mergeCell ref="D102:F102"/>
    <mergeCell ref="D103:F103"/>
    <mergeCell ref="E104:F104"/>
    <mergeCell ref="E105:F105"/>
    <mergeCell ref="D106:F106"/>
    <mergeCell ref="D107:F107"/>
    <mergeCell ref="E94:F94"/>
    <mergeCell ref="D95:F95"/>
    <mergeCell ref="C96:F96"/>
    <mergeCell ref="D97:F97"/>
    <mergeCell ref="D100:F100"/>
    <mergeCell ref="D101:F101"/>
    <mergeCell ref="A88:F88"/>
    <mergeCell ref="B89:F89"/>
    <mergeCell ref="C90:F90"/>
    <mergeCell ref="D91:F91"/>
    <mergeCell ref="D92:F92"/>
    <mergeCell ref="E93:F93"/>
    <mergeCell ref="D82:F82"/>
    <mergeCell ref="D83:F83"/>
    <mergeCell ref="D84:F84"/>
    <mergeCell ref="D85:F85"/>
    <mergeCell ref="D86:F86"/>
    <mergeCell ref="D87:F87"/>
    <mergeCell ref="E74:F74"/>
    <mergeCell ref="E75:F75"/>
    <mergeCell ref="E76:F76"/>
    <mergeCell ref="E77:F77"/>
    <mergeCell ref="E78:F78"/>
    <mergeCell ref="D81:F81"/>
    <mergeCell ref="E66:F66"/>
    <mergeCell ref="E67:F67"/>
    <mergeCell ref="E68:F68"/>
    <mergeCell ref="E69:F69"/>
    <mergeCell ref="E70:F70"/>
    <mergeCell ref="E71:F71"/>
    <mergeCell ref="E72:F72"/>
    <mergeCell ref="E79:F79"/>
    <mergeCell ref="E56:F56"/>
    <mergeCell ref="D59:F59"/>
    <mergeCell ref="E60:F60"/>
    <mergeCell ref="E61:F61"/>
    <mergeCell ref="E62:F62"/>
    <mergeCell ref="E64:F64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7:F37"/>
    <mergeCell ref="E38:F38"/>
    <mergeCell ref="E39:F39"/>
    <mergeCell ref="E40:F40"/>
    <mergeCell ref="E42:F42"/>
    <mergeCell ref="E43:F43"/>
    <mergeCell ref="D28:F28"/>
    <mergeCell ref="E29:F29"/>
    <mergeCell ref="C32:F32"/>
    <mergeCell ref="B34:F34"/>
    <mergeCell ref="D35:F35"/>
    <mergeCell ref="E36:F36"/>
    <mergeCell ref="E22:F22"/>
    <mergeCell ref="D23:F23"/>
    <mergeCell ref="E24:F24"/>
    <mergeCell ref="E25:F25"/>
    <mergeCell ref="E26:F26"/>
    <mergeCell ref="E27:F27"/>
    <mergeCell ref="E15:F15"/>
    <mergeCell ref="E16:F16"/>
    <mergeCell ref="D17:F17"/>
    <mergeCell ref="E18:F18"/>
    <mergeCell ref="E19:F19"/>
    <mergeCell ref="E20:F20"/>
    <mergeCell ref="B7:F7"/>
    <mergeCell ref="C9:F9"/>
    <mergeCell ref="D10:F10"/>
    <mergeCell ref="D11:F11"/>
    <mergeCell ref="D12:F12"/>
    <mergeCell ref="D14:F14"/>
    <mergeCell ref="A2:L2"/>
    <mergeCell ref="A3:L3"/>
    <mergeCell ref="A5:F6"/>
    <mergeCell ref="G5:G6"/>
    <mergeCell ref="H5:H6"/>
    <mergeCell ref="I5:I6"/>
    <mergeCell ref="J5:J6"/>
    <mergeCell ref="K5:K6"/>
    <mergeCell ref="L5:L6"/>
  </mergeCells>
  <phoneticPr fontId="2"/>
  <pageMargins left="0.98425196850393704" right="0.19685039370078741" top="0.74803149606299213" bottom="0.74803149606299213" header="0.31496062992125984" footer="0.31496062992125984"/>
  <pageSetup paperSize="9" scale="60" orientation="portrait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令和4年度正味財産計算書</vt:lpstr>
      <vt:lpstr>令和4年度正味材算増減計算内訳表</vt:lpstr>
      <vt:lpstr>令和4年度正味材算増減計算内訳表!Print_Titles</vt:lpstr>
      <vt:lpstr>令和4年度正味財産計算書!Print_Titles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2023-07-12T00:57:46Z</cp:lastPrinted>
  <dcterms:created xsi:type="dcterms:W3CDTF">2010-02-03T01:37:12Z</dcterms:created>
  <dcterms:modified xsi:type="dcterms:W3CDTF">2023-07-12T00:59:34Z</dcterms:modified>
</cp:coreProperties>
</file>