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\Desktop\インフォ令和2年度予算等\"/>
    </mc:Choice>
  </mc:AlternateContent>
  <xr:revisionPtr revIDLastSave="0" documentId="13_ncr:1_{AEB225C5-0B88-46F8-AB7C-86ED7C2EC4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令和2年収支予算書" sheetId="23" r:id="rId1"/>
    <sheet name="令和2年度収支予算内訳表" sheetId="22" r:id="rId2"/>
    <sheet name="Sheet3" sheetId="20" r:id="rId3"/>
  </sheets>
  <definedNames>
    <definedName name="_xlnm.Print_Area" localSheetId="0">令和2年収支予算書!$A$1:$J$155</definedName>
    <definedName name="_xlnm.Print_Area" localSheetId="1">令和2年度収支予算内訳表!$A$1:$L$118</definedName>
    <definedName name="_xlnm.Print_Titles" localSheetId="0">令和2年収支予算書!$5:$5</definedName>
    <definedName name="_xlnm.Print_Titles" localSheetId="1">令和2年度収支予算内訳表!$5:$6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0" i="23" l="1"/>
  <c r="H99" i="22" l="1"/>
  <c r="I99" i="22"/>
  <c r="J99" i="22"/>
  <c r="K99" i="22"/>
  <c r="L99" i="22"/>
  <c r="G99" i="22"/>
  <c r="H113" i="23" l="1"/>
  <c r="G113" i="23"/>
  <c r="I113" i="23" s="1"/>
  <c r="I112" i="23"/>
  <c r="I111" i="23"/>
  <c r="H111" i="23"/>
  <c r="G111" i="23"/>
  <c r="I110" i="23"/>
  <c r="I99" i="23"/>
  <c r="I97" i="23"/>
  <c r="I96" i="23"/>
  <c r="I95" i="23"/>
  <c r="I94" i="23"/>
  <c r="I89" i="23"/>
  <c r="H89" i="23"/>
  <c r="I88" i="23"/>
  <c r="G83" i="23"/>
  <c r="G98" i="23" s="1"/>
  <c r="G78" i="23"/>
  <c r="I77" i="23"/>
  <c r="H77" i="23"/>
  <c r="G77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H55" i="23"/>
  <c r="G55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H30" i="23"/>
  <c r="G30" i="23"/>
  <c r="H27" i="23"/>
  <c r="H78" i="23" s="1"/>
  <c r="H83" i="23" s="1"/>
  <c r="H98" i="23" s="1"/>
  <c r="H100" i="23" s="1"/>
  <c r="H116" i="23" s="1"/>
  <c r="G27" i="23"/>
  <c r="I26" i="23"/>
  <c r="I25" i="23"/>
  <c r="I24" i="23"/>
  <c r="H24" i="23"/>
  <c r="G24" i="23"/>
  <c r="I23" i="23"/>
  <c r="I22" i="23"/>
  <c r="I21" i="23"/>
  <c r="H21" i="23"/>
  <c r="G21" i="23"/>
  <c r="I20" i="23"/>
  <c r="I19" i="23"/>
  <c r="H19" i="23"/>
  <c r="G19" i="23"/>
  <c r="I18" i="23"/>
  <c r="I17" i="23"/>
  <c r="I16" i="23"/>
  <c r="I15" i="23"/>
  <c r="H15" i="23"/>
  <c r="G15" i="23"/>
  <c r="I14" i="23"/>
  <c r="I13" i="23"/>
  <c r="I12" i="23"/>
  <c r="H12" i="23"/>
  <c r="G12" i="23"/>
  <c r="I11" i="23"/>
  <c r="I10" i="23"/>
  <c r="H10" i="23"/>
  <c r="G10" i="23"/>
  <c r="I78" i="23" l="1"/>
  <c r="I98" i="23"/>
  <c r="I27" i="23"/>
  <c r="I83" i="23"/>
  <c r="I114" i="22"/>
  <c r="K114" i="22"/>
  <c r="K112" i="22"/>
  <c r="H112" i="22"/>
  <c r="K101" i="22"/>
  <c r="K84" i="22"/>
  <c r="L84" i="22" s="1"/>
  <c r="K78" i="22"/>
  <c r="K79" i="22" s="1"/>
  <c r="J45" i="22"/>
  <c r="K117" i="22" l="1"/>
  <c r="I100" i="23"/>
  <c r="G116" i="23"/>
  <c r="I116" i="23" s="1"/>
  <c r="J36" i="22"/>
  <c r="J37" i="22"/>
  <c r="J38" i="22"/>
  <c r="J39" i="22"/>
  <c r="J40" i="22"/>
  <c r="J41" i="22"/>
  <c r="J42" i="22"/>
  <c r="J43" i="22"/>
  <c r="J44" i="22"/>
  <c r="J46" i="22"/>
  <c r="J47" i="22"/>
  <c r="J48" i="22"/>
  <c r="J49" i="22"/>
  <c r="J50" i="22"/>
  <c r="J51" i="22"/>
  <c r="J52" i="22"/>
  <c r="J53" i="22"/>
  <c r="J54" i="22"/>
  <c r="J34" i="22"/>
  <c r="J35" i="22"/>
  <c r="J33" i="22"/>
  <c r="L21" i="22"/>
  <c r="J21" i="22"/>
  <c r="J18" i="22"/>
  <c r="L18" i="22" s="1"/>
  <c r="J17" i="22"/>
  <c r="L17" i="22" s="1"/>
  <c r="L19" i="22"/>
  <c r="J19" i="22"/>
  <c r="J113" i="22" l="1"/>
  <c r="L113" i="22" s="1"/>
  <c r="I112" i="22"/>
  <c r="H114" i="22"/>
  <c r="G112" i="22"/>
  <c r="G114" i="22" s="1"/>
  <c r="J111" i="22"/>
  <c r="J112" i="22" s="1"/>
  <c r="J100" i="22"/>
  <c r="L100" i="22" s="1"/>
  <c r="J83" i="22"/>
  <c r="L83" i="22" s="1"/>
  <c r="L76" i="22"/>
  <c r="L75" i="22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K56" i="22"/>
  <c r="L56" i="22" s="1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I32" i="22"/>
  <c r="I78" i="22" s="1"/>
  <c r="H32" i="22"/>
  <c r="H78" i="22" s="1"/>
  <c r="G32" i="22"/>
  <c r="G78" i="22" s="1"/>
  <c r="J27" i="22"/>
  <c r="L27" i="22" s="1"/>
  <c r="J26" i="22"/>
  <c r="L26" i="22" s="1"/>
  <c r="K25" i="22"/>
  <c r="I25" i="22"/>
  <c r="H25" i="22"/>
  <c r="G25" i="22"/>
  <c r="J24" i="22"/>
  <c r="L24" i="22" s="1"/>
  <c r="J23" i="22"/>
  <c r="L23" i="22" s="1"/>
  <c r="K22" i="22"/>
  <c r="I22" i="22"/>
  <c r="H22" i="22"/>
  <c r="G22" i="22"/>
  <c r="K20" i="22"/>
  <c r="I20" i="22"/>
  <c r="H20" i="22"/>
  <c r="G20" i="22"/>
  <c r="K16" i="22"/>
  <c r="I16" i="22"/>
  <c r="H16" i="22"/>
  <c r="G16" i="22"/>
  <c r="J15" i="22"/>
  <c r="L15" i="22" s="1"/>
  <c r="J14" i="22"/>
  <c r="L14" i="22" s="1"/>
  <c r="K13" i="22"/>
  <c r="I13" i="22"/>
  <c r="H13" i="22"/>
  <c r="G13" i="22"/>
  <c r="J114" i="22" l="1"/>
  <c r="H29" i="22"/>
  <c r="H79" i="22" s="1"/>
  <c r="H84" i="22" s="1"/>
  <c r="H101" i="22" s="1"/>
  <c r="H117" i="22" s="1"/>
  <c r="I29" i="22"/>
  <c r="I79" i="22" s="1"/>
  <c r="I84" i="22" s="1"/>
  <c r="I101" i="22" s="1"/>
  <c r="I117" i="22" s="1"/>
  <c r="J22" i="22"/>
  <c r="L22" i="22" s="1"/>
  <c r="K29" i="22"/>
  <c r="J20" i="22"/>
  <c r="L20" i="22" s="1"/>
  <c r="G29" i="22"/>
  <c r="L32" i="22"/>
  <c r="L78" i="22" s="1"/>
  <c r="L13" i="22"/>
  <c r="J25" i="22"/>
  <c r="L25" i="22" s="1"/>
  <c r="J32" i="22"/>
  <c r="J78" i="22" s="1"/>
  <c r="J13" i="22"/>
  <c r="J16" i="22"/>
  <c r="L16" i="22" s="1"/>
  <c r="L111" i="22"/>
  <c r="L112" i="22" s="1"/>
  <c r="L114" i="22" s="1"/>
  <c r="G79" i="22" l="1"/>
  <c r="G84" i="22" s="1"/>
  <c r="G101" i="22" s="1"/>
  <c r="G117" i="22" s="1"/>
  <c r="J29" i="22"/>
  <c r="L29" i="22"/>
  <c r="L79" i="22" l="1"/>
  <c r="L101" i="22" s="1"/>
  <c r="J79" i="22"/>
  <c r="J84" i="22" s="1"/>
  <c r="J101" i="22" s="1"/>
  <c r="J117" i="22" s="1"/>
  <c r="L117" i="22" s="1"/>
</calcChain>
</file>

<file path=xl/sharedStrings.xml><?xml version="1.0" encoding="utf-8"?>
<sst xmlns="http://schemas.openxmlformats.org/spreadsheetml/2006/main" count="287" uniqueCount="188">
  <si>
    <t>公益社団法人 沖縄被害者支援ゆいセンター</t>
    <rPh sb="0" eb="2">
      <t>コウエキ</t>
    </rPh>
    <rPh sb="2" eb="6">
      <t>シャダンホウジン</t>
    </rPh>
    <rPh sb="7" eb="9">
      <t>オキナワ</t>
    </rPh>
    <rPh sb="9" eb="12">
      <t>ヒガイシャ</t>
    </rPh>
    <rPh sb="12" eb="14">
      <t>シエン</t>
    </rPh>
    <phoneticPr fontId="2"/>
  </si>
  <si>
    <t>（単位：円）</t>
    <rPh sb="1" eb="3">
      <t>タンイ</t>
    </rPh>
    <rPh sb="4" eb="5">
      <t>エン</t>
    </rPh>
    <phoneticPr fontId="2"/>
  </si>
  <si>
    <t>雑収入</t>
    <rPh sb="0" eb="1">
      <t>ザツ</t>
    </rPh>
    <rPh sb="1" eb="3">
      <t>シュウニュウ</t>
    </rPh>
    <phoneticPr fontId="2"/>
  </si>
  <si>
    <t>科　　　　　　　　　目</t>
    <rPh sb="0" eb="1">
      <t>カ</t>
    </rPh>
    <rPh sb="10" eb="11">
      <t>メ</t>
    </rPh>
    <phoneticPr fontId="2"/>
  </si>
  <si>
    <t>増　　　減</t>
    <rPh sb="0" eb="1">
      <t>ゾウ</t>
    </rPh>
    <rPh sb="4" eb="5">
      <t>ゲン</t>
    </rPh>
    <phoneticPr fontId="2"/>
  </si>
  <si>
    <t>Ⅰ　</t>
    <phoneticPr fontId="2"/>
  </si>
  <si>
    <t>１．</t>
    <phoneticPr fontId="2"/>
  </si>
  <si>
    <t>２．</t>
    <phoneticPr fontId="2"/>
  </si>
  <si>
    <t>当　年　度</t>
    <rPh sb="0" eb="1">
      <t>トウ</t>
    </rPh>
    <rPh sb="2" eb="3">
      <t>トシ</t>
    </rPh>
    <rPh sb="4" eb="5">
      <t>ド</t>
    </rPh>
    <phoneticPr fontId="2"/>
  </si>
  <si>
    <t>前　年　度</t>
    <rPh sb="0" eb="1">
      <t>マエ</t>
    </rPh>
    <rPh sb="2" eb="3">
      <t>トシ</t>
    </rPh>
    <rPh sb="4" eb="5">
      <t>ド</t>
    </rPh>
    <phoneticPr fontId="2"/>
  </si>
  <si>
    <t>　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phoneticPr fontId="2"/>
  </si>
  <si>
    <t>経常増減の部</t>
    <rPh sb="0" eb="2">
      <t>ケイジョウ</t>
    </rPh>
    <rPh sb="2" eb="4">
      <t>ゾウゲン</t>
    </rPh>
    <rPh sb="5" eb="6">
      <t>ブ</t>
    </rPh>
    <phoneticPr fontId="2"/>
  </si>
  <si>
    <t>（１）経常収益</t>
    <rPh sb="3" eb="5">
      <t>ケイジョウ</t>
    </rPh>
    <rPh sb="5" eb="7">
      <t>シュウエキ</t>
    </rPh>
    <phoneticPr fontId="2"/>
  </si>
  <si>
    <t>特定資産運用益</t>
    <rPh sb="0" eb="2">
      <t>トクテイ</t>
    </rPh>
    <rPh sb="2" eb="4">
      <t>シサン</t>
    </rPh>
    <rPh sb="4" eb="7">
      <t>ウンヨウエキ</t>
    </rPh>
    <phoneticPr fontId="2"/>
  </si>
  <si>
    <t>受取会費</t>
    <rPh sb="0" eb="2">
      <t>ウケトリ</t>
    </rPh>
    <rPh sb="2" eb="4">
      <t>カイヒ</t>
    </rPh>
    <phoneticPr fontId="2"/>
  </si>
  <si>
    <t>正会員受取会費</t>
    <rPh sb="0" eb="1">
      <t>セイ</t>
    </rPh>
    <rPh sb="1" eb="3">
      <t>カイイン</t>
    </rPh>
    <rPh sb="3" eb="5">
      <t>ウケトリ</t>
    </rPh>
    <rPh sb="5" eb="6">
      <t>カイ</t>
    </rPh>
    <rPh sb="6" eb="7">
      <t>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</si>
  <si>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</si>
  <si>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受取補助金等</t>
    <rPh sb="0" eb="2">
      <t>ウケトリ</t>
    </rPh>
    <rPh sb="2" eb="5">
      <t>ホジョキン</t>
    </rPh>
    <rPh sb="5" eb="6">
      <t>トウ</t>
    </rPh>
    <phoneticPr fontId="2"/>
  </si>
  <si>
    <t>受取市町村補助金</t>
    <rPh sb="0" eb="2">
      <t>ウケトリ</t>
    </rPh>
    <rPh sb="2" eb="5">
      <t>シチョウソン</t>
    </rPh>
    <rPh sb="5" eb="8">
      <t>ホジョキン</t>
    </rPh>
    <phoneticPr fontId="2"/>
  </si>
  <si>
    <t>　</t>
    <phoneticPr fontId="2"/>
  </si>
  <si>
    <t>受取寄付金</t>
    <rPh sb="0" eb="2">
      <t>ウケトリ</t>
    </rPh>
    <rPh sb="2" eb="5">
      <t>キフキン</t>
    </rPh>
    <phoneticPr fontId="2"/>
  </si>
  <si>
    <t>雑収益</t>
    <rPh sb="0" eb="1">
      <t>ザツ</t>
    </rPh>
    <rPh sb="1" eb="3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</si>
  <si>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</si>
  <si>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3">
      <t>ザッシュウニュウ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</si>
  <si>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</si>
  <si>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（２）経常費用</t>
    <rPh sb="3" eb="5">
      <t>ケイジョウ</t>
    </rPh>
    <rPh sb="5" eb="7">
      <t>ヒヨウ</t>
    </rPh>
    <phoneticPr fontId="2"/>
  </si>
  <si>
    <t>事業費</t>
    <rPh sb="0" eb="3">
      <t>ジギョウヒ</t>
    </rPh>
    <phoneticPr fontId="2"/>
  </si>
  <si>
    <t>給料手当</t>
    <rPh sb="0" eb="2">
      <t>キュウリョウ</t>
    </rPh>
    <rPh sb="2" eb="4">
      <t>テアテ</t>
    </rPh>
    <phoneticPr fontId="2"/>
  </si>
  <si>
    <t>賃金</t>
    <rPh sb="0" eb="2">
      <t>チンギン</t>
    </rPh>
    <phoneticPr fontId="2"/>
  </si>
  <si>
    <t>福利厚生費</t>
    <rPh sb="0" eb="2">
      <t>フクリ</t>
    </rPh>
    <rPh sb="2" eb="5">
      <t>コウセイヒ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</si>
  <si>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</si>
  <si>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5">
      <t>ウンパンヒ</t>
    </rPh>
    <phoneticPr fontId="2"/>
  </si>
  <si>
    <t>消耗什器備品費</t>
    <rPh sb="0" eb="2">
      <t>ショウモウ</t>
    </rPh>
    <rPh sb="2" eb="4">
      <t>ジュウキ</t>
    </rPh>
    <rPh sb="4" eb="7">
      <t>ビヒンヒ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</si>
  <si>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</si>
  <si>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</si>
  <si>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光熱水料費</t>
    <rPh sb="0" eb="2">
      <t>コウネツ</t>
    </rPh>
    <rPh sb="2" eb="3">
      <t>ミズ</t>
    </rPh>
    <rPh sb="3" eb="4">
      <t>リョウ</t>
    </rPh>
    <rPh sb="4" eb="5">
      <t>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</si>
  <si>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</si>
  <si>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</si>
  <si>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諸謝金</t>
    <rPh sb="0" eb="3">
      <t>ショシャキン</t>
    </rPh>
    <phoneticPr fontId="2"/>
  </si>
  <si>
    <t>役務費</t>
    <rPh sb="0" eb="2">
      <t>エキム</t>
    </rPh>
    <rPh sb="2" eb="3">
      <t>ヒ</t>
    </rPh>
    <phoneticPr fontId="2"/>
  </si>
  <si>
    <t>会議費</t>
    <rPh sb="0" eb="3">
      <t>カイギヒ</t>
    </rPh>
    <phoneticPr fontId="2"/>
  </si>
  <si>
    <t>施設使用料</t>
    <rPh sb="0" eb="2">
      <t>シセツ</t>
    </rPh>
    <rPh sb="2" eb="5">
      <t>シヨウリョウ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</si>
  <si>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</si>
  <si>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管理費</t>
    <rPh sb="0" eb="3">
      <t>カンリヒ</t>
    </rPh>
    <phoneticPr fontId="2"/>
  </si>
  <si>
    <t>手数料</t>
    <rPh sb="0" eb="3">
      <t>テスウリョウ</t>
    </rPh>
    <phoneticPr fontId="2"/>
  </si>
  <si>
    <t>経常費用計</t>
    <rPh sb="0" eb="2">
      <t>ケイジョウ</t>
    </rPh>
    <rPh sb="2" eb="3">
      <t>ヒ</t>
    </rPh>
    <rPh sb="3" eb="4">
      <t>ヨウ</t>
    </rPh>
    <rPh sb="4" eb="5">
      <t>ケイ</t>
    </rPh>
    <phoneticPr fontId="2"/>
  </si>
  <si>
    <t>　評価損益調整前経常増減額</t>
    <rPh sb="1" eb="3">
      <t>ヒョウカ</t>
    </rPh>
    <rPh sb="3" eb="5">
      <t>ソンエキ</t>
    </rPh>
    <rPh sb="5" eb="7">
      <t>チョウセイ</t>
    </rPh>
    <rPh sb="7" eb="8">
      <t>マエ</t>
    </rPh>
    <rPh sb="8" eb="10">
      <t>ケイジョウ</t>
    </rPh>
    <rPh sb="10" eb="13">
      <t>ゾウゲンガク</t>
    </rPh>
    <phoneticPr fontId="2"/>
  </si>
  <si>
    <t>　基本財産評価損益等</t>
    <rPh sb="1" eb="3">
      <t>キホン</t>
    </rPh>
    <rPh sb="3" eb="5">
      <t>ザイサン</t>
    </rPh>
    <rPh sb="5" eb="7">
      <t>ヒョウカ</t>
    </rPh>
    <rPh sb="7" eb="8">
      <t>ゾン</t>
    </rPh>
    <rPh sb="8" eb="9">
      <t>エキ</t>
    </rPh>
    <rPh sb="9" eb="10">
      <t>トウ</t>
    </rPh>
    <phoneticPr fontId="2"/>
  </si>
  <si>
    <t>　特定資産評価損益等</t>
    <rPh sb="1" eb="3">
      <t>トクテイ</t>
    </rPh>
    <rPh sb="3" eb="5">
      <t>シサン</t>
    </rPh>
    <rPh sb="5" eb="7">
      <t>ヒョウカ</t>
    </rPh>
    <rPh sb="7" eb="8">
      <t>ゾン</t>
    </rPh>
    <rPh sb="8" eb="9">
      <t>エキ</t>
    </rPh>
    <rPh sb="9" eb="10">
      <t>トウ</t>
    </rPh>
    <phoneticPr fontId="2"/>
  </si>
  <si>
    <t>　投資有証券評価損益等</t>
    <rPh sb="1" eb="3">
      <t>トウシ</t>
    </rPh>
    <rPh sb="3" eb="4">
      <t>ユウ</t>
    </rPh>
    <rPh sb="4" eb="6">
      <t>ショウケン</t>
    </rPh>
    <rPh sb="6" eb="8">
      <t>ヒョウカ</t>
    </rPh>
    <rPh sb="8" eb="10">
      <t>ソンエキ</t>
    </rPh>
    <rPh sb="10" eb="11">
      <t>ナド</t>
    </rPh>
    <phoneticPr fontId="2"/>
  </si>
  <si>
    <t>　評価損益等計</t>
    <rPh sb="1" eb="3">
      <t>ヒョウカ</t>
    </rPh>
    <rPh sb="3" eb="5">
      <t>ソンエキ</t>
    </rPh>
    <rPh sb="5" eb="6">
      <t>トウ</t>
    </rPh>
    <rPh sb="6" eb="7">
      <t>ケイ</t>
    </rPh>
    <phoneticPr fontId="2"/>
  </si>
  <si>
    <t>　当期経常増減額</t>
    <rPh sb="1" eb="3">
      <t>トウキ</t>
    </rPh>
    <rPh sb="3" eb="5">
      <t>ケイジョウ</t>
    </rPh>
    <rPh sb="5" eb="8">
      <t>ゾウゲンガク</t>
    </rPh>
    <phoneticPr fontId="2"/>
  </si>
  <si>
    <t>２．経常外増減の部</t>
    <rPh sb="2" eb="4">
      <t>ケイジョウ</t>
    </rPh>
    <rPh sb="4" eb="5">
      <t>ソト</t>
    </rPh>
    <rPh sb="5" eb="7">
      <t>ゾウゲン</t>
    </rPh>
    <rPh sb="8" eb="9">
      <t>ブ</t>
    </rPh>
    <phoneticPr fontId="2"/>
  </si>
  <si>
    <t>（１）経常外収益</t>
    <rPh sb="3" eb="5">
      <t>ケイジョウ</t>
    </rPh>
    <rPh sb="5" eb="6">
      <t>ソト</t>
    </rPh>
    <rPh sb="6" eb="8">
      <t>シュウエキ</t>
    </rPh>
    <phoneticPr fontId="2"/>
  </si>
  <si>
    <t>　固定資産売却益</t>
    <rPh sb="1" eb="5">
      <t>コテイシサン</t>
    </rPh>
    <rPh sb="5" eb="7">
      <t>バイキャク</t>
    </rPh>
    <rPh sb="7" eb="8">
      <t>エキ</t>
    </rPh>
    <phoneticPr fontId="2"/>
  </si>
  <si>
    <t>　固定資産受贈益</t>
    <rPh sb="1" eb="3">
      <t>コテイ</t>
    </rPh>
    <rPh sb="3" eb="5">
      <t>シサン</t>
    </rPh>
    <rPh sb="5" eb="7">
      <t>ジュゾウ</t>
    </rPh>
    <rPh sb="7" eb="8">
      <t>エキ</t>
    </rPh>
    <phoneticPr fontId="2"/>
  </si>
  <si>
    <t>経常外収益計</t>
    <rPh sb="0" eb="2">
      <t>ケイジョウ</t>
    </rPh>
    <rPh sb="2" eb="3">
      <t>ソト</t>
    </rPh>
    <rPh sb="3" eb="5">
      <t>シュウエキ</t>
    </rPh>
    <rPh sb="5" eb="6">
      <t>ケイ</t>
    </rPh>
    <phoneticPr fontId="2"/>
  </si>
  <si>
    <t>（２）経常外費用</t>
    <rPh sb="3" eb="5">
      <t>ケイジョウ</t>
    </rPh>
    <rPh sb="5" eb="6">
      <t>ソト</t>
    </rPh>
    <rPh sb="6" eb="8">
      <t>ヒヨウ</t>
    </rPh>
    <phoneticPr fontId="2"/>
  </si>
  <si>
    <t>　固定資産売却損</t>
    <rPh sb="1" eb="5">
      <t>コテイシサン</t>
    </rPh>
    <rPh sb="5" eb="7">
      <t>バイキャク</t>
    </rPh>
    <rPh sb="7" eb="8">
      <t>ソン</t>
    </rPh>
    <phoneticPr fontId="2"/>
  </si>
  <si>
    <t>　固定資産減損損失</t>
    <rPh sb="1" eb="5">
      <t>コテイシサン</t>
    </rPh>
    <rPh sb="5" eb="6">
      <t>ゲン</t>
    </rPh>
    <rPh sb="6" eb="7">
      <t>ソン</t>
    </rPh>
    <rPh sb="7" eb="9">
      <t>ソンシツ</t>
    </rPh>
    <phoneticPr fontId="2"/>
  </si>
  <si>
    <t>　災害損失</t>
    <rPh sb="1" eb="3">
      <t>サイガイ</t>
    </rPh>
    <rPh sb="3" eb="5">
      <t>ソンシツ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</si>
  <si>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</si>
  <si>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　当期経常外増減額</t>
    <rPh sb="1" eb="3">
      <t>トウキ</t>
    </rPh>
    <rPh sb="3" eb="5">
      <t>ケイジョウ</t>
    </rPh>
    <rPh sb="5" eb="6">
      <t>ガイ</t>
    </rPh>
    <rPh sb="6" eb="9">
      <t>ゾウゲンガク</t>
    </rPh>
    <phoneticPr fontId="2"/>
  </si>
  <si>
    <t>　当期一般正味財産増減額</t>
    <rPh sb="1" eb="3">
      <t>トウキ</t>
    </rPh>
    <rPh sb="3" eb="5">
      <t>イッパン</t>
    </rPh>
    <rPh sb="5" eb="7">
      <t>ショウミ</t>
    </rPh>
    <rPh sb="7" eb="9">
      <t>ザイサン</t>
    </rPh>
    <rPh sb="9" eb="12">
      <t>ゾウゲンガク</t>
    </rPh>
    <phoneticPr fontId="2"/>
  </si>
  <si>
    <t>　一般正味財産期首残高</t>
    <rPh sb="1" eb="3">
      <t>イッパン</t>
    </rPh>
    <rPh sb="3" eb="5">
      <t>ショウミ</t>
    </rPh>
    <rPh sb="5" eb="7">
      <t>ザイサン</t>
    </rPh>
    <rPh sb="7" eb="9">
      <t>キシュ</t>
    </rPh>
    <rPh sb="9" eb="11">
      <t>ザンダカ</t>
    </rPh>
    <phoneticPr fontId="2"/>
  </si>
  <si>
    <t>　一般正味財産期末残高</t>
    <rPh sb="1" eb="3">
      <t>イッパン</t>
    </rPh>
    <rPh sb="3" eb="5">
      <t>ショウミ</t>
    </rPh>
    <rPh sb="5" eb="7">
      <t>ザイサン</t>
    </rPh>
    <rPh sb="7" eb="8">
      <t>キ</t>
    </rPh>
    <rPh sb="8" eb="9">
      <t>マツ</t>
    </rPh>
    <rPh sb="9" eb="11">
      <t>ザンダカ</t>
    </rPh>
    <phoneticPr fontId="2"/>
  </si>
  <si>
    <t>Ⅱ　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2"/>
  </si>
  <si>
    <t>固定資産受贈益</t>
    <rPh sb="0" eb="4">
      <t>コテイシサン</t>
    </rPh>
    <rPh sb="4" eb="7">
      <t>ジュゾウエキ</t>
    </rPh>
    <phoneticPr fontId="2"/>
  </si>
  <si>
    <t>基本財産評価益</t>
    <rPh sb="0" eb="2">
      <t>キホン</t>
    </rPh>
    <rPh sb="2" eb="4">
      <t>ザイサン</t>
    </rPh>
    <rPh sb="4" eb="6">
      <t>ヒョウカ</t>
    </rPh>
    <rPh sb="6" eb="7">
      <t>エキ</t>
    </rPh>
    <phoneticPr fontId="2"/>
  </si>
  <si>
    <t>特定資産評価益</t>
    <rPh sb="0" eb="2">
      <t>トクテイ</t>
    </rPh>
    <rPh sb="2" eb="4">
      <t>シサン</t>
    </rPh>
    <rPh sb="4" eb="6">
      <t>ヒョウカ</t>
    </rPh>
    <rPh sb="6" eb="7">
      <t>エキ</t>
    </rPh>
    <phoneticPr fontId="2"/>
  </si>
  <si>
    <t>基本財産評価損</t>
    <rPh sb="0" eb="2">
      <t>キホン</t>
    </rPh>
    <rPh sb="2" eb="4">
      <t>ザイサン</t>
    </rPh>
    <rPh sb="4" eb="6">
      <t>ヒョウカ</t>
    </rPh>
    <rPh sb="6" eb="7">
      <t>ソン</t>
    </rPh>
    <phoneticPr fontId="2"/>
  </si>
  <si>
    <t>特定資産評価損</t>
    <rPh sb="0" eb="2">
      <t>トクテイ</t>
    </rPh>
    <rPh sb="2" eb="4">
      <t>シサン</t>
    </rPh>
    <rPh sb="4" eb="6">
      <t>ヒョウカ</t>
    </rPh>
    <rPh sb="6" eb="7">
      <t>ゾン</t>
    </rPh>
    <phoneticPr fontId="2"/>
  </si>
  <si>
    <t>一般正味財産への振替額</t>
    <rPh sb="0" eb="2">
      <t>イッパン</t>
    </rPh>
    <rPh sb="2" eb="4">
      <t>ショウミ</t>
    </rPh>
    <rPh sb="4" eb="6">
      <t>ザイサン</t>
    </rPh>
    <rPh sb="8" eb="11">
      <t>フリカエガク</t>
    </rPh>
    <phoneticPr fontId="2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</si>
  <si>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2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</si>
  <si>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</si>
  <si>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</si>
  <si>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Ⅲ　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</si>
  <si>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2"/>
  </si>
  <si>
    <t>法人会計</t>
    <rPh sb="0" eb="2">
      <t>ホウジン</t>
    </rPh>
    <rPh sb="2" eb="4">
      <t>カイケイ</t>
    </rPh>
    <phoneticPr fontId="2"/>
  </si>
  <si>
    <t>合　　計</t>
    <rPh sb="0" eb="1">
      <t>ア</t>
    </rPh>
    <rPh sb="3" eb="4">
      <t>ケイ</t>
    </rPh>
    <phoneticPr fontId="2"/>
  </si>
  <si>
    <t>　一般正味財産増減の部</t>
    <phoneticPr fontId="2"/>
  </si>
  <si>
    <t>（１）</t>
    <phoneticPr fontId="2"/>
  </si>
  <si>
    <t>経常収益</t>
    <rPh sb="0" eb="2">
      <t>ケイジョウ</t>
    </rPh>
    <rPh sb="2" eb="4">
      <t>シュウエキ</t>
    </rPh>
    <phoneticPr fontId="2"/>
  </si>
  <si>
    <t>基本財産運用益</t>
    <rPh sb="0" eb="2">
      <t>キホン</t>
    </rPh>
    <rPh sb="2" eb="4">
      <t>ザイサン</t>
    </rPh>
    <rPh sb="4" eb="7">
      <t>ウンヨウエキ</t>
    </rPh>
    <phoneticPr fontId="2"/>
  </si>
  <si>
    <t>特定資産切崩収入</t>
    <rPh sb="0" eb="2">
      <t>トクテイ</t>
    </rPh>
    <rPh sb="2" eb="4">
      <t>シサン</t>
    </rPh>
    <rPh sb="4" eb="5">
      <t>キ</t>
    </rPh>
    <rPh sb="5" eb="6">
      <t>クズ</t>
    </rPh>
    <rPh sb="6" eb="8">
      <t>シュウニュウ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</si>
  <si>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</si>
  <si>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　んぽ</t>
    <phoneticPr fontId="2"/>
  </si>
  <si>
    <t>雑収入</t>
    <rPh sb="0" eb="3">
      <t>ザツシュウニュウ</t>
    </rPh>
    <phoneticPr fontId="2"/>
  </si>
  <si>
    <t>（２）</t>
    <phoneticPr fontId="2"/>
  </si>
  <si>
    <t>経常費用</t>
    <rPh sb="0" eb="2">
      <t>ケイジョウ</t>
    </rPh>
    <rPh sb="2" eb="4">
      <t>ヒヨウ</t>
    </rPh>
    <phoneticPr fontId="2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</si>
  <si>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2"/>
  </si>
  <si>
    <t>負担金</t>
    <rPh sb="0" eb="3">
      <t>フタンキン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</si>
  <si>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</si>
  <si>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評価損益調整前経常増減額</t>
    <rPh sb="0" eb="2">
      <t>ヒョウカ</t>
    </rPh>
    <rPh sb="2" eb="4">
      <t>ソンエキ</t>
    </rPh>
    <rPh sb="4" eb="7">
      <t>チョウセイマエ</t>
    </rPh>
    <rPh sb="7" eb="9">
      <t>ケイジョウ</t>
    </rPh>
    <rPh sb="9" eb="12">
      <t>ゾウゲンガク</t>
    </rPh>
    <phoneticPr fontId="2"/>
  </si>
  <si>
    <t>投資有価証券評価損益等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rPh sb="10" eb="11">
      <t>トウ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</si>
  <si>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</si>
  <si>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経常外増減の部</t>
    <rPh sb="0" eb="2">
      <t>ケイジョウ</t>
    </rPh>
    <rPh sb="2" eb="3">
      <t>ガイ</t>
    </rPh>
    <rPh sb="3" eb="5">
      <t>ゾウゲン</t>
    </rPh>
    <rPh sb="6" eb="7">
      <t>ブ</t>
    </rPh>
    <phoneticPr fontId="2"/>
  </si>
  <si>
    <t>経常外収益</t>
    <rPh sb="0" eb="2">
      <t>ケイジョウ</t>
    </rPh>
    <rPh sb="2" eb="3">
      <t>ガイ</t>
    </rPh>
    <rPh sb="3" eb="5">
      <t>シュウエキ</t>
    </rPh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</si>
  <si>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</si>
  <si>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固定資産受贈益</t>
    <rPh sb="0" eb="2">
      <t>コテイ</t>
    </rPh>
    <rPh sb="2" eb="4">
      <t>シサン</t>
    </rPh>
    <rPh sb="4" eb="6">
      <t>ジュゾウ</t>
    </rPh>
    <rPh sb="6" eb="7">
      <t>エキ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</si>
  <si>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</si>
  <si>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経常外費用</t>
    <rPh sb="0" eb="2">
      <t>ケイジョウ</t>
    </rPh>
    <rPh sb="2" eb="3">
      <t>ガイ</t>
    </rPh>
    <rPh sb="3" eb="5">
      <t>ヒヨウ</t>
    </rPh>
    <phoneticPr fontId="2"/>
  </si>
  <si>
    <t>固定資産売却損</t>
    <rPh sb="0" eb="2">
      <t>コテイ</t>
    </rPh>
    <rPh sb="2" eb="4">
      <t>シサン</t>
    </rPh>
    <rPh sb="4" eb="6">
      <t>バイキャク</t>
    </rPh>
    <rPh sb="6" eb="7">
      <t>ソン</t>
    </rPh>
    <phoneticPr fontId="2"/>
  </si>
  <si>
    <t>固定資産減損損失</t>
    <rPh sb="0" eb="2">
      <t>コテイ</t>
    </rPh>
    <rPh sb="2" eb="4">
      <t>シサン</t>
    </rPh>
    <rPh sb="4" eb="6">
      <t>ゲンソン</t>
    </rPh>
    <rPh sb="6" eb="7">
      <t>ソン</t>
    </rPh>
    <rPh sb="7" eb="8">
      <t>シツ</t>
    </rPh>
    <phoneticPr fontId="2"/>
  </si>
  <si>
    <t>災害損失</t>
    <rPh sb="0" eb="2">
      <t>サイガイ</t>
    </rPh>
    <rPh sb="2" eb="4">
      <t>ソンシツ</t>
    </rPh>
    <phoneticPr fontId="2"/>
  </si>
  <si>
    <t>当期経常外増減額</t>
    <rPh sb="0" eb="2">
      <t>トウキ</t>
    </rPh>
    <rPh sb="2" eb="5">
      <t>ケイジョウガイ</t>
    </rPh>
    <rPh sb="5" eb="8">
      <t>ゾウゲンガク</t>
    </rPh>
    <phoneticPr fontId="2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</si>
  <si>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2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</si>
  <si>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</si>
  <si>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</si>
  <si>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Ⅱ　</t>
    <phoneticPr fontId="2"/>
  </si>
  <si>
    <t>　指定正味財産増減の部</t>
    <rPh sb="1" eb="3">
      <t>シテイ</t>
    </rPh>
    <phoneticPr fontId="2"/>
  </si>
  <si>
    <t>固定資産受贈益</t>
    <rPh sb="0" eb="4">
      <t>コテイシサン</t>
    </rPh>
    <rPh sb="4" eb="6">
      <t>ジュゾウ</t>
    </rPh>
    <rPh sb="6" eb="7">
      <t>エキ</t>
    </rPh>
    <phoneticPr fontId="2"/>
  </si>
  <si>
    <t>特定資産評価損</t>
    <rPh sb="0" eb="2">
      <t>トクテイ</t>
    </rPh>
    <rPh sb="2" eb="4">
      <t>シサン</t>
    </rPh>
    <rPh sb="4" eb="6">
      <t>ヒョウカ</t>
    </rPh>
    <rPh sb="6" eb="7">
      <t>ソン</t>
    </rPh>
    <phoneticPr fontId="2"/>
  </si>
  <si>
    <t>一般正味財産への振替額</t>
    <rPh sb="0" eb="2">
      <t>イッパン</t>
    </rPh>
    <rPh sb="2" eb="4">
      <t>ショウミ</t>
    </rPh>
    <rPh sb="4" eb="6">
      <t>ザイサン</t>
    </rPh>
    <rPh sb="8" eb="10">
      <t>フリカエ</t>
    </rPh>
    <rPh sb="10" eb="11">
      <t>ガク</t>
    </rPh>
    <phoneticPr fontId="2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</si>
  <si>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1">
      <t>ゾウゲンガク</t>
    </rPh>
    <phoneticPr fontId="2"/>
  </si>
  <si>
    <t>Ⅲ　</t>
    <phoneticPr fontId="2"/>
  </si>
  <si>
    <t>　正味財産期末残高</t>
    <rPh sb="1" eb="3">
      <t>ショウミ</t>
    </rPh>
    <rPh sb="5" eb="7">
      <t>キマツ</t>
    </rPh>
    <rPh sb="7" eb="9">
      <t>ザンダカ</t>
    </rPh>
    <phoneticPr fontId="2"/>
  </si>
  <si>
    <t>正味財産期末残高</t>
  </si>
  <si>
    <t>評価損益等計</t>
    <rPh sb="0" eb="2">
      <t>ヒョウカ</t>
    </rPh>
    <rPh sb="2" eb="4">
      <t>ソンエキ</t>
    </rPh>
    <rPh sb="4" eb="5">
      <t>トウ</t>
    </rPh>
    <rPh sb="5" eb="6">
      <t>ケイ</t>
    </rPh>
    <phoneticPr fontId="2"/>
  </si>
  <si>
    <t>基本財産評価損益等</t>
    <rPh sb="0" eb="2">
      <t>キホン</t>
    </rPh>
    <rPh sb="2" eb="4">
      <t>ザイサン</t>
    </rPh>
    <rPh sb="4" eb="6">
      <t>ヒョウカ</t>
    </rPh>
    <rPh sb="6" eb="8">
      <t>ソンエキ</t>
    </rPh>
    <rPh sb="8" eb="9">
      <t>トウ</t>
    </rPh>
    <phoneticPr fontId="2"/>
  </si>
  <si>
    <t>特定資産評価損益等</t>
    <rPh sb="0" eb="2">
      <t>トクテイ</t>
    </rPh>
    <rPh sb="2" eb="4">
      <t>シサン</t>
    </rPh>
    <rPh sb="4" eb="6">
      <t>ヒョウカ</t>
    </rPh>
    <rPh sb="6" eb="8">
      <t>ソンエキ</t>
    </rPh>
    <rPh sb="8" eb="9">
      <t>トウ</t>
    </rPh>
    <phoneticPr fontId="2"/>
  </si>
  <si>
    <t>雑費</t>
    <rPh sb="0" eb="2">
      <t>ザッピ</t>
    </rPh>
    <phoneticPr fontId="2"/>
  </si>
  <si>
    <t>　備　　考</t>
    <rPh sb="1" eb="2">
      <t>ソナエ</t>
    </rPh>
    <rPh sb="4" eb="5">
      <t>コウ</t>
    </rPh>
    <phoneticPr fontId="2"/>
  </si>
  <si>
    <t>預金利息</t>
    <rPh sb="0" eb="2">
      <t>ヨキン</t>
    </rPh>
    <rPh sb="2" eb="4">
      <t>リソク</t>
    </rPh>
    <phoneticPr fontId="2"/>
  </si>
  <si>
    <t>講師謝金</t>
    <rPh sb="0" eb="2">
      <t>コウシ</t>
    </rPh>
    <rPh sb="2" eb="4">
      <t>シャキン</t>
    </rPh>
    <phoneticPr fontId="2"/>
  </si>
  <si>
    <t>研修委員会</t>
    <rPh sb="0" eb="2">
      <t>ケンシュウ</t>
    </rPh>
    <rPh sb="2" eb="5">
      <t>イインカイ</t>
    </rPh>
    <phoneticPr fontId="2"/>
  </si>
  <si>
    <t>振込手数料</t>
    <rPh sb="0" eb="2">
      <t>フリコミ</t>
    </rPh>
    <rPh sb="2" eb="5">
      <t>テスウリョウ</t>
    </rPh>
    <phoneticPr fontId="2"/>
  </si>
  <si>
    <t>燃料費</t>
    <rPh sb="0" eb="3">
      <t>ネンリョウヒ</t>
    </rPh>
    <phoneticPr fontId="2"/>
  </si>
  <si>
    <t>コピー機維持料</t>
    <rPh sb="3" eb="4">
      <t>キ</t>
    </rPh>
    <rPh sb="4" eb="6">
      <t>イジ</t>
    </rPh>
    <rPh sb="6" eb="7">
      <t>リョウ</t>
    </rPh>
    <phoneticPr fontId="2"/>
  </si>
  <si>
    <t>租税公課</t>
    <rPh sb="0" eb="2">
      <t>ソゼイ</t>
    </rPh>
    <rPh sb="2" eb="4">
      <t>コウカ</t>
    </rPh>
    <phoneticPr fontId="2"/>
  </si>
  <si>
    <t>基本資産運用益</t>
    <rPh sb="0" eb="2">
      <t>キホン</t>
    </rPh>
    <rPh sb="2" eb="4">
      <t>シサン</t>
    </rPh>
    <rPh sb="4" eb="6">
      <t>ウンヨウ</t>
    </rPh>
    <rPh sb="6" eb="7">
      <t>エキ</t>
    </rPh>
    <phoneticPr fontId="2"/>
  </si>
  <si>
    <t>指定正味財産からの振替額</t>
    <rPh sb="0" eb="2">
      <t>シテイ</t>
    </rPh>
    <rPh sb="2" eb="4">
      <t>ショウミ</t>
    </rPh>
    <rPh sb="4" eb="6">
      <t>ザイサン</t>
    </rPh>
    <rPh sb="9" eb="12">
      <t>フリカエガク</t>
    </rPh>
    <phoneticPr fontId="2"/>
  </si>
  <si>
    <t>助成金収入</t>
    <rPh sb="0" eb="3">
      <t>ジョセイキン</t>
    </rPh>
    <rPh sb="3" eb="5">
      <t>シュウニュウ</t>
    </rPh>
    <phoneticPr fontId="2"/>
  </si>
  <si>
    <t>日本財団助成金収入</t>
    <rPh sb="0" eb="2">
      <t>ニホン</t>
    </rPh>
    <rPh sb="2" eb="4">
      <t>ザイダン</t>
    </rPh>
    <rPh sb="4" eb="7">
      <t>ジョセイキン</t>
    </rPh>
    <rPh sb="7" eb="9">
      <t>シュウニュウ</t>
    </rPh>
    <phoneticPr fontId="2"/>
  </si>
  <si>
    <t>　他会計振替額</t>
    <rPh sb="1" eb="4">
      <t>タカイケイ</t>
    </rPh>
    <rPh sb="4" eb="7">
      <t>フリカエガク</t>
    </rPh>
    <phoneticPr fontId="2"/>
  </si>
  <si>
    <t>他会計振替額</t>
    <rPh sb="0" eb="3">
      <t>タカイケイ</t>
    </rPh>
    <rPh sb="3" eb="6">
      <t>フリカエガク</t>
    </rPh>
    <phoneticPr fontId="2"/>
  </si>
  <si>
    <t>光熱水料費</t>
    <rPh sb="0" eb="2">
      <t>コウネツ</t>
    </rPh>
    <rPh sb="2" eb="4">
      <t>スイリョウ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</si>
  <si>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</si>
  <si>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車輌費</t>
    <rPh sb="0" eb="2">
      <t>シャリョウ</t>
    </rPh>
    <rPh sb="2" eb="3">
      <t>ヒ</t>
    </rPh>
    <phoneticPr fontId="2"/>
  </si>
  <si>
    <t>事務所借料、会場使用料</t>
    <rPh sb="0" eb="3">
      <t>ジムショ</t>
    </rPh>
    <rPh sb="3" eb="5">
      <t>シャクリョウ</t>
    </rPh>
    <rPh sb="6" eb="8">
      <t>カイジョウ</t>
    </rPh>
    <rPh sb="8" eb="11">
      <t>シヨウリョウ</t>
    </rPh>
    <phoneticPr fontId="2"/>
  </si>
  <si>
    <t>被害者相談員賃金</t>
    <rPh sb="0" eb="3">
      <t>ヒガイシャ</t>
    </rPh>
    <rPh sb="3" eb="6">
      <t>ソウダンイン</t>
    </rPh>
    <rPh sb="6" eb="8">
      <t>チンギン</t>
    </rPh>
    <phoneticPr fontId="2"/>
  </si>
  <si>
    <t>電話料、切手等郵送料</t>
    <rPh sb="0" eb="2">
      <t>デンワ</t>
    </rPh>
    <rPh sb="2" eb="3">
      <t>リョウ</t>
    </rPh>
    <rPh sb="4" eb="6">
      <t>キッテ</t>
    </rPh>
    <rPh sb="6" eb="7">
      <t>トウ</t>
    </rPh>
    <rPh sb="7" eb="10">
      <t>ユウソウリョウ</t>
    </rPh>
    <phoneticPr fontId="2"/>
  </si>
  <si>
    <t>コピー用紙他消耗品</t>
    <rPh sb="3" eb="6">
      <t>ヨウシタ</t>
    </rPh>
    <rPh sb="6" eb="9">
      <t>ショウモウヒン</t>
    </rPh>
    <phoneticPr fontId="2"/>
  </si>
  <si>
    <t>事務所光熱水費</t>
    <rPh sb="0" eb="3">
      <t>ジムショ</t>
    </rPh>
    <rPh sb="3" eb="7">
      <t>コウネツスイヒ</t>
    </rPh>
    <phoneticPr fontId="2"/>
  </si>
  <si>
    <t>車検</t>
    <rPh sb="0" eb="2">
      <t>シャケン</t>
    </rPh>
    <phoneticPr fontId="2"/>
  </si>
  <si>
    <t>車2台保険料</t>
    <rPh sb="0" eb="1">
      <t>クルマ</t>
    </rPh>
    <rPh sb="2" eb="3">
      <t>ダイ</t>
    </rPh>
    <rPh sb="3" eb="6">
      <t>ホケンリョウ</t>
    </rPh>
    <phoneticPr fontId="2"/>
  </si>
  <si>
    <t>個人・法人会員</t>
    <rPh sb="0" eb="2">
      <t>コジン</t>
    </rPh>
    <rPh sb="3" eb="5">
      <t>ホウジン</t>
    </rPh>
    <rPh sb="5" eb="7">
      <t>カイイン</t>
    </rPh>
    <phoneticPr fontId="2"/>
  </si>
  <si>
    <t>理事長、局長会議等</t>
    <rPh sb="0" eb="3">
      <t>リジチョウ</t>
    </rPh>
    <rPh sb="4" eb="6">
      <t>キョクチョウ</t>
    </rPh>
    <rPh sb="6" eb="8">
      <t>カイギ</t>
    </rPh>
    <rPh sb="8" eb="9">
      <t>トウ</t>
    </rPh>
    <phoneticPr fontId="2"/>
  </si>
  <si>
    <t>車両燃料費</t>
    <rPh sb="0" eb="2">
      <t>シャリョウ</t>
    </rPh>
    <rPh sb="2" eb="5">
      <t>ネンリョウヒ</t>
    </rPh>
    <phoneticPr fontId="2"/>
  </si>
  <si>
    <t>公益目的事業費</t>
    <rPh sb="0" eb="2">
      <t>コウエキ</t>
    </rPh>
    <rPh sb="2" eb="4">
      <t>モクテキ</t>
    </rPh>
    <rPh sb="4" eb="7">
      <t>ジギョウヒ</t>
    </rPh>
    <phoneticPr fontId="2"/>
  </si>
  <si>
    <t>パソコン料</t>
    <rPh sb="4" eb="5">
      <t>リョウ</t>
    </rPh>
    <phoneticPr fontId="2"/>
  </si>
  <si>
    <t>固定資産受贈益振替額</t>
    <rPh sb="0" eb="4">
      <t>コテイシサン</t>
    </rPh>
    <rPh sb="4" eb="7">
      <t>ジュゾウエキ</t>
    </rPh>
    <rPh sb="7" eb="10">
      <t>フリカエガク</t>
    </rPh>
    <phoneticPr fontId="2"/>
  </si>
  <si>
    <t>減価償却相当額</t>
    <rPh sb="0" eb="2">
      <t>ゲンカ</t>
    </rPh>
    <rPh sb="4" eb="7">
      <t>ソウトウガク</t>
    </rPh>
    <phoneticPr fontId="2"/>
  </si>
  <si>
    <t>個人</t>
    <rPh sb="0" eb="2">
      <t>コジン</t>
    </rPh>
    <phoneticPr fontId="2"/>
  </si>
  <si>
    <t>事務局長他６名給料</t>
    <rPh sb="0" eb="2">
      <t>ジム</t>
    </rPh>
    <rPh sb="2" eb="4">
      <t>キョクチョウ</t>
    </rPh>
    <rPh sb="4" eb="5">
      <t>タ</t>
    </rPh>
    <rPh sb="6" eb="7">
      <t>メイ</t>
    </rPh>
    <rPh sb="7" eb="9">
      <t>キュウリョウ</t>
    </rPh>
    <phoneticPr fontId="2"/>
  </si>
  <si>
    <t>公益目的事業１
(被害者相談）
(直接支援事業）
(自助グループ支援事業）
(調査研究）　</t>
    <rPh sb="0" eb="2">
      <t>コウエキ</t>
    </rPh>
    <rPh sb="2" eb="4">
      <t>モクテキ</t>
    </rPh>
    <rPh sb="4" eb="6">
      <t>ジギョウ</t>
    </rPh>
    <rPh sb="9" eb="12">
      <t>ヒガイシャ</t>
    </rPh>
    <rPh sb="12" eb="14">
      <t>ソウダン</t>
    </rPh>
    <rPh sb="17" eb="19">
      <t>チョクセツ</t>
    </rPh>
    <rPh sb="19" eb="21">
      <t>シエン</t>
    </rPh>
    <rPh sb="21" eb="23">
      <t>ジギョウ</t>
    </rPh>
    <rPh sb="26" eb="28">
      <t>ジジョ</t>
    </rPh>
    <rPh sb="32" eb="34">
      <t>シエン</t>
    </rPh>
    <rPh sb="34" eb="36">
      <t>ジギョウ</t>
    </rPh>
    <rPh sb="39" eb="41">
      <t>チョウサ</t>
    </rPh>
    <rPh sb="41" eb="43">
      <t>ケンキュウ</t>
    </rPh>
    <phoneticPr fontId="2"/>
  </si>
  <si>
    <t>公益目的事業２
(広報啓発事業）　</t>
    <rPh sb="0" eb="2">
      <t>コウエキ</t>
    </rPh>
    <rPh sb="2" eb="4">
      <t>モクテキ</t>
    </rPh>
    <rPh sb="4" eb="6">
      <t>ジギョウ</t>
    </rPh>
    <rPh sb="9" eb="11">
      <t>コウホウ</t>
    </rPh>
    <rPh sb="11" eb="13">
      <t>ケイハツ</t>
    </rPh>
    <rPh sb="13" eb="15">
      <t>ジギョウ</t>
    </rPh>
    <phoneticPr fontId="2"/>
  </si>
  <si>
    <t>公益目的事業計</t>
    <rPh sb="0" eb="2">
      <t>コウエキ</t>
    </rPh>
    <rPh sb="2" eb="4">
      <t>モクテキ</t>
    </rPh>
    <rPh sb="4" eb="6">
      <t>ジギョウ</t>
    </rPh>
    <rPh sb="6" eb="7">
      <t>ケイ</t>
    </rPh>
    <phoneticPr fontId="2"/>
  </si>
  <si>
    <t>固定資産受贈益振替額</t>
    <rPh sb="0" eb="2">
      <t>コテイ</t>
    </rPh>
    <rPh sb="2" eb="4">
      <t>シサン</t>
    </rPh>
    <rPh sb="4" eb="6">
      <t>ジュゾウ</t>
    </rPh>
    <rPh sb="6" eb="7">
      <t>エキ</t>
    </rPh>
    <rPh sb="7" eb="9">
      <t>フリカエ</t>
    </rPh>
    <rPh sb="9" eb="10">
      <t>ガク</t>
    </rPh>
    <phoneticPr fontId="2"/>
  </si>
  <si>
    <t>公益目的事業３
(支援養成事業）　</t>
    <rPh sb="0" eb="2">
      <t>コウエキ</t>
    </rPh>
    <rPh sb="2" eb="4">
      <t>モクテキ</t>
    </rPh>
    <rPh sb="4" eb="6">
      <t>ジギョウ</t>
    </rPh>
    <rPh sb="9" eb="11">
      <t>シエン</t>
    </rPh>
    <rPh sb="11" eb="13">
      <t>ヨウセイ</t>
    </rPh>
    <rPh sb="13" eb="15">
      <t>ジギョウ</t>
    </rPh>
    <phoneticPr fontId="2"/>
  </si>
  <si>
    <t>収支予算書内訳表（正味財産増減計算書内訳表）</t>
    <rPh sb="0" eb="2">
      <t>シュウシ</t>
    </rPh>
    <rPh sb="2" eb="4">
      <t>ヨサン</t>
    </rPh>
    <rPh sb="4" eb="5">
      <t>ショ</t>
    </rPh>
    <rPh sb="5" eb="6">
      <t>ウチ</t>
    </rPh>
    <rPh sb="6" eb="7">
      <t>ヤク</t>
    </rPh>
    <rPh sb="7" eb="8">
      <t>ヒョウ</t>
    </rPh>
    <rPh sb="9" eb="11">
      <t>ショウミ</t>
    </rPh>
    <rPh sb="11" eb="13">
      <t>ザイサン</t>
    </rPh>
    <rPh sb="13" eb="15">
      <t>ゾウゲン</t>
    </rPh>
    <rPh sb="15" eb="18">
      <t>ケイサンショ</t>
    </rPh>
    <rPh sb="18" eb="21">
      <t>ウチワケヒョウ</t>
    </rPh>
    <phoneticPr fontId="2"/>
  </si>
  <si>
    <t>沖縄県業務委託費(県警）</t>
    <rPh sb="0" eb="3">
      <t>オキナワケン</t>
    </rPh>
    <rPh sb="3" eb="5">
      <t>ギョウム</t>
    </rPh>
    <rPh sb="5" eb="8">
      <t>イタクヒ</t>
    </rPh>
    <rPh sb="9" eb="11">
      <t>ケンケイ</t>
    </rPh>
    <phoneticPr fontId="2"/>
  </si>
  <si>
    <t>沖縄県業務委託費(県）</t>
    <rPh sb="0" eb="3">
      <t>オキナワケン</t>
    </rPh>
    <rPh sb="3" eb="5">
      <t>ギョウム</t>
    </rPh>
    <rPh sb="5" eb="8">
      <t>イタクヒ</t>
    </rPh>
    <rPh sb="9" eb="10">
      <t>ケン</t>
    </rPh>
    <phoneticPr fontId="2"/>
  </si>
  <si>
    <t>諸謝金</t>
    <rPh sb="0" eb="1">
      <t>ショ</t>
    </rPh>
    <rPh sb="1" eb="3">
      <t>シャキン</t>
    </rPh>
    <phoneticPr fontId="2"/>
  </si>
  <si>
    <t>監事謝金</t>
    <rPh sb="0" eb="2">
      <t>カンジ</t>
    </rPh>
    <rPh sb="2" eb="4">
      <t>シャキン</t>
    </rPh>
    <phoneticPr fontId="2"/>
  </si>
  <si>
    <t>講師、相談員県内外研修旅費交通費</t>
    <rPh sb="0" eb="2">
      <t>コウシ</t>
    </rPh>
    <rPh sb="3" eb="6">
      <t>ソウダンイン</t>
    </rPh>
    <rPh sb="6" eb="9">
      <t>ケンナイガイ</t>
    </rPh>
    <rPh sb="9" eb="11">
      <t>ケンシュウ</t>
    </rPh>
    <rPh sb="11" eb="13">
      <t>リョヒ</t>
    </rPh>
    <rPh sb="13" eb="16">
      <t>コウツウヒ</t>
    </rPh>
    <phoneticPr fontId="2"/>
  </si>
  <si>
    <t>ニュースレター・封筒等印刷、コピー代</t>
    <rPh sb="8" eb="10">
      <t>フウトウ</t>
    </rPh>
    <rPh sb="10" eb="11">
      <t>トウ</t>
    </rPh>
    <rPh sb="11" eb="13">
      <t>インサツ</t>
    </rPh>
    <rPh sb="17" eb="18">
      <t>ダイ</t>
    </rPh>
    <phoneticPr fontId="2"/>
  </si>
  <si>
    <t>車輌、パソコン什器備品</t>
    <rPh sb="0" eb="2">
      <t>シャリョウ</t>
    </rPh>
    <rPh sb="7" eb="9">
      <t>ジュウキ</t>
    </rPh>
    <rPh sb="9" eb="11">
      <t>ビヒン</t>
    </rPh>
    <phoneticPr fontId="2"/>
  </si>
  <si>
    <t>支払報酬</t>
    <rPh sb="0" eb="2">
      <t>シハライ</t>
    </rPh>
    <rPh sb="2" eb="4">
      <t>ホウシュウ</t>
    </rPh>
    <phoneticPr fontId="2"/>
  </si>
  <si>
    <t>税理士報酬</t>
    <rPh sb="0" eb="3">
      <t>ゼイリシ</t>
    </rPh>
    <rPh sb="3" eb="5">
      <t>ホウシュウ</t>
    </rPh>
    <phoneticPr fontId="2"/>
  </si>
  <si>
    <t>３０町村</t>
    <rPh sb="2" eb="4">
      <t>チョウソン</t>
    </rPh>
    <phoneticPr fontId="2"/>
  </si>
  <si>
    <t>謝金</t>
    <rPh sb="0" eb="2">
      <t>シャキン</t>
    </rPh>
    <phoneticPr fontId="2"/>
  </si>
  <si>
    <t>沖縄県業務委託費（県警）</t>
    <rPh sb="0" eb="3">
      <t>オキナワケン</t>
    </rPh>
    <rPh sb="3" eb="5">
      <t>ギョウム</t>
    </rPh>
    <rPh sb="5" eb="7">
      <t>イタク</t>
    </rPh>
    <rPh sb="7" eb="8">
      <t>ヒ</t>
    </rPh>
    <rPh sb="9" eb="11">
      <t>ケンケイ</t>
    </rPh>
    <phoneticPr fontId="2"/>
  </si>
  <si>
    <t>沖縄県業務委託費（県）</t>
    <rPh sb="0" eb="3">
      <t>オキナワケン</t>
    </rPh>
    <rPh sb="3" eb="5">
      <t>ギョウム</t>
    </rPh>
    <rPh sb="5" eb="7">
      <t>イタク</t>
    </rPh>
    <rPh sb="7" eb="8">
      <t>ヒ</t>
    </rPh>
    <rPh sb="9" eb="10">
      <t>ケン</t>
    </rPh>
    <phoneticPr fontId="2"/>
  </si>
  <si>
    <t>全国被害者支援ネットワーク年会費</t>
    <rPh sb="0" eb="2">
      <t>ゼンコク</t>
    </rPh>
    <rPh sb="2" eb="5">
      <t>ヒガイシャ</t>
    </rPh>
    <rPh sb="5" eb="7">
      <t>シエン</t>
    </rPh>
    <rPh sb="13" eb="14">
      <t>ネン</t>
    </rPh>
    <rPh sb="14" eb="16">
      <t>カイヒ</t>
    </rPh>
    <phoneticPr fontId="2"/>
  </si>
  <si>
    <t>社会保険料、労働保険料他</t>
    <rPh sb="0" eb="2">
      <t>シャカイ</t>
    </rPh>
    <rPh sb="2" eb="5">
      <t>ホケンリョウ</t>
    </rPh>
    <rPh sb="6" eb="8">
      <t>ロウドウ</t>
    </rPh>
    <rPh sb="8" eb="11">
      <t>ホケンリョウ</t>
    </rPh>
    <rPh sb="11" eb="12">
      <t>タ</t>
    </rPh>
    <phoneticPr fontId="2"/>
  </si>
  <si>
    <t>理事会、総会</t>
    <rPh sb="0" eb="3">
      <t>リジカイ</t>
    </rPh>
    <rPh sb="4" eb="6">
      <t>ソウカイ</t>
    </rPh>
    <phoneticPr fontId="2"/>
  </si>
  <si>
    <t>(令和２年４月１日 から 令和３年３月３１日 まで)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13" eb="15">
      <t>レイワ</t>
    </rPh>
    <rPh sb="16" eb="17">
      <t>ネン</t>
    </rPh>
    <rPh sb="17" eb="18">
      <t>ヘイネン</t>
    </rPh>
    <rPh sb="18" eb="19">
      <t>ガツ</t>
    </rPh>
    <rPh sb="21" eb="22">
      <t>ニチ</t>
    </rPh>
    <phoneticPr fontId="2"/>
  </si>
  <si>
    <t>ニュースレター、封筒等印刷、コピー代</t>
    <rPh sb="8" eb="10">
      <t>フウトウ</t>
    </rPh>
    <rPh sb="10" eb="11">
      <t>トウ</t>
    </rPh>
    <rPh sb="11" eb="13">
      <t>インサツ</t>
    </rPh>
    <rPh sb="17" eb="18">
      <t>ダイ</t>
    </rPh>
    <phoneticPr fontId="2"/>
  </si>
  <si>
    <t>自動車税,収入印紙、消費税</t>
    <rPh sb="0" eb="4">
      <t>ジドウシャゼイ</t>
    </rPh>
    <rPh sb="5" eb="7">
      <t>シュウニュウ</t>
    </rPh>
    <rPh sb="7" eb="9">
      <t>インシ</t>
    </rPh>
    <rPh sb="10" eb="13">
      <t>ショウヒゼイ</t>
    </rPh>
    <phoneticPr fontId="2"/>
  </si>
  <si>
    <t>新聞等広告料、ホームページ更新料</t>
    <rPh sb="0" eb="2">
      <t>シンブン</t>
    </rPh>
    <rPh sb="2" eb="3">
      <t>トウ</t>
    </rPh>
    <rPh sb="3" eb="6">
      <t>コウコクリョウ</t>
    </rPh>
    <rPh sb="13" eb="15">
      <t>コウシン</t>
    </rPh>
    <rPh sb="15" eb="16">
      <t>リョウ</t>
    </rPh>
    <phoneticPr fontId="2"/>
  </si>
  <si>
    <t>被害者支援に係る諸経費（香典代、お花代等）</t>
    <rPh sb="0" eb="3">
      <t>ヒガイシャ</t>
    </rPh>
    <rPh sb="3" eb="6">
      <t>シエンイ</t>
    </rPh>
    <rPh sb="6" eb="7">
      <t>カカ</t>
    </rPh>
    <rPh sb="8" eb="11">
      <t>ショケイヒ</t>
    </rPh>
    <rPh sb="12" eb="14">
      <t>コウデン</t>
    </rPh>
    <rPh sb="14" eb="15">
      <t>ダイ</t>
    </rPh>
    <rPh sb="17" eb="18">
      <t>ハナ</t>
    </rPh>
    <rPh sb="18" eb="19">
      <t>ダイ</t>
    </rPh>
    <rPh sb="19" eb="20">
      <t>トウ</t>
    </rPh>
    <phoneticPr fontId="2"/>
  </si>
  <si>
    <t>新聞等広告料、ホームページ更新料</t>
    <rPh sb="0" eb="2">
      <t>シンブン</t>
    </rPh>
    <rPh sb="2" eb="3">
      <t>トウ</t>
    </rPh>
    <rPh sb="3" eb="6">
      <t>コウコクリョウ</t>
    </rPh>
    <rPh sb="13" eb="16">
      <t>コウシンリョウ</t>
    </rPh>
    <phoneticPr fontId="2"/>
  </si>
  <si>
    <t>供花代等</t>
    <rPh sb="0" eb="2">
      <t>キョウカ</t>
    </rPh>
    <rPh sb="2" eb="3">
      <t>ダイ</t>
    </rPh>
    <rPh sb="3" eb="4">
      <t>トウ</t>
    </rPh>
    <phoneticPr fontId="2"/>
  </si>
  <si>
    <t>パソコン、会計システム保守料</t>
    <rPh sb="5" eb="7">
      <t>カイケイ</t>
    </rPh>
    <rPh sb="11" eb="14">
      <t>ホシュリョウ</t>
    </rPh>
    <phoneticPr fontId="2"/>
  </si>
  <si>
    <t>収入印紙、消費税</t>
    <rPh sb="0" eb="2">
      <t>シュウニュウ</t>
    </rPh>
    <rPh sb="2" eb="4">
      <t>インシ</t>
    </rPh>
    <rPh sb="5" eb="8">
      <t>ショウヒゼイ</t>
    </rPh>
    <phoneticPr fontId="2"/>
  </si>
  <si>
    <t>収支予算書（正味財産増減計算書）</t>
    <phoneticPr fontId="2"/>
  </si>
  <si>
    <t>（ 令和２年４月１日 から 令和３年３月３１日 まで ）</t>
    <rPh sb="2" eb="4">
      <t>レイワ</t>
    </rPh>
    <rPh sb="14" eb="16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</si>
</sst>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20"/>
      <name val="ＭＳ 明朝"/>
      <family val="1"/>
      <charset val="128"/>
    </font>
    <font>
      <b/>
      <sz val="7"/>
      <name val="ＭＳ 明朝"/>
      <family val="1"/>
      <charset val="128"/>
    </font>
    <font>
      <b/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5">
    <xf numFmtId="0" fontId="0" fillId="0" borderId="0" xfId="0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176" fontId="3" fillId="0" borderId="6" xfId="0" applyNumberFormat="1" applyFont="1" applyBorder="1"/>
    <xf numFmtId="176" fontId="5" fillId="0" borderId="5" xfId="0" applyNumberFormat="1" applyFont="1" applyBorder="1"/>
    <xf numFmtId="0" fontId="11" fillId="0" borderId="0" xfId="0" applyFont="1" applyAlignment="1">
      <alignment horizontal="center"/>
    </xf>
    <xf numFmtId="0" fontId="5" fillId="0" borderId="0" xfId="0" applyFont="1"/>
    <xf numFmtId="176" fontId="5" fillId="0" borderId="13" xfId="0" applyNumberFormat="1" applyFont="1" applyBorder="1"/>
    <xf numFmtId="176" fontId="14" fillId="0" borderId="6" xfId="0" applyNumberFormat="1" applyFont="1" applyBorder="1"/>
    <xf numFmtId="176" fontId="14" fillId="0" borderId="0" xfId="0" applyNumberFormat="1" applyFont="1"/>
    <xf numFmtId="176" fontId="15" fillId="0" borderId="4" xfId="0" applyNumberFormat="1" applyFont="1" applyBorder="1"/>
    <xf numFmtId="176" fontId="15" fillId="0" borderId="6" xfId="0" applyNumberFormat="1" applyFont="1" applyBorder="1"/>
    <xf numFmtId="176" fontId="15" fillId="0" borderId="0" xfId="0" applyNumberFormat="1" applyFont="1"/>
    <xf numFmtId="176" fontId="16" fillId="0" borderId="6" xfId="0" applyNumberFormat="1" applyFont="1" applyBorder="1"/>
    <xf numFmtId="176" fontId="16" fillId="0" borderId="0" xfId="0" applyNumberFormat="1" applyFont="1"/>
    <xf numFmtId="38" fontId="5" fillId="0" borderId="0" xfId="1" applyFont="1"/>
    <xf numFmtId="38" fontId="15" fillId="0" borderId="5" xfId="1" applyFont="1" applyBorder="1"/>
    <xf numFmtId="38" fontId="15" fillId="0" borderId="13" xfId="1" applyFont="1" applyBorder="1"/>
    <xf numFmtId="176" fontId="16" fillId="0" borderId="6" xfId="0" applyNumberFormat="1" applyFont="1" applyBorder="1" applyAlignment="1">
      <alignment vertical="center"/>
    </xf>
    <xf numFmtId="176" fontId="16" fillId="0" borderId="0" xfId="0" applyNumberFormat="1" applyFont="1" applyAlignment="1">
      <alignment vertical="center"/>
    </xf>
    <xf numFmtId="176" fontId="16" fillId="0" borderId="11" xfId="0" applyNumberFormat="1" applyFont="1" applyBorder="1"/>
    <xf numFmtId="176" fontId="16" fillId="0" borderId="12" xfId="0" applyNumberFormat="1" applyFont="1" applyBorder="1"/>
    <xf numFmtId="176" fontId="16" fillId="0" borderId="5" xfId="0" applyNumberFormat="1" applyFont="1" applyBorder="1"/>
    <xf numFmtId="176" fontId="16" fillId="0" borderId="13" xfId="0" applyNumberFormat="1" applyFont="1" applyBorder="1"/>
    <xf numFmtId="176" fontId="16" fillId="0" borderId="6" xfId="0" applyNumberFormat="1" applyFont="1" applyBorder="1" applyAlignment="1">
      <alignment horizontal="right"/>
    </xf>
    <xf numFmtId="176" fontId="16" fillId="0" borderId="0" xfId="0" applyNumberFormat="1" applyFont="1" applyAlignment="1">
      <alignment horizontal="right"/>
    </xf>
    <xf numFmtId="176" fontId="16" fillId="0" borderId="14" xfId="0" applyNumberFormat="1" applyFont="1" applyBorder="1" applyAlignment="1">
      <alignment horizontal="right"/>
    </xf>
    <xf numFmtId="176" fontId="16" fillId="0" borderId="15" xfId="0" applyNumberFormat="1" applyFont="1" applyBorder="1" applyAlignment="1">
      <alignment horizontal="right"/>
    </xf>
    <xf numFmtId="38" fontId="16" fillId="0" borderId="14" xfId="1" applyFont="1" applyBorder="1" applyAlignment="1">
      <alignment horizontal="right"/>
    </xf>
    <xf numFmtId="38" fontId="16" fillId="0" borderId="15" xfId="1" applyFont="1" applyBorder="1" applyAlignment="1">
      <alignment horizontal="right"/>
    </xf>
    <xf numFmtId="38" fontId="16" fillId="0" borderId="6" xfId="1" applyFont="1" applyBorder="1" applyAlignment="1">
      <alignment horizontal="right"/>
    </xf>
    <xf numFmtId="38" fontId="16" fillId="0" borderId="0" xfId="1" applyFont="1" applyAlignment="1">
      <alignment horizontal="right"/>
    </xf>
    <xf numFmtId="38" fontId="16" fillId="0" borderId="0" xfId="1" applyFont="1"/>
    <xf numFmtId="38" fontId="16" fillId="0" borderId="5" xfId="1" applyFont="1" applyBorder="1" applyAlignment="1">
      <alignment horizontal="right"/>
    </xf>
    <xf numFmtId="38" fontId="16" fillId="0" borderId="13" xfId="1" applyFont="1" applyBorder="1" applyAlignment="1">
      <alignment horizontal="right"/>
    </xf>
    <xf numFmtId="176" fontId="16" fillId="0" borderId="5" xfId="0" applyNumberFormat="1" applyFont="1" applyBorder="1" applyAlignment="1">
      <alignment horizontal="right"/>
    </xf>
    <xf numFmtId="176" fontId="5" fillId="0" borderId="0" xfId="0" applyNumberFormat="1" applyFont="1"/>
    <xf numFmtId="0" fontId="14" fillId="0" borderId="0" xfId="0" applyFont="1"/>
    <xf numFmtId="38" fontId="15" fillId="0" borderId="0" xfId="1" applyFont="1"/>
    <xf numFmtId="0" fontId="16" fillId="0" borderId="0" xfId="0" applyFont="1"/>
    <xf numFmtId="0" fontId="16" fillId="0" borderId="0" xfId="0" applyFont="1" applyAlignment="1">
      <alignment horizontal="right"/>
    </xf>
    <xf numFmtId="176" fontId="5" fillId="0" borderId="6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14" xfId="0" applyNumberFormat="1" applyFont="1" applyBorder="1"/>
    <xf numFmtId="176" fontId="3" fillId="0" borderId="15" xfId="0" applyNumberFormat="1" applyFont="1" applyBorder="1"/>
    <xf numFmtId="176" fontId="16" fillId="0" borderId="14" xfId="0" applyNumberFormat="1" applyFont="1" applyBorder="1"/>
    <xf numFmtId="176" fontId="16" fillId="0" borderId="15" xfId="0" applyNumberFormat="1" applyFont="1" applyBorder="1"/>
    <xf numFmtId="38" fontId="16" fillId="0" borderId="9" xfId="1" applyFont="1" applyBorder="1" applyAlignment="1">
      <alignment horizontal="right"/>
    </xf>
    <xf numFmtId="38" fontId="16" fillId="0" borderId="10" xfId="1" applyFont="1" applyBorder="1" applyAlignment="1">
      <alignment horizontal="right"/>
    </xf>
    <xf numFmtId="176" fontId="5" fillId="0" borderId="14" xfId="0" applyNumberFormat="1" applyFont="1" applyBorder="1"/>
    <xf numFmtId="176" fontId="5" fillId="0" borderId="15" xfId="0" applyNumberFormat="1" applyFont="1" applyBorder="1"/>
    <xf numFmtId="176" fontId="16" fillId="0" borderId="5" xfId="1" applyNumberFormat="1" applyFont="1" applyBorder="1" applyAlignment="1">
      <alignment horizontal="right"/>
    </xf>
    <xf numFmtId="176" fontId="16" fillId="0" borderId="14" xfId="0" applyNumberFormat="1" applyFont="1" applyBorder="1" applyAlignment="1">
      <alignment vertical="center"/>
    </xf>
    <xf numFmtId="176" fontId="16" fillId="0" borderId="6" xfId="1" applyNumberFormat="1" applyFont="1" applyBorder="1" applyAlignment="1">
      <alignment horizontal="right"/>
    </xf>
    <xf numFmtId="176" fontId="16" fillId="0" borderId="0" xfId="1" applyNumberFormat="1" applyFont="1" applyAlignment="1">
      <alignment horizontal="right"/>
    </xf>
    <xf numFmtId="176" fontId="3" fillId="0" borderId="25" xfId="0" applyNumberFormat="1" applyFont="1" applyBorder="1"/>
    <xf numFmtId="176" fontId="3" fillId="0" borderId="26" xfId="0" applyNumberFormat="1" applyFont="1" applyBorder="1"/>
    <xf numFmtId="176" fontId="5" fillId="0" borderId="27" xfId="0" applyNumberFormat="1" applyFont="1" applyBorder="1"/>
    <xf numFmtId="176" fontId="3" fillId="0" borderId="27" xfId="0" applyNumberFormat="1" applyFont="1" applyBorder="1"/>
    <xf numFmtId="176" fontId="5" fillId="0" borderId="23" xfId="0" applyNumberFormat="1" applyFont="1" applyBorder="1"/>
    <xf numFmtId="176" fontId="14" fillId="0" borderId="25" xfId="0" applyNumberFormat="1" applyFont="1" applyBorder="1"/>
    <xf numFmtId="176" fontId="15" fillId="0" borderId="25" xfId="0" applyNumberFormat="1" applyFont="1" applyBorder="1"/>
    <xf numFmtId="176" fontId="16" fillId="0" borderId="27" xfId="0" applyNumberFormat="1" applyFont="1" applyBorder="1"/>
    <xf numFmtId="176" fontId="16" fillId="0" borderId="25" xfId="0" applyNumberFormat="1" applyFont="1" applyBorder="1"/>
    <xf numFmtId="176" fontId="16" fillId="0" borderId="28" xfId="0" applyNumberFormat="1" applyFont="1" applyBorder="1"/>
    <xf numFmtId="38" fontId="15" fillId="0" borderId="23" xfId="1" applyFont="1" applyBorder="1"/>
    <xf numFmtId="176" fontId="16" fillId="0" borderId="23" xfId="0" applyNumberFormat="1" applyFont="1" applyBorder="1"/>
    <xf numFmtId="176" fontId="16" fillId="0" borderId="25" xfId="0" applyNumberFormat="1" applyFont="1" applyBorder="1" applyAlignment="1">
      <alignment horizontal="right"/>
    </xf>
    <xf numFmtId="176" fontId="16" fillId="0" borderId="27" xfId="0" applyNumberFormat="1" applyFont="1" applyBorder="1" applyAlignment="1">
      <alignment horizontal="right"/>
    </xf>
    <xf numFmtId="176" fontId="16" fillId="0" borderId="23" xfId="0" applyNumberFormat="1" applyFont="1" applyBorder="1" applyAlignment="1">
      <alignment horizontal="right"/>
    </xf>
    <xf numFmtId="176" fontId="16" fillId="0" borderId="23" xfId="1" applyNumberFormat="1" applyFont="1" applyBorder="1" applyAlignment="1">
      <alignment horizontal="right"/>
    </xf>
    <xf numFmtId="38" fontId="16" fillId="0" borderId="25" xfId="1" applyFont="1" applyBorder="1" applyAlignment="1">
      <alignment horizontal="right"/>
    </xf>
    <xf numFmtId="38" fontId="16" fillId="0" borderId="26" xfId="1" applyFont="1" applyBorder="1" applyAlignment="1">
      <alignment horizontal="right"/>
    </xf>
    <xf numFmtId="38" fontId="16" fillId="0" borderId="27" xfId="1" applyFont="1" applyBorder="1" applyAlignment="1">
      <alignment horizontal="right"/>
    </xf>
    <xf numFmtId="176" fontId="16" fillId="0" borderId="25" xfId="1" applyNumberFormat="1" applyFont="1" applyBorder="1" applyAlignment="1">
      <alignment horizontal="right"/>
    </xf>
    <xf numFmtId="38" fontId="16" fillId="0" borderId="23" xfId="1" applyFont="1" applyBorder="1" applyAlignment="1">
      <alignment horizontal="right"/>
    </xf>
    <xf numFmtId="176" fontId="5" fillId="0" borderId="30" xfId="0" applyNumberFormat="1" applyFont="1" applyBorder="1"/>
    <xf numFmtId="176" fontId="15" fillId="0" borderId="29" xfId="0" applyNumberFormat="1" applyFont="1" applyBorder="1"/>
    <xf numFmtId="0" fontId="3" fillId="0" borderId="37" xfId="0" applyFont="1" applyBorder="1"/>
    <xf numFmtId="49" fontId="3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right"/>
    </xf>
    <xf numFmtId="0" fontId="5" fillId="0" borderId="37" xfId="0" applyFont="1" applyBorder="1"/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/>
    <xf numFmtId="0" fontId="3" fillId="0" borderId="39" xfId="0" applyFont="1" applyBorder="1"/>
    <xf numFmtId="176" fontId="5" fillId="0" borderId="37" xfId="0" applyNumberFormat="1" applyFont="1" applyBorder="1"/>
    <xf numFmtId="176" fontId="3" fillId="0" borderId="37" xfId="0" applyNumberFormat="1" applyFont="1" applyBorder="1"/>
    <xf numFmtId="176" fontId="3" fillId="0" borderId="43" xfId="0" applyNumberFormat="1" applyFont="1" applyBorder="1"/>
    <xf numFmtId="176" fontId="5" fillId="0" borderId="44" xfId="0" applyNumberFormat="1" applyFont="1" applyBorder="1"/>
    <xf numFmtId="176" fontId="3" fillId="0" borderId="44" xfId="0" applyNumberFormat="1" applyFont="1" applyBorder="1"/>
    <xf numFmtId="176" fontId="5" fillId="0" borderId="45" xfId="0" applyNumberFormat="1" applyFont="1" applyBorder="1"/>
    <xf numFmtId="176" fontId="14" fillId="0" borderId="37" xfId="0" applyNumberFormat="1" applyFont="1" applyBorder="1"/>
    <xf numFmtId="176" fontId="15" fillId="0" borderId="37" xfId="0" applyNumberFormat="1" applyFont="1" applyBorder="1"/>
    <xf numFmtId="176" fontId="16" fillId="0" borderId="44" xfId="0" applyNumberFormat="1" applyFont="1" applyBorder="1"/>
    <xf numFmtId="176" fontId="16" fillId="0" borderId="37" xfId="0" applyNumberFormat="1" applyFont="1" applyBorder="1"/>
    <xf numFmtId="176" fontId="16" fillId="0" borderId="46" xfId="0" applyNumberFormat="1" applyFont="1" applyBorder="1"/>
    <xf numFmtId="38" fontId="15" fillId="0" borderId="45" xfId="1" applyFont="1" applyBorder="1"/>
    <xf numFmtId="176" fontId="16" fillId="0" borderId="45" xfId="0" applyNumberFormat="1" applyFont="1" applyBorder="1"/>
    <xf numFmtId="176" fontId="16" fillId="0" borderId="37" xfId="0" applyNumberFormat="1" applyFont="1" applyBorder="1" applyAlignment="1">
      <alignment vertical="center"/>
    </xf>
    <xf numFmtId="176" fontId="16" fillId="0" borderId="37" xfId="0" applyNumberFormat="1" applyFont="1" applyBorder="1" applyAlignment="1">
      <alignment horizontal="right"/>
    </xf>
    <xf numFmtId="176" fontId="16" fillId="0" borderId="44" xfId="0" applyNumberFormat="1" applyFont="1" applyBorder="1" applyAlignment="1">
      <alignment horizontal="right"/>
    </xf>
    <xf numFmtId="176" fontId="16" fillId="0" borderId="45" xfId="0" applyNumberFormat="1" applyFont="1" applyBorder="1" applyAlignment="1">
      <alignment horizontal="right"/>
    </xf>
    <xf numFmtId="176" fontId="16" fillId="0" borderId="45" xfId="1" applyNumberFormat="1" applyFont="1" applyBorder="1" applyAlignment="1">
      <alignment horizontal="right"/>
    </xf>
    <xf numFmtId="38" fontId="16" fillId="0" borderId="37" xfId="1" applyFont="1" applyBorder="1" applyAlignment="1">
      <alignment horizontal="right"/>
    </xf>
    <xf numFmtId="38" fontId="16" fillId="0" borderId="43" xfId="1" applyFont="1" applyBorder="1" applyAlignment="1">
      <alignment horizontal="right"/>
    </xf>
    <xf numFmtId="38" fontId="16" fillId="0" borderId="44" xfId="1" applyFont="1" applyBorder="1" applyAlignment="1">
      <alignment horizontal="right"/>
    </xf>
    <xf numFmtId="176" fontId="16" fillId="0" borderId="37" xfId="1" applyNumberFormat="1" applyFont="1" applyBorder="1" applyAlignment="1">
      <alignment horizontal="right"/>
    </xf>
    <xf numFmtId="38" fontId="16" fillId="0" borderId="45" xfId="1" applyFont="1" applyBorder="1" applyAlignment="1">
      <alignment horizontal="right"/>
    </xf>
    <xf numFmtId="38" fontId="16" fillId="0" borderId="38" xfId="1" applyFont="1" applyBorder="1" applyAlignment="1">
      <alignment horizontal="right"/>
    </xf>
    <xf numFmtId="176" fontId="5" fillId="0" borderId="20" xfId="0" applyNumberFormat="1" applyFont="1" applyBorder="1"/>
    <xf numFmtId="176" fontId="16" fillId="0" borderId="13" xfId="0" applyNumberFormat="1" applyFont="1" applyBorder="1" applyAlignment="1">
      <alignment horizontal="right"/>
    </xf>
    <xf numFmtId="176" fontId="16" fillId="0" borderId="13" xfId="1" applyNumberFormat="1" applyFont="1" applyBorder="1" applyAlignment="1">
      <alignment horizontal="right"/>
    </xf>
    <xf numFmtId="176" fontId="16" fillId="0" borderId="39" xfId="1" applyNumberFormat="1" applyFont="1" applyBorder="1" applyAlignment="1">
      <alignment horizontal="right"/>
    </xf>
    <xf numFmtId="176" fontId="3" fillId="0" borderId="42" xfId="0" applyNumberFormat="1" applyFont="1" applyBorder="1"/>
    <xf numFmtId="176" fontId="16" fillId="0" borderId="44" xfId="0" applyNumberFormat="1" applyFont="1" applyBorder="1" applyAlignment="1">
      <alignment vertical="center"/>
    </xf>
    <xf numFmtId="0" fontId="3" fillId="0" borderId="25" xfId="0" applyFont="1" applyBorder="1"/>
    <xf numFmtId="176" fontId="3" fillId="0" borderId="24" xfId="0" applyNumberFormat="1" applyFont="1" applyBorder="1"/>
    <xf numFmtId="0" fontId="14" fillId="0" borderId="25" xfId="0" applyFont="1" applyBorder="1"/>
    <xf numFmtId="0" fontId="16" fillId="0" borderId="25" xfId="0" applyFont="1" applyBorder="1"/>
    <xf numFmtId="0" fontId="16" fillId="0" borderId="27" xfId="0" applyFont="1" applyBorder="1"/>
    <xf numFmtId="0" fontId="16" fillId="0" borderId="25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176" fontId="16" fillId="0" borderId="40" xfId="1" applyNumberFormat="1" applyFont="1" applyBorder="1" applyAlignment="1">
      <alignment horizontal="right"/>
    </xf>
    <xf numFmtId="176" fontId="16" fillId="0" borderId="38" xfId="1" applyNumberFormat="1" applyFont="1" applyBorder="1" applyAlignment="1">
      <alignment horizontal="right"/>
    </xf>
    <xf numFmtId="176" fontId="16" fillId="0" borderId="48" xfId="1" applyNumberFormat="1" applyFont="1" applyBorder="1" applyAlignment="1">
      <alignment horizontal="right"/>
    </xf>
    <xf numFmtId="176" fontId="15" fillId="0" borderId="26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/>
    <xf numFmtId="0" fontId="3" fillId="0" borderId="49" xfId="0" applyFont="1" applyBorder="1"/>
    <xf numFmtId="0" fontId="3" fillId="0" borderId="42" xfId="0" applyFont="1" applyBorder="1"/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Alignment="1">
      <alignment horizontal="right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176" fontId="8" fillId="2" borderId="4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76" fontId="5" fillId="2" borderId="6" xfId="0" applyNumberFormat="1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 wrapText="1" shrinkToFit="1"/>
    </xf>
    <xf numFmtId="0" fontId="6" fillId="2" borderId="0" xfId="0" applyFont="1" applyFill="1" applyAlignment="1">
      <alignment vertical="center"/>
    </xf>
    <xf numFmtId="0" fontId="19" fillId="2" borderId="6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18" fillId="2" borderId="6" xfId="0" applyNumberFormat="1" applyFont="1" applyFill="1" applyBorder="1" applyAlignment="1">
      <alignment vertical="center"/>
    </xf>
    <xf numFmtId="176" fontId="18" fillId="2" borderId="5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176" fontId="18" fillId="2" borderId="8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3" fillId="0" borderId="0" xfId="0" applyFont="1"/>
    <xf numFmtId="0" fontId="0" fillId="0" borderId="0" xfId="0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4979C-C334-413E-A81B-4BD864D41DE9}">
  <sheetPr>
    <tabColor theme="8" tint="0.39997558519241921"/>
  </sheetPr>
  <dimension ref="A1:O155"/>
  <sheetViews>
    <sheetView tabSelected="1" topLeftCell="B103" zoomScaleNormal="100" workbookViewId="0">
      <selection activeCell="G116" sqref="G116"/>
    </sheetView>
  </sheetViews>
  <sheetFormatPr defaultRowHeight="13.5" x14ac:dyDescent="0.15"/>
  <cols>
    <col min="1" max="1" width="2.625" style="137" customWidth="1"/>
    <col min="2" max="2" width="3" style="137" customWidth="1"/>
    <col min="3" max="3" width="3.25" style="137" customWidth="1"/>
    <col min="4" max="4" width="2.875" style="137" customWidth="1"/>
    <col min="5" max="5" width="2.125" style="137" customWidth="1"/>
    <col min="6" max="6" width="23.625" style="137" customWidth="1"/>
    <col min="7" max="8" width="15.625" style="138" customWidth="1"/>
    <col min="9" max="9" width="16.125" style="138" customWidth="1"/>
    <col min="10" max="10" width="45.875" style="138" customWidth="1"/>
    <col min="11" max="16384" width="9" style="137"/>
  </cols>
  <sheetData>
    <row r="1" spans="1:15" x14ac:dyDescent="0.15">
      <c r="A1" s="137" t="s">
        <v>0</v>
      </c>
    </row>
    <row r="2" spans="1:15" ht="17.25" customHeight="1" x14ac:dyDescent="0.15">
      <c r="A2" s="171" t="s">
        <v>186</v>
      </c>
      <c r="B2" s="172"/>
      <c r="C2" s="172"/>
      <c r="D2" s="172"/>
      <c r="E2" s="172"/>
      <c r="F2" s="172"/>
      <c r="G2" s="172"/>
      <c r="H2" s="172"/>
      <c r="I2" s="172"/>
      <c r="J2" s="172"/>
      <c r="K2" s="173"/>
      <c r="L2" s="174"/>
      <c r="M2" s="174"/>
      <c r="N2" s="174"/>
      <c r="O2" s="174"/>
    </row>
    <row r="3" spans="1:15" ht="22.5" customHeight="1" x14ac:dyDescent="0.15">
      <c r="A3" s="175" t="s">
        <v>177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5" ht="18" customHeight="1" x14ac:dyDescent="0.15">
      <c r="I4" s="139"/>
      <c r="J4" s="139" t="s">
        <v>1</v>
      </c>
    </row>
    <row r="5" spans="1:15" ht="18" customHeight="1" x14ac:dyDescent="0.15">
      <c r="A5" s="176" t="s">
        <v>3</v>
      </c>
      <c r="B5" s="176"/>
      <c r="C5" s="176"/>
      <c r="D5" s="176"/>
      <c r="E5" s="176"/>
      <c r="F5" s="177"/>
      <c r="G5" s="140" t="s">
        <v>8</v>
      </c>
      <c r="H5" s="140" t="s">
        <v>9</v>
      </c>
      <c r="I5" s="140" t="s">
        <v>4</v>
      </c>
      <c r="J5" s="141" t="s">
        <v>122</v>
      </c>
    </row>
    <row r="6" spans="1:15" ht="15.95" customHeight="1" x14ac:dyDescent="0.15">
      <c r="A6" s="142" t="s">
        <v>5</v>
      </c>
      <c r="B6" s="178" t="s">
        <v>10</v>
      </c>
      <c r="C6" s="178"/>
      <c r="D6" s="178"/>
      <c r="E6" s="178"/>
      <c r="F6" s="179"/>
      <c r="G6" s="143"/>
      <c r="H6" s="143"/>
      <c r="I6" s="143"/>
      <c r="J6" s="144"/>
    </row>
    <row r="7" spans="1:15" ht="15.95" customHeight="1" x14ac:dyDescent="0.15">
      <c r="A7" s="145"/>
      <c r="B7" s="146" t="s">
        <v>6</v>
      </c>
      <c r="C7" s="137" t="s">
        <v>11</v>
      </c>
      <c r="D7" s="147"/>
      <c r="E7" s="147"/>
      <c r="F7" s="148"/>
      <c r="G7" s="143"/>
      <c r="H7" s="143"/>
      <c r="I7" s="143"/>
      <c r="J7" s="149"/>
    </row>
    <row r="8" spans="1:15" ht="15.95" customHeight="1" x14ac:dyDescent="0.15">
      <c r="A8" s="142"/>
      <c r="C8" s="180" t="s">
        <v>12</v>
      </c>
      <c r="D8" s="180"/>
      <c r="E8" s="180"/>
      <c r="F8" s="181"/>
      <c r="G8" s="143"/>
      <c r="H8" s="143"/>
      <c r="I8" s="143"/>
      <c r="J8" s="150"/>
    </row>
    <row r="9" spans="1:15" ht="15.95" customHeight="1" x14ac:dyDescent="0.15">
      <c r="A9" s="142"/>
      <c r="D9" s="180" t="s">
        <v>130</v>
      </c>
      <c r="E9" s="180"/>
      <c r="F9" s="180"/>
      <c r="G9" s="151"/>
      <c r="H9" s="151"/>
      <c r="I9" s="151"/>
      <c r="J9" s="152"/>
    </row>
    <row r="10" spans="1:15" ht="15.95" customHeight="1" x14ac:dyDescent="0.15">
      <c r="A10" s="142"/>
      <c r="D10" s="180" t="s">
        <v>13</v>
      </c>
      <c r="E10" s="180"/>
      <c r="F10" s="181"/>
      <c r="G10" s="151">
        <f>SUM(G11)</f>
        <v>0</v>
      </c>
      <c r="H10" s="151">
        <f>SUM(H11)</f>
        <v>2000000</v>
      </c>
      <c r="I10" s="151">
        <f t="shared" ref="I10:I27" si="0">G10-H10</f>
        <v>-2000000</v>
      </c>
      <c r="J10" s="152"/>
    </row>
    <row r="11" spans="1:15" ht="15.95" customHeight="1" x14ac:dyDescent="0.15">
      <c r="A11" s="142"/>
      <c r="E11" s="137" t="s">
        <v>84</v>
      </c>
      <c r="F11" s="153"/>
      <c r="G11" s="143">
        <v>0</v>
      </c>
      <c r="H11" s="143">
        <v>2000000</v>
      </c>
      <c r="I11" s="143">
        <f t="shared" si="0"/>
        <v>-2000000</v>
      </c>
      <c r="J11" s="152"/>
    </row>
    <row r="12" spans="1:15" ht="15.95" customHeight="1" x14ac:dyDescent="0.15">
      <c r="A12" s="142"/>
      <c r="D12" s="180" t="s">
        <v>14</v>
      </c>
      <c r="E12" s="180"/>
      <c r="F12" s="180"/>
      <c r="G12" s="151">
        <f>SUM(G13:G14)</f>
        <v>5644000</v>
      </c>
      <c r="H12" s="151">
        <f>SUM(H13:H14)</f>
        <v>5644000</v>
      </c>
      <c r="I12" s="151">
        <f t="shared" si="0"/>
        <v>0</v>
      </c>
      <c r="J12" s="152"/>
    </row>
    <row r="13" spans="1:15" ht="15.95" customHeight="1" x14ac:dyDescent="0.15">
      <c r="A13" s="142"/>
      <c r="E13" s="180" t="s">
        <v>15</v>
      </c>
      <c r="F13" s="180"/>
      <c r="G13" s="143">
        <v>144000</v>
      </c>
      <c r="H13" s="143">
        <v>144000</v>
      </c>
      <c r="I13" s="143">
        <f t="shared" si="0"/>
        <v>0</v>
      </c>
      <c r="J13" s="152" t="s">
        <v>153</v>
      </c>
    </row>
    <row r="14" spans="1:15" ht="15.95" customHeight="1" x14ac:dyDescent="0.15">
      <c r="A14" s="142"/>
      <c r="E14" s="180" t="s">
        <v>16</v>
      </c>
      <c r="F14" s="180"/>
      <c r="G14" s="143">
        <v>5500000</v>
      </c>
      <c r="H14" s="143">
        <v>5500000</v>
      </c>
      <c r="I14" s="143">
        <f t="shared" si="0"/>
        <v>0</v>
      </c>
      <c r="J14" s="152" t="s">
        <v>146</v>
      </c>
    </row>
    <row r="15" spans="1:15" ht="15.95" customHeight="1" x14ac:dyDescent="0.15">
      <c r="A15" s="142"/>
      <c r="D15" s="180" t="s">
        <v>17</v>
      </c>
      <c r="E15" s="180"/>
      <c r="F15" s="180"/>
      <c r="G15" s="151">
        <f>SUM(G16:G18)</f>
        <v>13937000</v>
      </c>
      <c r="H15" s="151">
        <f>SUM(H16:H18)</f>
        <v>12103000</v>
      </c>
      <c r="I15" s="151">
        <f t="shared" si="0"/>
        <v>1834000</v>
      </c>
      <c r="J15" s="152"/>
    </row>
    <row r="16" spans="1:15" ht="15.95" customHeight="1" x14ac:dyDescent="0.15">
      <c r="A16" s="182"/>
      <c r="B16" s="183"/>
      <c r="E16" s="180" t="s">
        <v>161</v>
      </c>
      <c r="F16" s="180"/>
      <c r="G16" s="143">
        <v>11240000</v>
      </c>
      <c r="H16" s="143">
        <v>7203000</v>
      </c>
      <c r="I16" s="143">
        <f t="shared" si="0"/>
        <v>4037000</v>
      </c>
      <c r="J16" s="152"/>
    </row>
    <row r="17" spans="1:10" ht="15.95" customHeight="1" x14ac:dyDescent="0.15">
      <c r="A17" s="182"/>
      <c r="B17" s="183"/>
      <c r="E17" s="180" t="s">
        <v>162</v>
      </c>
      <c r="F17" s="184"/>
      <c r="G17" s="143">
        <v>2521000</v>
      </c>
      <c r="H17" s="143">
        <v>4724000</v>
      </c>
      <c r="I17" s="143">
        <f t="shared" si="0"/>
        <v>-2203000</v>
      </c>
      <c r="J17" s="152"/>
    </row>
    <row r="18" spans="1:10" ht="15.95" customHeight="1" x14ac:dyDescent="0.15">
      <c r="A18" s="142"/>
      <c r="E18" s="180" t="s">
        <v>18</v>
      </c>
      <c r="F18" s="180"/>
      <c r="G18" s="143">
        <v>176000</v>
      </c>
      <c r="H18" s="143">
        <v>176000</v>
      </c>
      <c r="I18" s="143">
        <f t="shared" si="0"/>
        <v>0</v>
      </c>
      <c r="J18" s="152" t="s">
        <v>170</v>
      </c>
    </row>
    <row r="19" spans="1:10" ht="15.95" customHeight="1" x14ac:dyDescent="0.15">
      <c r="A19" s="142"/>
      <c r="D19" s="137" t="s">
        <v>132</v>
      </c>
      <c r="G19" s="151">
        <f>SUM(G20)</f>
        <v>1750000</v>
      </c>
      <c r="H19" s="151">
        <f>SUM(H20)</f>
        <v>3490000</v>
      </c>
      <c r="I19" s="151">
        <f t="shared" si="0"/>
        <v>-1740000</v>
      </c>
      <c r="J19" s="152"/>
    </row>
    <row r="20" spans="1:10" ht="15.95" customHeight="1" x14ac:dyDescent="0.15">
      <c r="A20" s="182"/>
      <c r="B20" s="183"/>
      <c r="D20" s="137" t="s">
        <v>19</v>
      </c>
      <c r="E20" s="180" t="s">
        <v>133</v>
      </c>
      <c r="F20" s="184"/>
      <c r="G20" s="143">
        <v>1750000</v>
      </c>
      <c r="H20" s="143">
        <v>3490000</v>
      </c>
      <c r="I20" s="143">
        <f t="shared" si="0"/>
        <v>-1740000</v>
      </c>
      <c r="J20" s="152"/>
    </row>
    <row r="21" spans="1:10" ht="15.95" customHeight="1" x14ac:dyDescent="0.15">
      <c r="A21" s="142"/>
      <c r="D21" s="180" t="s">
        <v>20</v>
      </c>
      <c r="E21" s="180"/>
      <c r="F21" s="180"/>
      <c r="G21" s="151">
        <f>SUM(G22:G23)</f>
        <v>6161999</v>
      </c>
      <c r="H21" s="151">
        <f>SUM(H22:H23)</f>
        <v>6243000</v>
      </c>
      <c r="I21" s="151">
        <f t="shared" si="0"/>
        <v>-81001</v>
      </c>
      <c r="J21" s="152"/>
    </row>
    <row r="22" spans="1:10" ht="15.95" customHeight="1" x14ac:dyDescent="0.15">
      <c r="A22" s="142"/>
      <c r="E22" s="180" t="s">
        <v>20</v>
      </c>
      <c r="F22" s="180"/>
      <c r="G22" s="143">
        <v>6000000</v>
      </c>
      <c r="H22" s="143">
        <v>6000000</v>
      </c>
      <c r="I22" s="143">
        <f t="shared" si="0"/>
        <v>0</v>
      </c>
      <c r="J22" s="152"/>
    </row>
    <row r="23" spans="1:10" ht="15.95" customHeight="1" x14ac:dyDescent="0.15">
      <c r="A23" s="142"/>
      <c r="E23" s="180" t="s">
        <v>151</v>
      </c>
      <c r="F23" s="184"/>
      <c r="G23" s="143">
        <v>161999</v>
      </c>
      <c r="H23" s="143">
        <v>243000</v>
      </c>
      <c r="I23" s="143">
        <f t="shared" si="0"/>
        <v>-81001</v>
      </c>
      <c r="J23" s="152" t="s">
        <v>152</v>
      </c>
    </row>
    <row r="24" spans="1:10" ht="15.95" customHeight="1" x14ac:dyDescent="0.15">
      <c r="A24" s="142"/>
      <c r="D24" s="180" t="s">
        <v>21</v>
      </c>
      <c r="E24" s="180"/>
      <c r="F24" s="180"/>
      <c r="G24" s="151">
        <f>SUM(G25:G26)</f>
        <v>1000</v>
      </c>
      <c r="H24" s="151">
        <f>SUM(H25)</f>
        <v>1000</v>
      </c>
      <c r="I24" s="151">
        <f t="shared" si="0"/>
        <v>0</v>
      </c>
      <c r="J24" s="152"/>
    </row>
    <row r="25" spans="1:10" ht="15.95" customHeight="1" x14ac:dyDescent="0.15">
      <c r="A25" s="142"/>
      <c r="E25" s="180" t="s">
        <v>22</v>
      </c>
      <c r="F25" s="180"/>
      <c r="G25" s="143">
        <v>1000</v>
      </c>
      <c r="H25" s="143">
        <v>1000</v>
      </c>
      <c r="I25" s="143">
        <f t="shared" si="0"/>
        <v>0</v>
      </c>
      <c r="J25" s="152" t="s">
        <v>123</v>
      </c>
    </row>
    <row r="26" spans="1:10" ht="15.95" customHeight="1" x14ac:dyDescent="0.15">
      <c r="A26" s="142"/>
      <c r="E26" s="137" t="s">
        <v>23</v>
      </c>
      <c r="G26" s="143">
        <v>0</v>
      </c>
      <c r="H26" s="143">
        <v>0</v>
      </c>
      <c r="I26" s="143">
        <f t="shared" si="0"/>
        <v>0</v>
      </c>
      <c r="J26" s="152"/>
    </row>
    <row r="27" spans="1:10" ht="15.95" customHeight="1" x14ac:dyDescent="0.15">
      <c r="A27" s="142"/>
      <c r="C27" s="180" t="s">
        <v>24</v>
      </c>
      <c r="D27" s="180"/>
      <c r="E27" s="180"/>
      <c r="F27" s="180"/>
      <c r="G27" s="154">
        <f>G10+G12+G15+G19+G21+G24</f>
        <v>27493999</v>
      </c>
      <c r="H27" s="154">
        <f>H10+H12+H15+H19+H21+H24</f>
        <v>29481000</v>
      </c>
      <c r="I27" s="154">
        <f t="shared" si="0"/>
        <v>-1987001</v>
      </c>
      <c r="J27" s="155"/>
    </row>
    <row r="28" spans="1:10" ht="15.95" customHeight="1" x14ac:dyDescent="0.15">
      <c r="A28" s="142"/>
      <c r="G28" s="143"/>
      <c r="H28" s="143"/>
      <c r="I28" s="143"/>
      <c r="J28" s="152"/>
    </row>
    <row r="29" spans="1:10" ht="15.95" customHeight="1" x14ac:dyDescent="0.15">
      <c r="A29" s="142"/>
      <c r="B29" s="185" t="s">
        <v>25</v>
      </c>
      <c r="C29" s="185"/>
      <c r="D29" s="185"/>
      <c r="E29" s="185"/>
      <c r="F29" s="185"/>
      <c r="G29" s="143"/>
      <c r="H29" s="143"/>
      <c r="I29" s="143"/>
      <c r="J29" s="152"/>
    </row>
    <row r="30" spans="1:10" ht="15.95" customHeight="1" x14ac:dyDescent="0.15">
      <c r="A30" s="142"/>
      <c r="D30" s="180" t="s">
        <v>149</v>
      </c>
      <c r="E30" s="180"/>
      <c r="F30" s="180"/>
      <c r="G30" s="151">
        <f>SUM(G31:G52)</f>
        <v>25539922</v>
      </c>
      <c r="H30" s="151">
        <f>SUM(H31:H52)</f>
        <v>27847900</v>
      </c>
      <c r="I30" s="151">
        <f>G30-H30</f>
        <v>-2307978</v>
      </c>
      <c r="J30" s="152"/>
    </row>
    <row r="31" spans="1:10" ht="15.95" customHeight="1" x14ac:dyDescent="0.15">
      <c r="A31" s="182"/>
      <c r="B31" s="183"/>
      <c r="E31" s="180" t="s">
        <v>27</v>
      </c>
      <c r="F31" s="180"/>
      <c r="G31" s="143">
        <v>11833272</v>
      </c>
      <c r="H31" s="143">
        <v>13050000</v>
      </c>
      <c r="I31" s="143">
        <f>G31-H31</f>
        <v>-1216728</v>
      </c>
      <c r="J31" s="152" t="s">
        <v>154</v>
      </c>
    </row>
    <row r="32" spans="1:10" ht="15.95" customHeight="1" x14ac:dyDescent="0.15">
      <c r="A32" s="182"/>
      <c r="B32" s="183"/>
      <c r="E32" s="180" t="s">
        <v>28</v>
      </c>
      <c r="F32" s="180"/>
      <c r="G32" s="143">
        <v>2000000</v>
      </c>
      <c r="H32" s="143">
        <v>3332000</v>
      </c>
      <c r="I32" s="143">
        <f>G32-H32</f>
        <v>-1332000</v>
      </c>
      <c r="J32" s="152" t="s">
        <v>140</v>
      </c>
    </row>
    <row r="33" spans="1:11" ht="15.95" customHeight="1" x14ac:dyDescent="0.15">
      <c r="A33" s="142"/>
      <c r="E33" s="180" t="s">
        <v>29</v>
      </c>
      <c r="F33" s="180"/>
      <c r="G33" s="143">
        <v>1980000</v>
      </c>
      <c r="H33" s="143">
        <v>1980000</v>
      </c>
      <c r="I33" s="143">
        <f>G33-H33</f>
        <v>0</v>
      </c>
      <c r="J33" s="152" t="s">
        <v>175</v>
      </c>
    </row>
    <row r="34" spans="1:11" ht="15.95" customHeight="1" x14ac:dyDescent="0.15">
      <c r="A34" s="182"/>
      <c r="B34" s="183"/>
      <c r="E34" s="180" t="s">
        <v>30</v>
      </c>
      <c r="F34" s="180"/>
      <c r="G34" s="143">
        <v>3850000</v>
      </c>
      <c r="H34" s="143">
        <v>2500000</v>
      </c>
      <c r="I34" s="143">
        <f t="shared" ref="I34:I52" si="1">G34-H34</f>
        <v>1350000</v>
      </c>
      <c r="J34" s="156" t="s">
        <v>165</v>
      </c>
      <c r="K34" s="157"/>
    </row>
    <row r="35" spans="1:11" ht="15.95" customHeight="1" x14ac:dyDescent="0.15">
      <c r="A35" s="142"/>
      <c r="E35" s="180" t="s">
        <v>31</v>
      </c>
      <c r="F35" s="180"/>
      <c r="G35" s="143">
        <v>720000</v>
      </c>
      <c r="H35" s="143">
        <v>720000</v>
      </c>
      <c r="I35" s="143">
        <f t="shared" si="1"/>
        <v>0</v>
      </c>
      <c r="J35" s="152" t="s">
        <v>141</v>
      </c>
    </row>
    <row r="36" spans="1:11" ht="15.95" customHeight="1" x14ac:dyDescent="0.15">
      <c r="A36" s="142"/>
      <c r="E36" s="137" t="s">
        <v>32</v>
      </c>
      <c r="G36" s="143">
        <v>200000</v>
      </c>
      <c r="H36" s="143">
        <v>100000</v>
      </c>
      <c r="I36" s="143">
        <f t="shared" si="1"/>
        <v>100000</v>
      </c>
      <c r="J36" s="152" t="s">
        <v>150</v>
      </c>
    </row>
    <row r="37" spans="1:11" ht="15.95" customHeight="1" x14ac:dyDescent="0.15">
      <c r="A37" s="142"/>
      <c r="E37" s="180" t="s">
        <v>33</v>
      </c>
      <c r="F37" s="180"/>
      <c r="G37" s="143">
        <v>180000</v>
      </c>
      <c r="H37" s="143">
        <v>225000</v>
      </c>
      <c r="I37" s="143">
        <f t="shared" si="1"/>
        <v>-45000</v>
      </c>
      <c r="J37" s="152" t="s">
        <v>142</v>
      </c>
    </row>
    <row r="38" spans="1:11" ht="33.75" customHeight="1" x14ac:dyDescent="0.15">
      <c r="A38" s="142"/>
      <c r="E38" s="180" t="s">
        <v>34</v>
      </c>
      <c r="F38" s="180"/>
      <c r="G38" s="143">
        <v>1080000</v>
      </c>
      <c r="H38" s="143">
        <v>1530000</v>
      </c>
      <c r="I38" s="143">
        <f t="shared" si="1"/>
        <v>-450000</v>
      </c>
      <c r="J38" s="158" t="s">
        <v>178</v>
      </c>
    </row>
    <row r="39" spans="1:11" ht="15.95" customHeight="1" x14ac:dyDescent="0.15">
      <c r="A39" s="142"/>
      <c r="E39" s="180" t="s">
        <v>35</v>
      </c>
      <c r="F39" s="180"/>
      <c r="G39" s="143">
        <v>117000</v>
      </c>
      <c r="H39" s="143">
        <v>108000</v>
      </c>
      <c r="I39" s="143">
        <f t="shared" si="1"/>
        <v>9000</v>
      </c>
      <c r="J39" s="159" t="s">
        <v>143</v>
      </c>
    </row>
    <row r="40" spans="1:11" ht="15.95" customHeight="1" x14ac:dyDescent="0.15">
      <c r="A40" s="142"/>
      <c r="E40" s="137" t="s">
        <v>127</v>
      </c>
      <c r="G40" s="143">
        <v>135000</v>
      </c>
      <c r="H40" s="143">
        <v>153000</v>
      </c>
      <c r="I40" s="143">
        <f t="shared" si="1"/>
        <v>-18000</v>
      </c>
      <c r="J40" s="159" t="s">
        <v>148</v>
      </c>
    </row>
    <row r="41" spans="1:11" ht="15.95" customHeight="1" x14ac:dyDescent="0.15">
      <c r="A41" s="142"/>
      <c r="E41" s="180" t="s">
        <v>138</v>
      </c>
      <c r="F41" s="184"/>
      <c r="G41" s="143">
        <v>150000</v>
      </c>
      <c r="H41" s="143">
        <v>150000</v>
      </c>
      <c r="I41" s="143">
        <f t="shared" si="1"/>
        <v>0</v>
      </c>
      <c r="J41" s="159" t="s">
        <v>144</v>
      </c>
    </row>
    <row r="42" spans="1:11" ht="15.95" customHeight="1" x14ac:dyDescent="0.15">
      <c r="A42" s="142"/>
      <c r="E42" s="180" t="s">
        <v>36</v>
      </c>
      <c r="F42" s="180"/>
      <c r="G42" s="143">
        <v>162000</v>
      </c>
      <c r="H42" s="143">
        <v>162000</v>
      </c>
      <c r="I42" s="143">
        <f t="shared" si="1"/>
        <v>0</v>
      </c>
      <c r="J42" s="159" t="s">
        <v>128</v>
      </c>
    </row>
    <row r="43" spans="1:11" ht="15.95" customHeight="1" x14ac:dyDescent="0.15">
      <c r="A43" s="182"/>
      <c r="B43" s="183"/>
      <c r="E43" s="180" t="s">
        <v>129</v>
      </c>
      <c r="F43" s="184"/>
      <c r="G43" s="143">
        <v>612950</v>
      </c>
      <c r="H43" s="143">
        <v>50000</v>
      </c>
      <c r="I43" s="143">
        <f t="shared" si="1"/>
        <v>562950</v>
      </c>
      <c r="J43" s="152" t="s">
        <v>179</v>
      </c>
    </row>
    <row r="44" spans="1:11" ht="15.95" customHeight="1" x14ac:dyDescent="0.15">
      <c r="A44" s="142"/>
      <c r="E44" s="180" t="s">
        <v>37</v>
      </c>
      <c r="F44" s="180"/>
      <c r="G44" s="143">
        <v>200000</v>
      </c>
      <c r="H44" s="143">
        <v>200000</v>
      </c>
      <c r="I44" s="143">
        <f t="shared" si="1"/>
        <v>0</v>
      </c>
      <c r="J44" s="152" t="s">
        <v>145</v>
      </c>
    </row>
    <row r="45" spans="1:11" ht="15.95" customHeight="1" x14ac:dyDescent="0.15">
      <c r="A45" s="142"/>
      <c r="E45" s="180" t="s">
        <v>38</v>
      </c>
      <c r="F45" s="180"/>
      <c r="G45" s="143">
        <v>400000</v>
      </c>
      <c r="H45" s="143">
        <v>809000</v>
      </c>
      <c r="I45" s="143">
        <f t="shared" si="1"/>
        <v>-409000</v>
      </c>
      <c r="J45" s="152" t="s">
        <v>124</v>
      </c>
    </row>
    <row r="46" spans="1:11" ht="15.95" customHeight="1" x14ac:dyDescent="0.15">
      <c r="A46" s="142"/>
      <c r="E46" s="180" t="s">
        <v>91</v>
      </c>
      <c r="F46" s="180"/>
      <c r="G46" s="143">
        <v>100000</v>
      </c>
      <c r="H46" s="143">
        <v>100000</v>
      </c>
      <c r="I46" s="143">
        <f t="shared" si="1"/>
        <v>0</v>
      </c>
      <c r="J46" s="159" t="s">
        <v>174</v>
      </c>
    </row>
    <row r="47" spans="1:11" ht="15.95" customHeight="1" x14ac:dyDescent="0.15">
      <c r="A47" s="142"/>
      <c r="E47" s="180" t="s">
        <v>39</v>
      </c>
      <c r="F47" s="180"/>
      <c r="G47" s="143">
        <v>270000</v>
      </c>
      <c r="H47" s="143">
        <v>225000</v>
      </c>
      <c r="I47" s="143">
        <f t="shared" si="1"/>
        <v>45000</v>
      </c>
      <c r="J47" s="152" t="s">
        <v>184</v>
      </c>
    </row>
    <row r="48" spans="1:11" ht="15.95" customHeight="1" x14ac:dyDescent="0.15">
      <c r="A48" s="142"/>
      <c r="E48" s="180" t="s">
        <v>137</v>
      </c>
      <c r="F48" s="184"/>
      <c r="G48" s="143">
        <v>900000</v>
      </c>
      <c r="H48" s="143">
        <v>1350000</v>
      </c>
      <c r="I48" s="143">
        <f t="shared" si="1"/>
        <v>-450000</v>
      </c>
      <c r="J48" s="152" t="s">
        <v>180</v>
      </c>
    </row>
    <row r="49" spans="1:10" ht="15.95" customHeight="1" x14ac:dyDescent="0.15">
      <c r="A49" s="142"/>
      <c r="E49" s="180" t="s">
        <v>40</v>
      </c>
      <c r="F49" s="180"/>
      <c r="G49" s="143">
        <v>40000</v>
      </c>
      <c r="H49" s="143">
        <v>40000</v>
      </c>
      <c r="I49" s="143">
        <f t="shared" si="1"/>
        <v>0</v>
      </c>
      <c r="J49" s="152" t="s">
        <v>125</v>
      </c>
    </row>
    <row r="50" spans="1:10" ht="15.95" customHeight="1" x14ac:dyDescent="0.15">
      <c r="A50" s="142"/>
      <c r="E50" s="180" t="s">
        <v>41</v>
      </c>
      <c r="F50" s="180"/>
      <c r="G50" s="143">
        <v>189000</v>
      </c>
      <c r="H50" s="143">
        <v>376200</v>
      </c>
      <c r="I50" s="143">
        <f t="shared" si="1"/>
        <v>-187200</v>
      </c>
      <c r="J50" s="152" t="s">
        <v>139</v>
      </c>
    </row>
    <row r="51" spans="1:10" ht="15.95" customHeight="1" x14ac:dyDescent="0.15">
      <c r="A51" s="142"/>
      <c r="E51" s="180" t="s">
        <v>121</v>
      </c>
      <c r="F51" s="184"/>
      <c r="G51" s="143">
        <v>130000</v>
      </c>
      <c r="H51" s="143">
        <v>469000</v>
      </c>
      <c r="I51" s="143">
        <f t="shared" si="1"/>
        <v>-339000</v>
      </c>
      <c r="J51" s="152" t="s">
        <v>181</v>
      </c>
    </row>
    <row r="52" spans="1:10" ht="15.95" customHeight="1" x14ac:dyDescent="0.15">
      <c r="A52" s="142"/>
      <c r="E52" s="180" t="s">
        <v>42</v>
      </c>
      <c r="F52" s="180"/>
      <c r="G52" s="143">
        <v>290700</v>
      </c>
      <c r="H52" s="143">
        <v>218700</v>
      </c>
      <c r="I52" s="143">
        <f t="shared" si="1"/>
        <v>72000</v>
      </c>
      <c r="J52" s="152" t="s">
        <v>167</v>
      </c>
    </row>
    <row r="53" spans="1:10" ht="15.95" customHeight="1" x14ac:dyDescent="0.15">
      <c r="A53" s="142"/>
      <c r="G53" s="143"/>
      <c r="H53" s="143"/>
      <c r="I53" s="143"/>
      <c r="J53" s="152"/>
    </row>
    <row r="54" spans="1:10" ht="15.95" customHeight="1" x14ac:dyDescent="0.15">
      <c r="A54" s="142"/>
      <c r="G54" s="143"/>
      <c r="H54" s="143"/>
      <c r="I54" s="143"/>
      <c r="J54" s="152"/>
    </row>
    <row r="55" spans="1:10" ht="15.95" customHeight="1" x14ac:dyDescent="0.15">
      <c r="A55" s="142"/>
      <c r="D55" s="180" t="s">
        <v>43</v>
      </c>
      <c r="E55" s="180"/>
      <c r="F55" s="180"/>
      <c r="G55" s="151">
        <f>SUM(G56:G75)</f>
        <v>2601658</v>
      </c>
      <c r="H55" s="151">
        <f>SUM(H56:H75)</f>
        <v>2837100</v>
      </c>
      <c r="I55" s="151">
        <f>G55-H55</f>
        <v>-235442</v>
      </c>
      <c r="J55" s="152"/>
    </row>
    <row r="56" spans="1:10" ht="15.95" customHeight="1" x14ac:dyDescent="0.15">
      <c r="A56" s="142"/>
      <c r="E56" s="180" t="s">
        <v>27</v>
      </c>
      <c r="F56" s="180"/>
      <c r="G56" s="143">
        <v>1314808</v>
      </c>
      <c r="H56" s="143">
        <v>1450000</v>
      </c>
      <c r="I56" s="143">
        <f>G56-H56</f>
        <v>-135192</v>
      </c>
      <c r="J56" s="152" t="s">
        <v>154</v>
      </c>
    </row>
    <row r="57" spans="1:10" ht="15.95" customHeight="1" x14ac:dyDescent="0.15">
      <c r="A57" s="142"/>
      <c r="E57" s="180" t="s">
        <v>29</v>
      </c>
      <c r="F57" s="180"/>
      <c r="G57" s="143">
        <v>220000</v>
      </c>
      <c r="H57" s="143">
        <v>220000</v>
      </c>
      <c r="I57" s="143">
        <f t="shared" ref="I57:I75" si="2">G57-H57</f>
        <v>0</v>
      </c>
      <c r="J57" s="152" t="s">
        <v>175</v>
      </c>
    </row>
    <row r="58" spans="1:10" ht="15.95" customHeight="1" x14ac:dyDescent="0.15">
      <c r="A58" s="142"/>
      <c r="E58" s="180" t="s">
        <v>40</v>
      </c>
      <c r="F58" s="180"/>
      <c r="G58" s="143">
        <v>100000</v>
      </c>
      <c r="H58" s="143">
        <v>100000</v>
      </c>
      <c r="I58" s="143">
        <f t="shared" si="2"/>
        <v>0</v>
      </c>
      <c r="J58" s="152" t="s">
        <v>176</v>
      </c>
    </row>
    <row r="59" spans="1:10" ht="15.95" customHeight="1" x14ac:dyDescent="0.15">
      <c r="A59" s="142"/>
      <c r="E59" s="137" t="s">
        <v>30</v>
      </c>
      <c r="G59" s="143">
        <v>250000</v>
      </c>
      <c r="H59" s="143">
        <v>200000</v>
      </c>
      <c r="I59" s="143">
        <f t="shared" si="2"/>
        <v>50000</v>
      </c>
      <c r="J59" s="158" t="s">
        <v>147</v>
      </c>
    </row>
    <row r="60" spans="1:10" ht="15.95" customHeight="1" x14ac:dyDescent="0.15">
      <c r="A60" s="142"/>
      <c r="E60" s="180" t="s">
        <v>31</v>
      </c>
      <c r="F60" s="180"/>
      <c r="G60" s="143">
        <v>80000</v>
      </c>
      <c r="H60" s="143">
        <v>80000</v>
      </c>
      <c r="I60" s="143">
        <f t="shared" si="2"/>
        <v>0</v>
      </c>
      <c r="J60" s="152" t="s">
        <v>141</v>
      </c>
    </row>
    <row r="61" spans="1:10" ht="15.95" customHeight="1" x14ac:dyDescent="0.15">
      <c r="A61" s="142"/>
      <c r="E61" s="137" t="s">
        <v>32</v>
      </c>
      <c r="G61" s="143">
        <v>1000</v>
      </c>
      <c r="H61" s="143">
        <v>1000</v>
      </c>
      <c r="I61" s="143">
        <f t="shared" si="2"/>
        <v>0</v>
      </c>
      <c r="J61" s="152"/>
    </row>
    <row r="62" spans="1:10" ht="15.95" customHeight="1" x14ac:dyDescent="0.15">
      <c r="A62" s="142"/>
      <c r="E62" s="180" t="s">
        <v>33</v>
      </c>
      <c r="F62" s="180"/>
      <c r="G62" s="143">
        <v>20000</v>
      </c>
      <c r="H62" s="143">
        <v>25000</v>
      </c>
      <c r="I62" s="143">
        <f t="shared" si="2"/>
        <v>-5000</v>
      </c>
      <c r="J62" s="152" t="s">
        <v>142</v>
      </c>
    </row>
    <row r="63" spans="1:10" ht="15.95" customHeight="1" x14ac:dyDescent="0.15">
      <c r="A63" s="142"/>
      <c r="E63" s="180" t="s">
        <v>34</v>
      </c>
      <c r="F63" s="180"/>
      <c r="G63" s="143">
        <v>120000</v>
      </c>
      <c r="H63" s="143">
        <v>170000</v>
      </c>
      <c r="I63" s="143">
        <f t="shared" si="2"/>
        <v>-50000</v>
      </c>
      <c r="J63" s="158" t="s">
        <v>166</v>
      </c>
    </row>
    <row r="64" spans="1:10" ht="15.95" customHeight="1" x14ac:dyDescent="0.15">
      <c r="A64" s="142"/>
      <c r="E64" s="180" t="s">
        <v>35</v>
      </c>
      <c r="F64" s="180"/>
      <c r="G64" s="143">
        <v>13000</v>
      </c>
      <c r="H64" s="143">
        <v>12000</v>
      </c>
      <c r="I64" s="143">
        <f t="shared" si="2"/>
        <v>1000</v>
      </c>
      <c r="J64" s="159" t="s">
        <v>143</v>
      </c>
    </row>
    <row r="65" spans="1:10" ht="15.95" customHeight="1" x14ac:dyDescent="0.15">
      <c r="A65" s="142"/>
      <c r="E65" s="137" t="s">
        <v>127</v>
      </c>
      <c r="G65" s="143">
        <v>15000</v>
      </c>
      <c r="H65" s="143">
        <v>17000</v>
      </c>
      <c r="I65" s="143">
        <f t="shared" si="2"/>
        <v>-2000</v>
      </c>
      <c r="J65" s="159" t="s">
        <v>148</v>
      </c>
    </row>
    <row r="66" spans="1:10" ht="15.95" customHeight="1" x14ac:dyDescent="0.15">
      <c r="A66" s="142"/>
      <c r="E66" s="180" t="s">
        <v>36</v>
      </c>
      <c r="F66" s="180"/>
      <c r="G66" s="143">
        <v>18000</v>
      </c>
      <c r="H66" s="143">
        <v>18000</v>
      </c>
      <c r="I66" s="143">
        <f t="shared" si="2"/>
        <v>0</v>
      </c>
      <c r="J66" s="159" t="s">
        <v>128</v>
      </c>
    </row>
    <row r="67" spans="1:10" ht="15.95" customHeight="1" x14ac:dyDescent="0.15">
      <c r="A67" s="142"/>
      <c r="E67" s="180" t="s">
        <v>163</v>
      </c>
      <c r="F67" s="184"/>
      <c r="G67" s="143">
        <v>10000</v>
      </c>
      <c r="H67" s="143">
        <v>10000</v>
      </c>
      <c r="I67" s="143">
        <f t="shared" si="2"/>
        <v>0</v>
      </c>
      <c r="J67" s="159" t="s">
        <v>164</v>
      </c>
    </row>
    <row r="68" spans="1:10" ht="15.95" customHeight="1" x14ac:dyDescent="0.15">
      <c r="A68" s="182"/>
      <c r="B68" s="183"/>
      <c r="E68" s="180" t="s">
        <v>129</v>
      </c>
      <c r="F68" s="184"/>
      <c r="G68" s="143">
        <v>66550</v>
      </c>
      <c r="H68" s="143">
        <v>3000</v>
      </c>
      <c r="I68" s="143">
        <f t="shared" si="2"/>
        <v>63550</v>
      </c>
      <c r="J68" s="152" t="s">
        <v>185</v>
      </c>
    </row>
    <row r="69" spans="1:10" ht="15.95" customHeight="1" x14ac:dyDescent="0.15">
      <c r="A69" s="142"/>
      <c r="E69" s="180" t="s">
        <v>39</v>
      </c>
      <c r="F69" s="180"/>
      <c r="G69" s="143">
        <v>30000</v>
      </c>
      <c r="H69" s="143">
        <v>25000</v>
      </c>
      <c r="I69" s="143">
        <f t="shared" si="2"/>
        <v>5000</v>
      </c>
      <c r="J69" s="160" t="s">
        <v>184</v>
      </c>
    </row>
    <row r="70" spans="1:10" ht="15.95" customHeight="1" x14ac:dyDescent="0.15">
      <c r="A70" s="142"/>
      <c r="E70" s="180" t="s">
        <v>137</v>
      </c>
      <c r="F70" s="184"/>
      <c r="G70" s="143">
        <v>100000</v>
      </c>
      <c r="H70" s="143">
        <v>150000</v>
      </c>
      <c r="I70" s="143">
        <f t="shared" si="2"/>
        <v>-50000</v>
      </c>
      <c r="J70" s="152" t="s">
        <v>182</v>
      </c>
    </row>
    <row r="71" spans="1:10" ht="15.95" customHeight="1" x14ac:dyDescent="0.15">
      <c r="A71" s="142"/>
      <c r="E71" s="180" t="s">
        <v>41</v>
      </c>
      <c r="F71" s="180"/>
      <c r="G71" s="143">
        <v>21000</v>
      </c>
      <c r="H71" s="143">
        <v>41800</v>
      </c>
      <c r="I71" s="143">
        <f t="shared" si="2"/>
        <v>-20800</v>
      </c>
      <c r="J71" s="152" t="s">
        <v>139</v>
      </c>
    </row>
    <row r="72" spans="1:10" ht="15.95" customHeight="1" x14ac:dyDescent="0.15">
      <c r="A72" s="142"/>
      <c r="E72" s="180" t="s">
        <v>168</v>
      </c>
      <c r="F72" s="184"/>
      <c r="G72" s="143">
        <v>60000</v>
      </c>
      <c r="H72" s="143">
        <v>60000</v>
      </c>
      <c r="I72" s="143">
        <f t="shared" si="2"/>
        <v>0</v>
      </c>
      <c r="J72" s="152" t="s">
        <v>169</v>
      </c>
    </row>
    <row r="73" spans="1:10" ht="15.95" customHeight="1" x14ac:dyDescent="0.15">
      <c r="A73" s="142"/>
      <c r="E73" s="180" t="s">
        <v>44</v>
      </c>
      <c r="F73" s="181"/>
      <c r="G73" s="143">
        <v>80000</v>
      </c>
      <c r="H73" s="143">
        <v>80000</v>
      </c>
      <c r="I73" s="143">
        <f t="shared" si="2"/>
        <v>0</v>
      </c>
      <c r="J73" s="152" t="s">
        <v>126</v>
      </c>
    </row>
    <row r="74" spans="1:10" ht="15.95" customHeight="1" x14ac:dyDescent="0.15">
      <c r="A74" s="142"/>
      <c r="E74" s="137" t="s">
        <v>121</v>
      </c>
      <c r="F74" s="153"/>
      <c r="G74" s="143">
        <v>50000</v>
      </c>
      <c r="H74" s="143">
        <v>150000</v>
      </c>
      <c r="I74" s="143">
        <f t="shared" si="2"/>
        <v>-100000</v>
      </c>
      <c r="J74" s="152" t="s">
        <v>183</v>
      </c>
    </row>
    <row r="75" spans="1:10" ht="15.95" customHeight="1" x14ac:dyDescent="0.15">
      <c r="A75" s="142"/>
      <c r="E75" s="137" t="s">
        <v>42</v>
      </c>
      <c r="F75" s="153"/>
      <c r="G75" s="143">
        <v>32300</v>
      </c>
      <c r="H75" s="143">
        <v>24300</v>
      </c>
      <c r="I75" s="143">
        <f t="shared" si="2"/>
        <v>8000</v>
      </c>
      <c r="J75" s="152" t="s">
        <v>167</v>
      </c>
    </row>
    <row r="76" spans="1:10" ht="15.95" customHeight="1" x14ac:dyDescent="0.15">
      <c r="A76" s="142"/>
      <c r="F76" s="153"/>
      <c r="G76" s="161"/>
      <c r="H76" s="161"/>
      <c r="I76" s="161"/>
      <c r="J76" s="152"/>
    </row>
    <row r="77" spans="1:10" ht="15.95" customHeight="1" x14ac:dyDescent="0.15">
      <c r="A77" s="162"/>
      <c r="D77" s="180" t="s">
        <v>45</v>
      </c>
      <c r="E77" s="180"/>
      <c r="F77" s="180"/>
      <c r="G77" s="154">
        <f>G30+G55</f>
        <v>28141580</v>
      </c>
      <c r="H77" s="154">
        <f>H30+H55</f>
        <v>30685000</v>
      </c>
      <c r="I77" s="154">
        <f>G77-H77</f>
        <v>-2543420</v>
      </c>
      <c r="J77" s="155"/>
    </row>
    <row r="78" spans="1:10" ht="15.95" customHeight="1" x14ac:dyDescent="0.15">
      <c r="A78" s="162"/>
      <c r="D78" s="180" t="s">
        <v>46</v>
      </c>
      <c r="E78" s="180"/>
      <c r="F78" s="180"/>
      <c r="G78" s="163">
        <f>G27-G77</f>
        <v>-647581</v>
      </c>
      <c r="H78" s="163">
        <f>H27-H77</f>
        <v>-1204000</v>
      </c>
      <c r="I78" s="163">
        <f>G78-H78</f>
        <v>556419</v>
      </c>
      <c r="J78" s="155"/>
    </row>
    <row r="79" spans="1:10" ht="15.95" customHeight="1" x14ac:dyDescent="0.15">
      <c r="A79" s="162"/>
      <c r="D79" s="180" t="s">
        <v>47</v>
      </c>
      <c r="E79" s="180"/>
      <c r="F79" s="181"/>
      <c r="G79" s="164"/>
      <c r="H79" s="164"/>
      <c r="I79" s="164"/>
      <c r="J79" s="152"/>
    </row>
    <row r="80" spans="1:10" ht="15.95" customHeight="1" x14ac:dyDescent="0.15">
      <c r="A80" s="162"/>
      <c r="D80" s="181" t="s">
        <v>48</v>
      </c>
      <c r="E80" s="181"/>
      <c r="F80" s="181"/>
      <c r="G80" s="143"/>
      <c r="H80" s="143"/>
      <c r="I80" s="143"/>
      <c r="J80" s="152"/>
    </row>
    <row r="81" spans="1:10" ht="15.95" customHeight="1" x14ac:dyDescent="0.15">
      <c r="A81" s="162"/>
      <c r="D81" s="181" t="s">
        <v>49</v>
      </c>
      <c r="E81" s="181"/>
      <c r="F81" s="181"/>
      <c r="G81" s="161"/>
      <c r="H81" s="161"/>
      <c r="I81" s="161"/>
      <c r="J81" s="152"/>
    </row>
    <row r="82" spans="1:10" ht="15.95" customHeight="1" x14ac:dyDescent="0.15">
      <c r="A82" s="162"/>
      <c r="D82" s="181" t="s">
        <v>50</v>
      </c>
      <c r="E82" s="181"/>
      <c r="F82" s="181"/>
      <c r="G82" s="163"/>
      <c r="H82" s="163"/>
      <c r="I82" s="163"/>
      <c r="J82" s="155"/>
    </row>
    <row r="83" spans="1:10" ht="15.95" customHeight="1" x14ac:dyDescent="0.15">
      <c r="A83" s="162"/>
      <c r="D83" s="181" t="s">
        <v>51</v>
      </c>
      <c r="E83" s="181"/>
      <c r="F83" s="181"/>
      <c r="G83" s="163">
        <f>G78</f>
        <v>-647581</v>
      </c>
      <c r="H83" s="163">
        <f>H78+H82</f>
        <v>-1204000</v>
      </c>
      <c r="I83" s="163">
        <f>G83-H83</f>
        <v>556419</v>
      </c>
      <c r="J83" s="155"/>
    </row>
    <row r="84" spans="1:10" ht="15.95" customHeight="1" x14ac:dyDescent="0.15">
      <c r="A84" s="182"/>
      <c r="B84" s="180"/>
      <c r="C84" s="180"/>
      <c r="D84" s="180"/>
      <c r="E84" s="180"/>
      <c r="F84" s="180"/>
      <c r="G84" s="143"/>
      <c r="H84" s="143"/>
      <c r="I84" s="143"/>
      <c r="J84" s="152"/>
    </row>
    <row r="85" spans="1:10" ht="15.95" customHeight="1" x14ac:dyDescent="0.15">
      <c r="A85" s="142"/>
      <c r="B85" s="186" t="s">
        <v>52</v>
      </c>
      <c r="C85" s="186"/>
      <c r="D85" s="186"/>
      <c r="E85" s="186"/>
      <c r="F85" s="187"/>
      <c r="G85" s="143"/>
      <c r="H85" s="143"/>
      <c r="I85" s="143"/>
      <c r="J85" s="152"/>
    </row>
    <row r="86" spans="1:10" ht="15.95" customHeight="1" x14ac:dyDescent="0.15">
      <c r="A86" s="142"/>
      <c r="C86" s="180" t="s">
        <v>53</v>
      </c>
      <c r="D86" s="180"/>
      <c r="E86" s="180"/>
      <c r="F86" s="181"/>
      <c r="G86" s="143"/>
      <c r="H86" s="143"/>
      <c r="I86" s="143"/>
      <c r="J86" s="152"/>
    </row>
    <row r="87" spans="1:10" ht="15.95" customHeight="1" x14ac:dyDescent="0.15">
      <c r="A87" s="142"/>
      <c r="D87" s="180" t="s">
        <v>54</v>
      </c>
      <c r="E87" s="180"/>
      <c r="F87" s="181"/>
      <c r="G87" s="143"/>
      <c r="H87" s="143"/>
      <c r="I87" s="143"/>
      <c r="J87" s="152"/>
    </row>
    <row r="88" spans="1:10" ht="15.95" customHeight="1" x14ac:dyDescent="0.15">
      <c r="A88" s="142"/>
      <c r="D88" s="180" t="s">
        <v>55</v>
      </c>
      <c r="E88" s="180"/>
      <c r="F88" s="181"/>
      <c r="G88" s="143">
        <v>0</v>
      </c>
      <c r="H88" s="143">
        <v>0</v>
      </c>
      <c r="I88" s="143">
        <f>G88-H88</f>
        <v>0</v>
      </c>
      <c r="J88" s="152"/>
    </row>
    <row r="89" spans="1:10" ht="15.95" customHeight="1" x14ac:dyDescent="0.15">
      <c r="A89" s="142"/>
      <c r="D89" s="180" t="s">
        <v>56</v>
      </c>
      <c r="E89" s="180"/>
      <c r="F89" s="181"/>
      <c r="G89" s="163">
        <v>0</v>
      </c>
      <c r="H89" s="163">
        <f>SUM(H88)</f>
        <v>0</v>
      </c>
      <c r="I89" s="163">
        <f>G89-H89</f>
        <v>0</v>
      </c>
      <c r="J89" s="155"/>
    </row>
    <row r="90" spans="1:10" ht="15.95" customHeight="1" x14ac:dyDescent="0.15">
      <c r="A90" s="142"/>
      <c r="C90" s="180" t="s">
        <v>57</v>
      </c>
      <c r="D90" s="180"/>
      <c r="E90" s="180"/>
      <c r="F90" s="181"/>
      <c r="G90" s="164"/>
      <c r="H90" s="164"/>
      <c r="I90" s="164"/>
      <c r="J90" s="152"/>
    </row>
    <row r="91" spans="1:10" ht="15.95" customHeight="1" x14ac:dyDescent="0.15">
      <c r="A91" s="142"/>
      <c r="D91" s="180" t="s">
        <v>58</v>
      </c>
      <c r="E91" s="180"/>
      <c r="F91" s="180"/>
      <c r="G91" s="143"/>
      <c r="H91" s="143"/>
      <c r="I91" s="143"/>
      <c r="J91" s="152"/>
    </row>
    <row r="92" spans="1:10" ht="15.95" customHeight="1" x14ac:dyDescent="0.15">
      <c r="A92" s="142"/>
      <c r="D92" s="181" t="s">
        <v>59</v>
      </c>
      <c r="E92" s="181"/>
      <c r="F92" s="181"/>
      <c r="G92" s="143"/>
      <c r="H92" s="143"/>
      <c r="I92" s="143"/>
      <c r="J92" s="152"/>
    </row>
    <row r="93" spans="1:10" ht="15.95" customHeight="1" x14ac:dyDescent="0.15">
      <c r="A93" s="142"/>
      <c r="D93" s="181" t="s">
        <v>60</v>
      </c>
      <c r="E93" s="181"/>
      <c r="F93" s="181"/>
      <c r="G93" s="161"/>
      <c r="H93" s="161"/>
      <c r="I93" s="161"/>
      <c r="J93" s="152"/>
    </row>
    <row r="94" spans="1:10" ht="15.95" customHeight="1" x14ac:dyDescent="0.15">
      <c r="A94" s="142"/>
      <c r="D94" s="181" t="s">
        <v>61</v>
      </c>
      <c r="E94" s="181"/>
      <c r="F94" s="181"/>
      <c r="G94" s="163">
        <v>0</v>
      </c>
      <c r="H94" s="163">
        <v>0</v>
      </c>
      <c r="I94" s="163">
        <f t="shared" ref="I94:I100" si="3">G94-H94</f>
        <v>0</v>
      </c>
      <c r="J94" s="155"/>
    </row>
    <row r="95" spans="1:10" ht="15.95" customHeight="1" x14ac:dyDescent="0.15">
      <c r="A95" s="142"/>
      <c r="D95" s="180" t="s">
        <v>62</v>
      </c>
      <c r="E95" s="180"/>
      <c r="F95" s="181"/>
      <c r="G95" s="161">
        <v>0</v>
      </c>
      <c r="H95" s="161">
        <v>0</v>
      </c>
      <c r="I95" s="161">
        <f t="shared" si="3"/>
        <v>0</v>
      </c>
      <c r="J95" s="155"/>
    </row>
    <row r="96" spans="1:10" ht="15.95" customHeight="1" x14ac:dyDescent="0.15">
      <c r="A96" s="142"/>
      <c r="E96" s="180" t="s">
        <v>135</v>
      </c>
      <c r="F96" s="184"/>
      <c r="G96" s="161">
        <v>0</v>
      </c>
      <c r="H96" s="161">
        <v>0</v>
      </c>
      <c r="I96" s="161">
        <f t="shared" si="3"/>
        <v>0</v>
      </c>
      <c r="J96" s="155"/>
    </row>
    <row r="97" spans="1:10" ht="15.95" customHeight="1" x14ac:dyDescent="0.15">
      <c r="A97" s="142"/>
      <c r="E97" s="180" t="s">
        <v>131</v>
      </c>
      <c r="F97" s="184"/>
      <c r="G97" s="161">
        <v>0</v>
      </c>
      <c r="H97" s="161">
        <v>0</v>
      </c>
      <c r="I97" s="161">
        <f t="shared" si="3"/>
        <v>0</v>
      </c>
      <c r="J97" s="155"/>
    </row>
    <row r="98" spans="1:10" ht="15.95" customHeight="1" x14ac:dyDescent="0.15">
      <c r="A98" s="142"/>
      <c r="D98" s="180" t="s">
        <v>63</v>
      </c>
      <c r="E98" s="180"/>
      <c r="F98" s="181"/>
      <c r="G98" s="163">
        <f>G83+G89-G94</f>
        <v>-647581</v>
      </c>
      <c r="H98" s="163">
        <f>H83+H89-H94</f>
        <v>-1204000</v>
      </c>
      <c r="I98" s="163">
        <f t="shared" si="3"/>
        <v>556419</v>
      </c>
      <c r="J98" s="155"/>
    </row>
    <row r="99" spans="1:10" ht="15.95" customHeight="1" x14ac:dyDescent="0.15">
      <c r="A99" s="142"/>
      <c r="D99" s="180" t="s">
        <v>64</v>
      </c>
      <c r="E99" s="180"/>
      <c r="F99" s="181"/>
      <c r="G99" s="163">
        <v>-4295189</v>
      </c>
      <c r="H99" s="163">
        <v>-3091189</v>
      </c>
      <c r="I99" s="163">
        <f t="shared" si="3"/>
        <v>-1204000</v>
      </c>
      <c r="J99" s="155"/>
    </row>
    <row r="100" spans="1:10" ht="15.95" customHeight="1" x14ac:dyDescent="0.15">
      <c r="A100" s="142"/>
      <c r="D100" s="180" t="s">
        <v>65</v>
      </c>
      <c r="E100" s="180"/>
      <c r="F100" s="181"/>
      <c r="G100" s="163">
        <f>G98+G99</f>
        <v>-4942770</v>
      </c>
      <c r="H100" s="163">
        <f>H98+H99</f>
        <v>-4295189</v>
      </c>
      <c r="I100" s="163">
        <f t="shared" si="3"/>
        <v>-647581</v>
      </c>
      <c r="J100" s="155"/>
    </row>
    <row r="101" spans="1:10" ht="15.95" customHeight="1" x14ac:dyDescent="0.15">
      <c r="A101" s="142"/>
      <c r="F101" s="153"/>
      <c r="G101" s="143"/>
      <c r="H101" s="143"/>
      <c r="I101" s="143"/>
      <c r="J101" s="152"/>
    </row>
    <row r="102" spans="1:10" ht="15.95" customHeight="1" x14ac:dyDescent="0.15">
      <c r="A102" s="142" t="s">
        <v>66</v>
      </c>
      <c r="F102" s="153"/>
      <c r="G102" s="143"/>
      <c r="H102" s="143"/>
      <c r="I102" s="143"/>
      <c r="J102" s="152"/>
    </row>
    <row r="103" spans="1:10" ht="15.95" customHeight="1" x14ac:dyDescent="0.15">
      <c r="A103" s="142"/>
      <c r="D103" s="180" t="s">
        <v>17</v>
      </c>
      <c r="E103" s="180"/>
      <c r="F103" s="181"/>
      <c r="G103" s="143"/>
      <c r="H103" s="143"/>
      <c r="I103" s="143"/>
      <c r="J103" s="152"/>
    </row>
    <row r="104" spans="1:10" ht="15.95" customHeight="1" x14ac:dyDescent="0.15">
      <c r="A104" s="142"/>
      <c r="D104" s="181" t="s">
        <v>20</v>
      </c>
      <c r="E104" s="181"/>
      <c r="F104" s="181"/>
      <c r="G104" s="143"/>
      <c r="H104" s="143"/>
      <c r="I104" s="143"/>
      <c r="J104" s="152"/>
    </row>
    <row r="105" spans="1:10" ht="15.95" customHeight="1" x14ac:dyDescent="0.15">
      <c r="A105" s="142"/>
      <c r="D105" s="181" t="s">
        <v>67</v>
      </c>
      <c r="E105" s="181"/>
      <c r="F105" s="181"/>
      <c r="G105" s="143"/>
      <c r="H105" s="143"/>
      <c r="I105" s="143"/>
      <c r="J105" s="152"/>
    </row>
    <row r="106" spans="1:10" ht="15.95" customHeight="1" x14ac:dyDescent="0.15">
      <c r="A106" s="142"/>
      <c r="D106" s="137" t="s">
        <v>68</v>
      </c>
      <c r="G106" s="143"/>
      <c r="H106" s="143"/>
      <c r="I106" s="143"/>
      <c r="J106" s="152"/>
    </row>
    <row r="107" spans="1:10" ht="15.95" customHeight="1" x14ac:dyDescent="0.15">
      <c r="A107" s="142"/>
      <c r="D107" s="180" t="s">
        <v>69</v>
      </c>
      <c r="E107" s="180"/>
      <c r="F107" s="180"/>
      <c r="G107" s="143"/>
      <c r="H107" s="143"/>
      <c r="I107" s="143"/>
      <c r="J107" s="152"/>
    </row>
    <row r="108" spans="1:10" ht="15.95" customHeight="1" x14ac:dyDescent="0.15">
      <c r="A108" s="142"/>
      <c r="D108" s="137" t="s">
        <v>70</v>
      </c>
      <c r="G108" s="143"/>
      <c r="H108" s="143"/>
      <c r="I108" s="143"/>
      <c r="J108" s="152"/>
    </row>
    <row r="109" spans="1:10" ht="15.95" customHeight="1" x14ac:dyDescent="0.15">
      <c r="A109" s="142"/>
      <c r="D109" s="137" t="s">
        <v>71</v>
      </c>
      <c r="G109" s="143"/>
      <c r="H109" s="143"/>
      <c r="I109" s="143"/>
      <c r="J109" s="165"/>
    </row>
    <row r="110" spans="1:10" ht="15.95" customHeight="1" x14ac:dyDescent="0.15">
      <c r="A110" s="142"/>
      <c r="D110" s="180" t="s">
        <v>72</v>
      </c>
      <c r="E110" s="180"/>
      <c r="F110" s="181"/>
      <c r="G110" s="143">
        <v>-161999</v>
      </c>
      <c r="H110" s="143">
        <v>-243000</v>
      </c>
      <c r="I110" s="143">
        <f>G110-H110</f>
        <v>81001</v>
      </c>
      <c r="J110" s="165"/>
    </row>
    <row r="111" spans="1:10" ht="15.95" customHeight="1" x14ac:dyDescent="0.15">
      <c r="A111" s="142"/>
      <c r="E111" s="180" t="s">
        <v>73</v>
      </c>
      <c r="F111" s="181"/>
      <c r="G111" s="163">
        <f>SUM(G110)</f>
        <v>-161999</v>
      </c>
      <c r="H111" s="163">
        <f>H110</f>
        <v>-243000</v>
      </c>
      <c r="I111" s="163">
        <f>G111-H111</f>
        <v>81001</v>
      </c>
      <c r="J111" s="166"/>
    </row>
    <row r="112" spans="1:10" ht="15.95" customHeight="1" x14ac:dyDescent="0.15">
      <c r="A112" s="142"/>
      <c r="E112" s="180" t="s">
        <v>74</v>
      </c>
      <c r="F112" s="181"/>
      <c r="G112" s="163">
        <v>9131609</v>
      </c>
      <c r="H112" s="163">
        <v>9374609</v>
      </c>
      <c r="I112" s="163">
        <f>G112-H112</f>
        <v>-243000</v>
      </c>
      <c r="J112" s="166"/>
    </row>
    <row r="113" spans="1:10" ht="15.95" customHeight="1" x14ac:dyDescent="0.15">
      <c r="A113" s="142"/>
      <c r="E113" s="180" t="s">
        <v>75</v>
      </c>
      <c r="F113" s="181"/>
      <c r="G113" s="163">
        <f>G111+G112</f>
        <v>8969610</v>
      </c>
      <c r="H113" s="163">
        <f>H111+H112</f>
        <v>9131609</v>
      </c>
      <c r="I113" s="163">
        <f>G113-H113</f>
        <v>-161999</v>
      </c>
      <c r="J113" s="166"/>
    </row>
    <row r="114" spans="1:10" ht="15.95" customHeight="1" x14ac:dyDescent="0.15">
      <c r="A114" s="142"/>
      <c r="G114" s="143"/>
      <c r="H114" s="143"/>
      <c r="I114" s="143"/>
      <c r="J114" s="165"/>
    </row>
    <row r="115" spans="1:10" ht="15.95" customHeight="1" x14ac:dyDescent="0.15">
      <c r="A115" s="142" t="s">
        <v>76</v>
      </c>
      <c r="G115" s="143"/>
      <c r="H115" s="143"/>
      <c r="I115" s="143"/>
      <c r="J115" s="165"/>
    </row>
    <row r="116" spans="1:10" ht="15.95" customHeight="1" thickBot="1" x14ac:dyDescent="0.2">
      <c r="A116" s="167"/>
      <c r="B116" s="168"/>
      <c r="C116" s="168"/>
      <c r="D116" s="168" t="s">
        <v>77</v>
      </c>
      <c r="E116" s="168"/>
      <c r="F116" s="168"/>
      <c r="G116" s="169">
        <f>G100+G113</f>
        <v>4026840</v>
      </c>
      <c r="H116" s="169">
        <f>H100+H113</f>
        <v>4836420</v>
      </c>
      <c r="I116" s="169">
        <f>G116-H116</f>
        <v>-809580</v>
      </c>
      <c r="J116" s="170"/>
    </row>
    <row r="117" spans="1:10" ht="18" customHeight="1" thickTop="1" x14ac:dyDescent="0.15"/>
    <row r="118" spans="1:10" x14ac:dyDescent="0.15">
      <c r="A118" s="180"/>
      <c r="B118" s="183"/>
      <c r="C118" s="183"/>
      <c r="D118" s="183"/>
      <c r="E118" s="183"/>
      <c r="F118" s="183"/>
      <c r="G118" s="183"/>
      <c r="H118" s="183"/>
      <c r="I118" s="183"/>
      <c r="J118" s="183"/>
    </row>
    <row r="119" spans="1:10" ht="18" customHeight="1" x14ac:dyDescent="0.15">
      <c r="A119" s="188"/>
      <c r="B119" s="189"/>
      <c r="C119" s="189"/>
      <c r="D119" s="189"/>
      <c r="E119" s="189"/>
      <c r="F119" s="189"/>
      <c r="G119" s="189"/>
      <c r="H119" s="189"/>
      <c r="I119" s="189"/>
      <c r="J119" s="189"/>
    </row>
    <row r="120" spans="1:10" ht="18" customHeight="1" x14ac:dyDescent="0.15">
      <c r="A120" s="180"/>
      <c r="B120" s="183"/>
      <c r="C120" s="183"/>
      <c r="D120" s="183"/>
      <c r="E120" s="183"/>
      <c r="F120" s="183"/>
      <c r="G120" s="183"/>
      <c r="H120" s="183"/>
      <c r="I120" s="183"/>
      <c r="J120" s="183"/>
    </row>
    <row r="121" spans="1:10" ht="18" customHeight="1" x14ac:dyDescent="0.15">
      <c r="A121" s="180"/>
      <c r="B121" s="183"/>
      <c r="C121" s="183"/>
      <c r="D121" s="183"/>
      <c r="E121" s="183"/>
      <c r="F121" s="183"/>
      <c r="G121" s="183"/>
      <c r="H121" s="183"/>
      <c r="I121" s="183"/>
      <c r="J121" s="183"/>
    </row>
    <row r="122" spans="1:10" ht="18" customHeight="1" x14ac:dyDescent="0.15">
      <c r="A122" s="180"/>
      <c r="B122" s="183"/>
      <c r="C122" s="183"/>
      <c r="D122" s="183"/>
      <c r="E122" s="183"/>
      <c r="F122" s="183"/>
      <c r="G122" s="183"/>
      <c r="H122" s="183"/>
      <c r="I122" s="183"/>
      <c r="J122" s="183"/>
    </row>
    <row r="123" spans="1:10" ht="7.5" customHeight="1" x14ac:dyDescent="0.15">
      <c r="B123" s="147"/>
      <c r="C123" s="147"/>
      <c r="D123" s="147"/>
      <c r="E123" s="147"/>
      <c r="F123" s="147"/>
      <c r="G123" s="147"/>
      <c r="H123" s="147"/>
      <c r="I123" s="147"/>
      <c r="J123" s="147"/>
    </row>
    <row r="124" spans="1:10" ht="18" customHeight="1" x14ac:dyDescent="0.15">
      <c r="A124" s="180"/>
      <c r="B124" s="183"/>
      <c r="C124" s="183"/>
      <c r="D124" s="183"/>
      <c r="E124" s="183"/>
      <c r="F124" s="183"/>
      <c r="G124" s="183"/>
      <c r="H124" s="183"/>
      <c r="I124" s="183"/>
      <c r="J124" s="183"/>
    </row>
    <row r="125" spans="1:10" ht="18" customHeight="1" x14ac:dyDescent="0.15">
      <c r="A125" s="180"/>
      <c r="B125" s="183"/>
      <c r="C125" s="183"/>
      <c r="D125" s="183"/>
      <c r="E125" s="183"/>
      <c r="F125" s="183"/>
      <c r="G125" s="183"/>
      <c r="H125" s="183"/>
      <c r="I125" s="183"/>
      <c r="J125" s="183"/>
    </row>
    <row r="126" spans="1:10" ht="18" customHeight="1" x14ac:dyDescent="0.15">
      <c r="A126" s="180"/>
      <c r="B126" s="183"/>
      <c r="C126" s="183"/>
      <c r="D126" s="183"/>
      <c r="E126" s="183"/>
      <c r="F126" s="183"/>
      <c r="G126" s="183"/>
      <c r="H126" s="183"/>
      <c r="I126" s="183"/>
      <c r="J126" s="183"/>
    </row>
    <row r="127" spans="1:10" ht="18" customHeight="1" x14ac:dyDescent="0.15">
      <c r="A127" s="180"/>
      <c r="B127" s="183"/>
      <c r="C127" s="183"/>
      <c r="D127" s="183"/>
      <c r="E127" s="183"/>
      <c r="F127" s="183"/>
      <c r="G127" s="183"/>
      <c r="H127" s="183"/>
      <c r="I127" s="183"/>
      <c r="J127" s="183"/>
    </row>
    <row r="128" spans="1:10" ht="18" customHeight="1" x14ac:dyDescent="0.15">
      <c r="A128" s="180"/>
      <c r="B128" s="183"/>
      <c r="C128" s="183"/>
      <c r="D128" s="183"/>
      <c r="E128" s="183"/>
      <c r="F128" s="183"/>
      <c r="G128" s="183"/>
      <c r="H128" s="183"/>
      <c r="I128" s="183"/>
      <c r="J128" s="183"/>
    </row>
    <row r="129" spans="1:10" ht="9" customHeight="1" x14ac:dyDescent="0.15">
      <c r="B129" s="147"/>
      <c r="C129" s="147"/>
      <c r="D129" s="147"/>
      <c r="E129" s="147"/>
      <c r="F129" s="147"/>
      <c r="G129" s="147"/>
      <c r="H129" s="147"/>
      <c r="I129" s="147"/>
      <c r="J129" s="147"/>
    </row>
    <row r="130" spans="1:10" ht="18" customHeight="1" x14ac:dyDescent="0.15">
      <c r="A130" s="180"/>
      <c r="B130" s="183"/>
      <c r="C130" s="183"/>
      <c r="D130" s="183"/>
      <c r="E130" s="183"/>
      <c r="F130" s="183"/>
      <c r="G130" s="183"/>
      <c r="H130" s="183"/>
      <c r="I130" s="183"/>
      <c r="J130" s="183"/>
    </row>
    <row r="131" spans="1:10" ht="18" customHeight="1" x14ac:dyDescent="0.15">
      <c r="A131" s="180"/>
      <c r="B131" s="183"/>
      <c r="C131" s="183"/>
      <c r="D131" s="183"/>
      <c r="E131" s="183"/>
      <c r="F131" s="183"/>
      <c r="G131" s="183"/>
      <c r="H131" s="183"/>
      <c r="I131" s="183"/>
      <c r="J131" s="183"/>
    </row>
    <row r="132" spans="1:10" ht="18" customHeight="1" x14ac:dyDescent="0.15">
      <c r="B132" s="180"/>
      <c r="C132" s="180"/>
      <c r="D132" s="180"/>
      <c r="E132" s="180"/>
      <c r="F132" s="180"/>
      <c r="G132" s="180"/>
      <c r="H132" s="180"/>
      <c r="I132" s="180"/>
      <c r="J132" s="180"/>
    </row>
    <row r="133" spans="1:10" ht="18" customHeight="1" x14ac:dyDescent="0.15">
      <c r="A133" s="180"/>
      <c r="B133" s="183"/>
      <c r="C133" s="183"/>
      <c r="D133" s="183"/>
      <c r="E133" s="183"/>
      <c r="F133" s="183"/>
      <c r="G133" s="183"/>
      <c r="H133" s="183"/>
      <c r="I133" s="183"/>
      <c r="J133" s="183"/>
    </row>
    <row r="134" spans="1:10" ht="18" customHeight="1" x14ac:dyDescent="0.15">
      <c r="A134" s="180"/>
      <c r="B134" s="183"/>
      <c r="C134" s="183"/>
      <c r="D134" s="183"/>
      <c r="E134" s="183"/>
      <c r="F134" s="183"/>
      <c r="G134" s="183"/>
      <c r="H134" s="183"/>
      <c r="I134" s="183"/>
      <c r="J134" s="183"/>
    </row>
    <row r="135" spans="1:10" ht="8.25" customHeight="1" x14ac:dyDescent="0.15">
      <c r="B135" s="147"/>
      <c r="C135" s="147"/>
      <c r="D135" s="147"/>
      <c r="E135" s="147"/>
      <c r="F135" s="147"/>
      <c r="G135" s="147"/>
      <c r="H135" s="147"/>
      <c r="I135" s="147"/>
      <c r="J135" s="147"/>
    </row>
    <row r="136" spans="1:10" ht="18" customHeight="1" x14ac:dyDescent="0.15">
      <c r="A136" s="180"/>
      <c r="B136" s="183"/>
      <c r="C136" s="183"/>
      <c r="D136" s="183"/>
      <c r="E136" s="183"/>
      <c r="F136" s="183"/>
      <c r="G136" s="183"/>
      <c r="H136" s="183"/>
      <c r="I136" s="183"/>
      <c r="J136" s="183"/>
    </row>
    <row r="137" spans="1:10" ht="23.25" customHeight="1" x14ac:dyDescent="0.15">
      <c r="A137" s="180"/>
      <c r="B137" s="183"/>
      <c r="C137" s="183"/>
      <c r="D137" s="183"/>
      <c r="E137" s="183"/>
      <c r="F137" s="183"/>
      <c r="G137" s="183"/>
      <c r="H137" s="183"/>
      <c r="I137" s="183"/>
      <c r="J137" s="183"/>
    </row>
    <row r="138" spans="1:10" ht="18" customHeight="1" x14ac:dyDescent="0.15">
      <c r="A138" s="180"/>
      <c r="B138" s="183"/>
      <c r="C138" s="183"/>
      <c r="D138" s="183"/>
      <c r="E138" s="183"/>
      <c r="F138" s="183"/>
      <c r="G138" s="183"/>
      <c r="H138" s="183"/>
      <c r="I138" s="183"/>
      <c r="J138" s="183"/>
    </row>
    <row r="139" spans="1:10" ht="18" customHeight="1" x14ac:dyDescent="0.15">
      <c r="A139" s="180"/>
      <c r="B139" s="183"/>
      <c r="C139" s="183"/>
      <c r="D139" s="183"/>
      <c r="E139" s="183"/>
      <c r="F139" s="183"/>
      <c r="G139" s="183"/>
      <c r="H139" s="183"/>
      <c r="I139" s="183"/>
      <c r="J139" s="183"/>
    </row>
    <row r="140" spans="1:10" ht="18" customHeight="1" x14ac:dyDescent="0.15">
      <c r="A140" s="180"/>
      <c r="B140" s="183"/>
      <c r="C140" s="183"/>
      <c r="D140" s="183"/>
      <c r="E140" s="183"/>
      <c r="F140" s="183"/>
      <c r="G140" s="183"/>
      <c r="H140" s="183"/>
      <c r="I140" s="183"/>
      <c r="J140" s="183"/>
    </row>
    <row r="141" spans="1:10" ht="7.5" customHeight="1" x14ac:dyDescent="0.15">
      <c r="B141" s="147"/>
      <c r="C141" s="147"/>
      <c r="D141" s="147"/>
      <c r="E141" s="147"/>
      <c r="F141" s="147"/>
      <c r="G141" s="147"/>
      <c r="H141" s="147"/>
      <c r="I141" s="147"/>
      <c r="J141" s="147"/>
    </row>
    <row r="142" spans="1:10" ht="18" customHeight="1" x14ac:dyDescent="0.15">
      <c r="A142" s="180"/>
      <c r="B142" s="183"/>
      <c r="C142" s="183"/>
      <c r="D142" s="183"/>
      <c r="E142" s="183"/>
      <c r="F142" s="183"/>
      <c r="G142" s="183"/>
      <c r="H142" s="183"/>
      <c r="I142" s="183"/>
      <c r="J142" s="183"/>
    </row>
    <row r="143" spans="1:10" ht="18" customHeight="1" x14ac:dyDescent="0.15">
      <c r="A143" s="180"/>
      <c r="B143" s="183"/>
      <c r="C143" s="183"/>
      <c r="D143" s="183"/>
      <c r="E143" s="183"/>
      <c r="F143" s="183"/>
      <c r="G143" s="183"/>
      <c r="H143" s="183"/>
      <c r="I143" s="183"/>
      <c r="J143" s="183"/>
    </row>
    <row r="144" spans="1:10" ht="10.5" customHeight="1" x14ac:dyDescent="0.15">
      <c r="A144" s="180"/>
      <c r="B144" s="183"/>
      <c r="C144" s="183"/>
      <c r="D144" s="183"/>
      <c r="E144" s="183"/>
      <c r="F144" s="183"/>
      <c r="G144" s="183"/>
      <c r="H144" s="183"/>
      <c r="I144" s="183"/>
      <c r="J144" s="183"/>
    </row>
    <row r="145" spans="1:10" ht="5.25" customHeight="1" x14ac:dyDescent="0.15">
      <c r="A145" s="180"/>
      <c r="B145" s="183"/>
      <c r="C145" s="183"/>
      <c r="D145" s="183"/>
      <c r="E145" s="183"/>
      <c r="F145" s="183"/>
      <c r="G145" s="183"/>
      <c r="H145" s="183"/>
      <c r="I145" s="183"/>
      <c r="J145" s="183"/>
    </row>
    <row r="146" spans="1:10" ht="8.25" customHeight="1" x14ac:dyDescent="0.15">
      <c r="B146" s="147"/>
      <c r="C146" s="147"/>
      <c r="D146" s="147"/>
      <c r="E146" s="147"/>
      <c r="F146" s="147"/>
      <c r="G146" s="147"/>
      <c r="H146" s="147"/>
      <c r="I146" s="147"/>
      <c r="J146" s="147"/>
    </row>
    <row r="147" spans="1:10" ht="17.25" customHeight="1" x14ac:dyDescent="0.15">
      <c r="A147" s="180"/>
      <c r="B147" s="183"/>
      <c r="C147" s="183"/>
      <c r="D147" s="183"/>
      <c r="E147" s="183"/>
      <c r="F147" s="183"/>
      <c r="G147" s="183"/>
      <c r="H147" s="183"/>
      <c r="I147" s="183"/>
      <c r="J147" s="183"/>
    </row>
    <row r="148" spans="1:10" ht="18" hidden="1" customHeight="1" x14ac:dyDescent="0.15">
      <c r="B148" s="147"/>
      <c r="C148" s="147"/>
      <c r="D148" s="147"/>
      <c r="E148" s="147"/>
      <c r="F148" s="147"/>
      <c r="G148" s="147"/>
      <c r="H148" s="147"/>
      <c r="I148" s="147"/>
      <c r="J148" s="147"/>
    </row>
    <row r="149" spans="1:10" ht="18" customHeight="1" x14ac:dyDescent="0.15">
      <c r="A149" s="180"/>
      <c r="B149" s="183"/>
      <c r="C149" s="183"/>
      <c r="D149" s="183"/>
      <c r="E149" s="183"/>
      <c r="F149" s="183"/>
      <c r="G149" s="183"/>
      <c r="H149" s="183"/>
      <c r="I149" s="183"/>
      <c r="J149" s="183"/>
    </row>
    <row r="150" spans="1:10" ht="18" customHeight="1" x14ac:dyDescent="0.15">
      <c r="A150" s="180"/>
      <c r="B150" s="183"/>
      <c r="C150" s="183"/>
      <c r="D150" s="183"/>
      <c r="E150" s="183"/>
      <c r="F150" s="183"/>
      <c r="G150" s="183"/>
      <c r="H150" s="183"/>
      <c r="I150" s="183"/>
      <c r="J150" s="183"/>
    </row>
    <row r="151" spans="1:10" ht="13.5" customHeight="1" x14ac:dyDescent="0.15">
      <c r="A151" s="180"/>
      <c r="B151" s="183"/>
      <c r="C151" s="183"/>
      <c r="D151" s="183"/>
      <c r="E151" s="183"/>
      <c r="F151" s="183"/>
      <c r="G151" s="183"/>
      <c r="H151" s="183"/>
      <c r="I151" s="183"/>
      <c r="J151" s="183"/>
    </row>
    <row r="152" spans="1:10" ht="20.100000000000001" customHeight="1" x14ac:dyDescent="0.15">
      <c r="A152" s="180"/>
      <c r="B152" s="183"/>
      <c r="C152" s="183"/>
      <c r="D152" s="183"/>
      <c r="E152" s="183"/>
      <c r="F152" s="183"/>
      <c r="G152" s="183"/>
      <c r="H152" s="183"/>
      <c r="I152" s="183"/>
      <c r="J152" s="183"/>
    </row>
    <row r="153" spans="1:10" ht="20.100000000000001" customHeight="1" x14ac:dyDescent="0.15">
      <c r="A153" s="180"/>
      <c r="B153" s="183"/>
      <c r="C153" s="183"/>
      <c r="D153" s="183"/>
      <c r="E153" s="183"/>
      <c r="F153" s="183"/>
      <c r="G153" s="183"/>
      <c r="H153" s="183"/>
      <c r="I153" s="183"/>
      <c r="J153" s="183"/>
    </row>
    <row r="154" spans="1:10" ht="20.100000000000001" customHeight="1" x14ac:dyDescent="0.15">
      <c r="A154" s="180"/>
      <c r="B154" s="183"/>
      <c r="C154" s="183"/>
      <c r="D154" s="183"/>
      <c r="E154" s="183"/>
      <c r="F154" s="183"/>
      <c r="G154" s="183"/>
      <c r="H154" s="183"/>
      <c r="I154" s="183"/>
      <c r="J154" s="183"/>
    </row>
    <row r="155" spans="1:10" x14ac:dyDescent="0.15">
      <c r="A155" s="180"/>
      <c r="B155" s="183"/>
      <c r="C155" s="183"/>
      <c r="D155" s="183"/>
      <c r="E155" s="183"/>
      <c r="F155" s="183"/>
      <c r="G155" s="183"/>
      <c r="H155" s="183"/>
      <c r="I155" s="183"/>
      <c r="J155" s="183"/>
    </row>
  </sheetData>
  <mergeCells count="132">
    <mergeCell ref="A151:J151"/>
    <mergeCell ref="A152:J152"/>
    <mergeCell ref="A153:J153"/>
    <mergeCell ref="A154:J154"/>
    <mergeCell ref="A155:J155"/>
    <mergeCell ref="A143:J143"/>
    <mergeCell ref="A144:J144"/>
    <mergeCell ref="A145:J145"/>
    <mergeCell ref="A147:J147"/>
    <mergeCell ref="A149:J149"/>
    <mergeCell ref="A150:J150"/>
    <mergeCell ref="A136:J136"/>
    <mergeCell ref="A137:J137"/>
    <mergeCell ref="A138:J138"/>
    <mergeCell ref="A139:J139"/>
    <mergeCell ref="A140:J140"/>
    <mergeCell ref="A142:J142"/>
    <mergeCell ref="A128:J128"/>
    <mergeCell ref="A130:J130"/>
    <mergeCell ref="A131:J131"/>
    <mergeCell ref="B132:J132"/>
    <mergeCell ref="A133:J133"/>
    <mergeCell ref="A134:J134"/>
    <mergeCell ref="A121:J121"/>
    <mergeCell ref="A122:J122"/>
    <mergeCell ref="A124:J124"/>
    <mergeCell ref="A125:J125"/>
    <mergeCell ref="A126:J126"/>
    <mergeCell ref="A127:J127"/>
    <mergeCell ref="E111:F111"/>
    <mergeCell ref="E112:F112"/>
    <mergeCell ref="E113:F113"/>
    <mergeCell ref="A118:J118"/>
    <mergeCell ref="A119:J119"/>
    <mergeCell ref="A120:J120"/>
    <mergeCell ref="D100:F100"/>
    <mergeCell ref="D103:F103"/>
    <mergeCell ref="D104:F104"/>
    <mergeCell ref="D105:F105"/>
    <mergeCell ref="D107:F107"/>
    <mergeCell ref="D110:F110"/>
    <mergeCell ref="D94:F94"/>
    <mergeCell ref="D95:F95"/>
    <mergeCell ref="E96:F96"/>
    <mergeCell ref="E97:F97"/>
    <mergeCell ref="D98:F98"/>
    <mergeCell ref="D99:F99"/>
    <mergeCell ref="D88:F88"/>
    <mergeCell ref="D89:F89"/>
    <mergeCell ref="C90:F90"/>
    <mergeCell ref="D91:F91"/>
    <mergeCell ref="D92:F92"/>
    <mergeCell ref="D93:F93"/>
    <mergeCell ref="D82:F82"/>
    <mergeCell ref="D83:F83"/>
    <mergeCell ref="A84:F84"/>
    <mergeCell ref="B85:F85"/>
    <mergeCell ref="C86:F86"/>
    <mergeCell ref="D87:F87"/>
    <mergeCell ref="E73:F73"/>
    <mergeCell ref="D77:F77"/>
    <mergeCell ref="D78:F78"/>
    <mergeCell ref="D79:F79"/>
    <mergeCell ref="D80:F80"/>
    <mergeCell ref="D81:F81"/>
    <mergeCell ref="A68:B68"/>
    <mergeCell ref="E68:F68"/>
    <mergeCell ref="E69:F69"/>
    <mergeCell ref="E70:F70"/>
    <mergeCell ref="E71:F71"/>
    <mergeCell ref="E72:F72"/>
    <mergeCell ref="E60:F60"/>
    <mergeCell ref="E62:F62"/>
    <mergeCell ref="E63:F63"/>
    <mergeCell ref="E64:F64"/>
    <mergeCell ref="E66:F66"/>
    <mergeCell ref="E67:F67"/>
    <mergeCell ref="E51:F51"/>
    <mergeCell ref="E52:F52"/>
    <mergeCell ref="D55:F55"/>
    <mergeCell ref="E56:F56"/>
    <mergeCell ref="E57:F57"/>
    <mergeCell ref="E58:F58"/>
    <mergeCell ref="E45:F45"/>
    <mergeCell ref="E46:F46"/>
    <mergeCell ref="E47:F47"/>
    <mergeCell ref="E48:F48"/>
    <mergeCell ref="E49:F49"/>
    <mergeCell ref="E50:F50"/>
    <mergeCell ref="E39:F39"/>
    <mergeCell ref="E41:F41"/>
    <mergeCell ref="E42:F42"/>
    <mergeCell ref="A43:B43"/>
    <mergeCell ref="E43:F43"/>
    <mergeCell ref="E44:F44"/>
    <mergeCell ref="E33:F33"/>
    <mergeCell ref="A34:B34"/>
    <mergeCell ref="E34:F34"/>
    <mergeCell ref="E35:F35"/>
    <mergeCell ref="E37:F37"/>
    <mergeCell ref="E38:F38"/>
    <mergeCell ref="B29:F29"/>
    <mergeCell ref="D30:F30"/>
    <mergeCell ref="A31:B31"/>
    <mergeCell ref="E31:F31"/>
    <mergeCell ref="A32:B32"/>
    <mergeCell ref="E32:F32"/>
    <mergeCell ref="D21:F21"/>
    <mergeCell ref="E22:F22"/>
    <mergeCell ref="E23:F23"/>
    <mergeCell ref="D24:F24"/>
    <mergeCell ref="E25:F25"/>
    <mergeCell ref="C27:F27"/>
    <mergeCell ref="E18:F18"/>
    <mergeCell ref="A20:B20"/>
    <mergeCell ref="E20:F20"/>
    <mergeCell ref="D9:F9"/>
    <mergeCell ref="D10:F10"/>
    <mergeCell ref="D12:F12"/>
    <mergeCell ref="E13:F13"/>
    <mergeCell ref="E14:F14"/>
    <mergeCell ref="D15:F15"/>
    <mergeCell ref="A2:J2"/>
    <mergeCell ref="K2:O2"/>
    <mergeCell ref="A3:J3"/>
    <mergeCell ref="A5:F5"/>
    <mergeCell ref="B6:F6"/>
    <mergeCell ref="C8:F8"/>
    <mergeCell ref="A16:B16"/>
    <mergeCell ref="E16:F16"/>
    <mergeCell ref="A17:B17"/>
    <mergeCell ref="E17:F17"/>
  </mergeCells>
  <phoneticPr fontId="2"/>
  <printOptions horizontalCentered="1"/>
  <pageMargins left="0.70866141732283472" right="0.19685039370078741" top="0.74803149606299213" bottom="0.74803149606299213" header="0.31496062992125984" footer="0.31496062992125984"/>
  <pageSetup paperSize="12" scale="81" orientation="portrait" r:id="rId1"/>
  <rowBreaks count="1" manualBreakCount="1">
    <brk id="77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ED49-D3D6-4334-8DA6-C2BD9C13EC34}">
  <sheetPr>
    <tabColor theme="8" tint="0.39997558519241921"/>
  </sheetPr>
  <dimension ref="A1:N118"/>
  <sheetViews>
    <sheetView topLeftCell="A109" zoomScaleNormal="100" workbookViewId="0">
      <selection activeCell="L113" sqref="L113"/>
    </sheetView>
  </sheetViews>
  <sheetFormatPr defaultRowHeight="13.5" x14ac:dyDescent="0.15"/>
  <cols>
    <col min="1" max="2" width="3" style="130" customWidth="1"/>
    <col min="3" max="3" width="3.25" style="130" customWidth="1"/>
    <col min="4" max="4" width="2.875" style="130" customWidth="1"/>
    <col min="5" max="5" width="2.125" style="130" customWidth="1"/>
    <col min="6" max="6" width="26" style="130" customWidth="1"/>
    <col min="7" max="11" width="16.625" style="1" customWidth="1"/>
    <col min="12" max="12" width="16.625" style="130" customWidth="1"/>
    <col min="13" max="13" width="13.625" style="130" customWidth="1"/>
    <col min="14" max="16384" width="9" style="130"/>
  </cols>
  <sheetData>
    <row r="1" spans="1:14" x14ac:dyDescent="0.15">
      <c r="A1" s="130" t="s">
        <v>0</v>
      </c>
    </row>
    <row r="2" spans="1:14" ht="22.5" customHeight="1" x14ac:dyDescent="0.25">
      <c r="A2" s="192" t="s">
        <v>160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  <c r="L2" s="194"/>
      <c r="M2" s="131"/>
      <c r="N2" s="7"/>
    </row>
    <row r="3" spans="1:14" ht="15.75" customHeight="1" x14ac:dyDescent="0.15">
      <c r="A3" s="195" t="s">
        <v>187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33"/>
      <c r="N3" s="132"/>
    </row>
    <row r="4" spans="1:14" ht="14.25" thickBot="1" x14ac:dyDescent="0.2">
      <c r="J4" s="2"/>
      <c r="L4" s="2" t="s">
        <v>1</v>
      </c>
      <c r="M4" s="2"/>
    </row>
    <row r="5" spans="1:14" ht="16.5" customHeight="1" x14ac:dyDescent="0.15">
      <c r="A5" s="197" t="s">
        <v>3</v>
      </c>
      <c r="B5" s="198"/>
      <c r="C5" s="198"/>
      <c r="D5" s="198"/>
      <c r="E5" s="198"/>
      <c r="F5" s="199"/>
      <c r="G5" s="203" t="s">
        <v>155</v>
      </c>
      <c r="H5" s="205" t="s">
        <v>156</v>
      </c>
      <c r="I5" s="207" t="s">
        <v>159</v>
      </c>
      <c r="J5" s="209" t="s">
        <v>157</v>
      </c>
      <c r="K5" s="211" t="s">
        <v>78</v>
      </c>
      <c r="L5" s="213" t="s">
        <v>79</v>
      </c>
      <c r="M5" s="132"/>
    </row>
    <row r="6" spans="1:14" ht="72.75" customHeight="1" x14ac:dyDescent="0.15">
      <c r="A6" s="200"/>
      <c r="B6" s="201"/>
      <c r="C6" s="201"/>
      <c r="D6" s="201"/>
      <c r="E6" s="201"/>
      <c r="F6" s="202"/>
      <c r="G6" s="204"/>
      <c r="H6" s="206"/>
      <c r="I6" s="208"/>
      <c r="J6" s="210"/>
      <c r="K6" s="212"/>
      <c r="L6" s="214"/>
      <c r="M6" s="133"/>
    </row>
    <row r="7" spans="1:14" ht="14.1" customHeight="1" x14ac:dyDescent="0.15">
      <c r="A7" s="81" t="s">
        <v>5</v>
      </c>
      <c r="B7" s="130" t="s">
        <v>80</v>
      </c>
      <c r="G7" s="88"/>
      <c r="H7" s="43"/>
      <c r="I7" s="38"/>
      <c r="J7" s="58"/>
      <c r="K7" s="88"/>
      <c r="L7" s="118"/>
    </row>
    <row r="8" spans="1:14" ht="14.1" customHeight="1" x14ac:dyDescent="0.15">
      <c r="A8" s="82"/>
      <c r="B8" s="3" t="s">
        <v>6</v>
      </c>
      <c r="C8" s="130" t="s">
        <v>11</v>
      </c>
      <c r="G8" s="89"/>
      <c r="H8" s="5"/>
      <c r="J8" s="58"/>
      <c r="K8" s="89"/>
      <c r="L8" s="58"/>
      <c r="M8" s="1"/>
    </row>
    <row r="9" spans="1:14" ht="14.1" customHeight="1" x14ac:dyDescent="0.15">
      <c r="A9" s="83"/>
      <c r="B9" s="4"/>
      <c r="C9" s="4" t="s">
        <v>81</v>
      </c>
      <c r="D9" s="4"/>
      <c r="E9" s="130" t="s">
        <v>82</v>
      </c>
      <c r="G9" s="90"/>
      <c r="H9" s="44"/>
      <c r="I9" s="45"/>
      <c r="J9" s="59"/>
      <c r="K9" s="90"/>
      <c r="L9" s="59"/>
      <c r="M9" s="1"/>
    </row>
    <row r="10" spans="1:14" ht="14.1" customHeight="1" x14ac:dyDescent="0.15">
      <c r="A10" s="81"/>
      <c r="E10" s="130" t="s">
        <v>83</v>
      </c>
      <c r="G10" s="91"/>
      <c r="H10" s="52"/>
      <c r="I10" s="53"/>
      <c r="J10" s="60"/>
      <c r="K10" s="91"/>
      <c r="L10" s="60"/>
      <c r="M10" s="1"/>
    </row>
    <row r="11" spans="1:14" ht="14.1" customHeight="1" x14ac:dyDescent="0.15">
      <c r="A11" s="81"/>
      <c r="E11" s="130" t="s">
        <v>13</v>
      </c>
      <c r="G11" s="91"/>
      <c r="H11" s="52"/>
      <c r="I11" s="112"/>
      <c r="J11" s="79"/>
      <c r="K11" s="91"/>
      <c r="L11" s="60"/>
      <c r="M11" s="1"/>
    </row>
    <row r="12" spans="1:14" ht="14.1" customHeight="1" x14ac:dyDescent="0.15">
      <c r="A12" s="81"/>
      <c r="F12" s="130" t="s">
        <v>84</v>
      </c>
      <c r="G12" s="92"/>
      <c r="H12" s="46"/>
      <c r="I12" s="47"/>
      <c r="J12" s="61"/>
      <c r="K12" s="92"/>
      <c r="L12" s="61"/>
      <c r="M12" s="1"/>
    </row>
    <row r="13" spans="1:14" ht="14.1" customHeight="1" x14ac:dyDescent="0.15">
      <c r="A13" s="81"/>
      <c r="E13" s="130" t="s">
        <v>14</v>
      </c>
      <c r="G13" s="91">
        <f>SUM(G14:G15)</f>
        <v>2212000</v>
      </c>
      <c r="H13" s="52">
        <f t="shared" ref="H13:L13" si="0">SUM(H14:H15)</f>
        <v>1360000</v>
      </c>
      <c r="I13" s="53">
        <f t="shared" si="0"/>
        <v>500000</v>
      </c>
      <c r="J13" s="91">
        <f t="shared" si="0"/>
        <v>4072000</v>
      </c>
      <c r="K13" s="91">
        <f t="shared" si="0"/>
        <v>1572000</v>
      </c>
      <c r="L13" s="60">
        <f t="shared" si="0"/>
        <v>5644000</v>
      </c>
      <c r="M13" s="1"/>
    </row>
    <row r="14" spans="1:14" ht="14.1" customHeight="1" x14ac:dyDescent="0.15">
      <c r="A14" s="81"/>
      <c r="F14" s="130" t="s">
        <v>85</v>
      </c>
      <c r="G14" s="92">
        <v>72000</v>
      </c>
      <c r="H14" s="46">
        <v>0</v>
      </c>
      <c r="I14" s="47">
        <v>0</v>
      </c>
      <c r="J14" s="61">
        <f>SUM(G14:I14)</f>
        <v>72000</v>
      </c>
      <c r="K14" s="92">
        <v>72000</v>
      </c>
      <c r="L14" s="61">
        <f t="shared" ref="L14:L27" si="1">J14+K14</f>
        <v>144000</v>
      </c>
      <c r="M14" s="1"/>
    </row>
    <row r="15" spans="1:14" ht="14.1" customHeight="1" x14ac:dyDescent="0.15">
      <c r="A15" s="81"/>
      <c r="F15" s="130" t="s">
        <v>16</v>
      </c>
      <c r="G15" s="92">
        <v>2140000</v>
      </c>
      <c r="H15" s="46">
        <v>1360000</v>
      </c>
      <c r="I15" s="47">
        <v>500000</v>
      </c>
      <c r="J15" s="61">
        <f>SUM(G15:I15)</f>
        <v>4000000</v>
      </c>
      <c r="K15" s="92">
        <v>1500000</v>
      </c>
      <c r="L15" s="61">
        <f t="shared" si="1"/>
        <v>5500000</v>
      </c>
      <c r="M15" s="1"/>
    </row>
    <row r="16" spans="1:14" x14ac:dyDescent="0.15">
      <c r="A16" s="81"/>
      <c r="E16" s="130" t="s">
        <v>17</v>
      </c>
      <c r="G16" s="91">
        <f>SUM(G17:G19)</f>
        <v>4593070</v>
      </c>
      <c r="H16" s="52">
        <f t="shared" ref="H16:K16" si="2">SUM(H17:H19)</f>
        <v>4455560</v>
      </c>
      <c r="I16" s="53">
        <f t="shared" si="2"/>
        <v>3512270</v>
      </c>
      <c r="J16" s="91">
        <f t="shared" si="2"/>
        <v>12560900</v>
      </c>
      <c r="K16" s="91">
        <f t="shared" si="2"/>
        <v>1376100</v>
      </c>
      <c r="L16" s="60">
        <f t="shared" si="1"/>
        <v>13937000</v>
      </c>
      <c r="M16" s="1"/>
    </row>
    <row r="17" spans="1:13" x14ac:dyDescent="0.15">
      <c r="A17" s="81"/>
      <c r="F17" s="130" t="s">
        <v>172</v>
      </c>
      <c r="G17" s="92">
        <v>3912400</v>
      </c>
      <c r="H17" s="46">
        <v>3372000</v>
      </c>
      <c r="I17" s="47">
        <v>2831600</v>
      </c>
      <c r="J17" s="61">
        <f t="shared" ref="J17:J24" si="3">SUM(G17:I17)</f>
        <v>10116000</v>
      </c>
      <c r="K17" s="92">
        <v>1124000</v>
      </c>
      <c r="L17" s="61">
        <f>SUM(J17:K17)</f>
        <v>11240000</v>
      </c>
      <c r="M17" s="1"/>
    </row>
    <row r="18" spans="1:13" x14ac:dyDescent="0.15">
      <c r="A18" s="81"/>
      <c r="F18" s="130" t="s">
        <v>173</v>
      </c>
      <c r="G18" s="92">
        <v>680670</v>
      </c>
      <c r="H18" s="46">
        <v>907560</v>
      </c>
      <c r="I18" s="47">
        <v>680670</v>
      </c>
      <c r="J18" s="61">
        <f t="shared" si="3"/>
        <v>2268900</v>
      </c>
      <c r="K18" s="92">
        <v>252100</v>
      </c>
      <c r="L18" s="61">
        <f>SUM(J18:K18)</f>
        <v>2521000</v>
      </c>
      <c r="M18" s="1"/>
    </row>
    <row r="19" spans="1:13" x14ac:dyDescent="0.15">
      <c r="A19" s="81"/>
      <c r="F19" s="130" t="s">
        <v>18</v>
      </c>
      <c r="G19" s="92">
        <v>0</v>
      </c>
      <c r="H19" s="46">
        <v>176000</v>
      </c>
      <c r="I19" s="47">
        <v>0</v>
      </c>
      <c r="J19" s="61">
        <f t="shared" si="3"/>
        <v>176000</v>
      </c>
      <c r="K19" s="92">
        <v>0</v>
      </c>
      <c r="L19" s="61">
        <f>SUM(J19:K19)</f>
        <v>176000</v>
      </c>
      <c r="M19" s="1"/>
    </row>
    <row r="20" spans="1:13" x14ac:dyDescent="0.15">
      <c r="A20" s="81"/>
      <c r="E20" s="130" t="s">
        <v>132</v>
      </c>
      <c r="G20" s="91">
        <f>SUM(G21)</f>
        <v>1750000</v>
      </c>
      <c r="H20" s="52">
        <f t="shared" ref="H20:K20" si="4">SUM(H21)</f>
        <v>0</v>
      </c>
      <c r="I20" s="53">
        <f t="shared" si="4"/>
        <v>0</v>
      </c>
      <c r="J20" s="91">
        <f t="shared" si="3"/>
        <v>1750000</v>
      </c>
      <c r="K20" s="91">
        <f t="shared" si="4"/>
        <v>0</v>
      </c>
      <c r="L20" s="60">
        <f t="shared" si="1"/>
        <v>1750000</v>
      </c>
      <c r="M20" s="1"/>
    </row>
    <row r="21" spans="1:13" x14ac:dyDescent="0.15">
      <c r="A21" s="81"/>
      <c r="E21" s="130" t="s">
        <v>86</v>
      </c>
      <c r="F21" s="130" t="s">
        <v>133</v>
      </c>
      <c r="G21" s="92">
        <v>1750000</v>
      </c>
      <c r="H21" s="46">
        <v>0</v>
      </c>
      <c r="I21" s="47">
        <v>0</v>
      </c>
      <c r="J21" s="61">
        <f t="shared" si="3"/>
        <v>1750000</v>
      </c>
      <c r="K21" s="92">
        <v>0</v>
      </c>
      <c r="L21" s="61">
        <f>SUM(J21:K21)</f>
        <v>1750000</v>
      </c>
      <c r="M21" s="1"/>
    </row>
    <row r="22" spans="1:13" x14ac:dyDescent="0.15">
      <c r="A22" s="81"/>
      <c r="E22" s="130" t="s">
        <v>20</v>
      </c>
      <c r="G22" s="91">
        <f>SUM(G23:G24)</f>
        <v>2951840</v>
      </c>
      <c r="H22" s="52">
        <f t="shared" ref="H22:K22" si="5">SUM(H23:H24)</f>
        <v>1151840</v>
      </c>
      <c r="I22" s="53">
        <f t="shared" si="5"/>
        <v>2042120</v>
      </c>
      <c r="J22" s="91">
        <f t="shared" si="3"/>
        <v>6145800</v>
      </c>
      <c r="K22" s="91">
        <f t="shared" si="5"/>
        <v>16199</v>
      </c>
      <c r="L22" s="60">
        <f t="shared" si="1"/>
        <v>6161999</v>
      </c>
      <c r="M22" s="1"/>
    </row>
    <row r="23" spans="1:13" x14ac:dyDescent="0.15">
      <c r="A23" s="81"/>
      <c r="F23" s="130" t="s">
        <v>20</v>
      </c>
      <c r="G23" s="92">
        <v>2900000</v>
      </c>
      <c r="H23" s="46">
        <v>1100000</v>
      </c>
      <c r="I23" s="47">
        <v>2000000</v>
      </c>
      <c r="J23" s="61">
        <f t="shared" si="3"/>
        <v>6000000</v>
      </c>
      <c r="K23" s="92">
        <v>0</v>
      </c>
      <c r="L23" s="61">
        <f t="shared" si="1"/>
        <v>6000000</v>
      </c>
      <c r="M23" s="1"/>
    </row>
    <row r="24" spans="1:13" x14ac:dyDescent="0.15">
      <c r="A24" s="81"/>
      <c r="F24" s="130" t="s">
        <v>158</v>
      </c>
      <c r="G24" s="92">
        <v>51840</v>
      </c>
      <c r="H24" s="46">
        <v>51840</v>
      </c>
      <c r="I24" s="47">
        <v>42120</v>
      </c>
      <c r="J24" s="61">
        <f t="shared" si="3"/>
        <v>145800</v>
      </c>
      <c r="K24" s="92">
        <v>16199</v>
      </c>
      <c r="L24" s="61">
        <f t="shared" si="1"/>
        <v>161999</v>
      </c>
      <c r="M24" s="1"/>
    </row>
    <row r="25" spans="1:13" x14ac:dyDescent="0.15">
      <c r="A25" s="81"/>
      <c r="E25" s="130" t="s">
        <v>2</v>
      </c>
      <c r="G25" s="91">
        <f>SUM(G26:G27)</f>
        <v>320</v>
      </c>
      <c r="H25" s="52">
        <f t="shared" ref="H25:K25" si="6">SUM(H26:H27)</f>
        <v>320</v>
      </c>
      <c r="I25" s="53">
        <f t="shared" si="6"/>
        <v>260</v>
      </c>
      <c r="J25" s="91">
        <f t="shared" si="6"/>
        <v>900</v>
      </c>
      <c r="K25" s="91">
        <f t="shared" si="6"/>
        <v>100</v>
      </c>
      <c r="L25" s="60">
        <f t="shared" si="1"/>
        <v>1000</v>
      </c>
      <c r="M25" s="1"/>
    </row>
    <row r="26" spans="1:13" x14ac:dyDescent="0.15">
      <c r="A26" s="81"/>
      <c r="F26" s="130" t="s">
        <v>22</v>
      </c>
      <c r="G26" s="92">
        <v>320</v>
      </c>
      <c r="H26" s="46">
        <v>320</v>
      </c>
      <c r="I26" s="47">
        <v>260</v>
      </c>
      <c r="J26" s="61">
        <f>SUM(G26:I26)</f>
        <v>900</v>
      </c>
      <c r="K26" s="92">
        <v>100</v>
      </c>
      <c r="L26" s="61">
        <f t="shared" si="1"/>
        <v>1000</v>
      </c>
      <c r="M26" s="1"/>
    </row>
    <row r="27" spans="1:13" x14ac:dyDescent="0.15">
      <c r="A27" s="81"/>
      <c r="F27" s="130" t="s">
        <v>87</v>
      </c>
      <c r="G27" s="92">
        <v>0</v>
      </c>
      <c r="H27" s="46">
        <v>0</v>
      </c>
      <c r="I27" s="47">
        <v>0</v>
      </c>
      <c r="J27" s="61">
        <f>SUM(G27:I27)</f>
        <v>0</v>
      </c>
      <c r="K27" s="92">
        <v>0</v>
      </c>
      <c r="L27" s="61">
        <f t="shared" si="1"/>
        <v>0</v>
      </c>
      <c r="M27" s="1"/>
    </row>
    <row r="28" spans="1:13" x14ac:dyDescent="0.15">
      <c r="A28" s="81"/>
      <c r="G28" s="89"/>
      <c r="H28" s="5"/>
      <c r="J28" s="58"/>
      <c r="K28" s="116"/>
      <c r="L28" s="119"/>
      <c r="M28" s="1"/>
    </row>
    <row r="29" spans="1:13" s="8" customFormat="1" x14ac:dyDescent="0.15">
      <c r="A29" s="84"/>
      <c r="D29" s="8" t="s">
        <v>24</v>
      </c>
      <c r="G29" s="93">
        <f>G11+G13+G16+G20+G22+G25</f>
        <v>11507230</v>
      </c>
      <c r="H29" s="6">
        <f t="shared" ref="H29:L29" si="7">H11+H13+H16+H20+H22+H25</f>
        <v>6967720</v>
      </c>
      <c r="I29" s="9">
        <f t="shared" si="7"/>
        <v>6054650</v>
      </c>
      <c r="J29" s="93">
        <f t="shared" si="7"/>
        <v>24529600</v>
      </c>
      <c r="K29" s="93">
        <f t="shared" si="7"/>
        <v>2964399</v>
      </c>
      <c r="L29" s="62">
        <f t="shared" si="7"/>
        <v>27493999</v>
      </c>
      <c r="M29" s="38"/>
    </row>
    <row r="30" spans="1:13" x14ac:dyDescent="0.15">
      <c r="A30" s="81"/>
      <c r="G30" s="89"/>
      <c r="H30" s="5"/>
      <c r="J30" s="58"/>
      <c r="K30" s="89"/>
      <c r="L30" s="118"/>
    </row>
    <row r="31" spans="1:13" x14ac:dyDescent="0.15">
      <c r="A31" s="81"/>
      <c r="C31" s="4" t="s">
        <v>88</v>
      </c>
      <c r="D31" s="4"/>
      <c r="E31" s="130" t="s">
        <v>89</v>
      </c>
      <c r="G31" s="94"/>
      <c r="H31" s="10"/>
      <c r="I31" s="11"/>
      <c r="J31" s="63"/>
      <c r="K31" s="94"/>
      <c r="L31" s="120"/>
      <c r="M31" s="39"/>
    </row>
    <row r="32" spans="1:13" s="8" customFormat="1" x14ac:dyDescent="0.15">
      <c r="A32" s="84"/>
      <c r="E32" s="8" t="s">
        <v>26</v>
      </c>
      <c r="G32" s="95">
        <f>SUM(G33:G54)</f>
        <v>11765186</v>
      </c>
      <c r="H32" s="13">
        <f t="shared" ref="H32:L32" si="8">SUM(H33:H54)</f>
        <v>7346586</v>
      </c>
      <c r="I32" s="12">
        <f t="shared" si="8"/>
        <v>6428150</v>
      </c>
      <c r="J32" s="80">
        <f t="shared" si="8"/>
        <v>25539922</v>
      </c>
      <c r="K32" s="95"/>
      <c r="L32" s="64">
        <f t="shared" si="8"/>
        <v>25539922</v>
      </c>
      <c r="M32" s="14"/>
    </row>
    <row r="33" spans="1:13" x14ac:dyDescent="0.15">
      <c r="A33" s="81"/>
      <c r="F33" s="130" t="s">
        <v>27</v>
      </c>
      <c r="G33" s="96">
        <v>4207386</v>
      </c>
      <c r="H33" s="48">
        <v>4207386</v>
      </c>
      <c r="I33" s="49">
        <v>3418500</v>
      </c>
      <c r="J33" s="65">
        <f>SUM(G33:I33)</f>
        <v>11833272</v>
      </c>
      <c r="K33" s="96"/>
      <c r="L33" s="65">
        <f>J33+K33</f>
        <v>11833272</v>
      </c>
      <c r="M33" s="16"/>
    </row>
    <row r="34" spans="1:13" x14ac:dyDescent="0.15">
      <c r="A34" s="81"/>
      <c r="F34" s="130" t="s">
        <v>28</v>
      </c>
      <c r="G34" s="96">
        <v>1671600</v>
      </c>
      <c r="H34" s="48">
        <v>80000</v>
      </c>
      <c r="I34" s="49">
        <v>248400</v>
      </c>
      <c r="J34" s="65">
        <f>SUM(G34:I34)</f>
        <v>2000000</v>
      </c>
      <c r="K34" s="96"/>
      <c r="L34" s="65">
        <f t="shared" ref="L34:L54" si="9">J34+K34</f>
        <v>2000000</v>
      </c>
      <c r="M34" s="16"/>
    </row>
    <row r="35" spans="1:13" x14ac:dyDescent="0.15">
      <c r="A35" s="81"/>
      <c r="F35" s="130" t="s">
        <v>29</v>
      </c>
      <c r="G35" s="96">
        <v>704000</v>
      </c>
      <c r="H35" s="48">
        <v>704000</v>
      </c>
      <c r="I35" s="49">
        <v>572000</v>
      </c>
      <c r="J35" s="65">
        <f>SUM(G35:I35)</f>
        <v>1980000</v>
      </c>
      <c r="K35" s="96"/>
      <c r="L35" s="65">
        <f t="shared" si="9"/>
        <v>1980000</v>
      </c>
      <c r="M35" s="16"/>
    </row>
    <row r="36" spans="1:13" x14ac:dyDescent="0.15">
      <c r="A36" s="81"/>
      <c r="F36" s="130" t="s">
        <v>30</v>
      </c>
      <c r="G36" s="96">
        <v>2607000</v>
      </c>
      <c r="H36" s="48">
        <v>700000</v>
      </c>
      <c r="I36" s="49">
        <v>543000</v>
      </c>
      <c r="J36" s="65">
        <f t="shared" ref="J36:J54" si="10">SUM(G36:I36)</f>
        <v>3850000</v>
      </c>
      <c r="K36" s="96"/>
      <c r="L36" s="65">
        <f t="shared" si="9"/>
        <v>3850000</v>
      </c>
      <c r="M36" s="16"/>
    </row>
    <row r="37" spans="1:13" x14ac:dyDescent="0.15">
      <c r="A37" s="81"/>
      <c r="F37" s="130" t="s">
        <v>31</v>
      </c>
      <c r="G37" s="96">
        <v>256000</v>
      </c>
      <c r="H37" s="48">
        <v>256000</v>
      </c>
      <c r="I37" s="49">
        <v>208000</v>
      </c>
      <c r="J37" s="65">
        <f t="shared" si="10"/>
        <v>720000</v>
      </c>
      <c r="K37" s="96"/>
      <c r="L37" s="65">
        <f t="shared" si="9"/>
        <v>720000</v>
      </c>
      <c r="M37" s="16"/>
    </row>
    <row r="38" spans="1:13" x14ac:dyDescent="0.15">
      <c r="A38" s="81"/>
      <c r="F38" s="130" t="s">
        <v>90</v>
      </c>
      <c r="G38" s="96">
        <v>200000</v>
      </c>
      <c r="H38" s="48">
        <v>0</v>
      </c>
      <c r="I38" s="49">
        <v>0</v>
      </c>
      <c r="J38" s="65">
        <f t="shared" si="10"/>
        <v>200000</v>
      </c>
      <c r="K38" s="96"/>
      <c r="L38" s="65">
        <f t="shared" si="9"/>
        <v>200000</v>
      </c>
      <c r="M38" s="16"/>
    </row>
    <row r="39" spans="1:13" x14ac:dyDescent="0.15">
      <c r="A39" s="81"/>
      <c r="F39" s="130" t="s">
        <v>33</v>
      </c>
      <c r="G39" s="96">
        <v>64000</v>
      </c>
      <c r="H39" s="48">
        <v>64000</v>
      </c>
      <c r="I39" s="49">
        <v>52000</v>
      </c>
      <c r="J39" s="65">
        <f t="shared" si="10"/>
        <v>180000</v>
      </c>
      <c r="K39" s="96"/>
      <c r="L39" s="65">
        <f t="shared" si="9"/>
        <v>180000</v>
      </c>
      <c r="M39" s="16"/>
    </row>
    <row r="40" spans="1:13" x14ac:dyDescent="0.15">
      <c r="A40" s="81"/>
      <c r="F40" s="130" t="s">
        <v>34</v>
      </c>
      <c r="G40" s="96">
        <v>384000</v>
      </c>
      <c r="H40" s="48">
        <v>384000</v>
      </c>
      <c r="I40" s="49">
        <v>312000</v>
      </c>
      <c r="J40" s="65">
        <f t="shared" si="10"/>
        <v>1080000</v>
      </c>
      <c r="K40" s="96"/>
      <c r="L40" s="65">
        <f t="shared" si="9"/>
        <v>1080000</v>
      </c>
      <c r="M40" s="16"/>
    </row>
    <row r="41" spans="1:13" x14ac:dyDescent="0.15">
      <c r="A41" s="81"/>
      <c r="F41" s="130" t="s">
        <v>136</v>
      </c>
      <c r="G41" s="96">
        <v>41600</v>
      </c>
      <c r="H41" s="48">
        <v>41600</v>
      </c>
      <c r="I41" s="49">
        <v>33800</v>
      </c>
      <c r="J41" s="65">
        <f t="shared" si="10"/>
        <v>117000</v>
      </c>
      <c r="K41" s="96"/>
      <c r="L41" s="65">
        <f t="shared" si="9"/>
        <v>117000</v>
      </c>
      <c r="M41" s="16"/>
    </row>
    <row r="42" spans="1:13" x14ac:dyDescent="0.15">
      <c r="A42" s="81"/>
      <c r="F42" s="130" t="s">
        <v>127</v>
      </c>
      <c r="G42" s="96">
        <v>48000</v>
      </c>
      <c r="H42" s="48">
        <v>48000</v>
      </c>
      <c r="I42" s="49">
        <v>39000</v>
      </c>
      <c r="J42" s="65">
        <f t="shared" si="10"/>
        <v>135000</v>
      </c>
      <c r="K42" s="96"/>
      <c r="L42" s="65">
        <f t="shared" si="9"/>
        <v>135000</v>
      </c>
      <c r="M42" s="16"/>
    </row>
    <row r="43" spans="1:13" x14ac:dyDescent="0.15">
      <c r="A43" s="81"/>
      <c r="F43" s="130" t="s">
        <v>138</v>
      </c>
      <c r="G43" s="96">
        <v>150000</v>
      </c>
      <c r="H43" s="48">
        <v>0</v>
      </c>
      <c r="I43" s="49">
        <v>0</v>
      </c>
      <c r="J43" s="65">
        <f t="shared" si="10"/>
        <v>150000</v>
      </c>
      <c r="K43" s="96"/>
      <c r="L43" s="65">
        <f t="shared" si="9"/>
        <v>150000</v>
      </c>
      <c r="M43" s="16"/>
    </row>
    <row r="44" spans="1:13" x14ac:dyDescent="0.15">
      <c r="A44" s="81"/>
      <c r="F44" s="130" t="s">
        <v>36</v>
      </c>
      <c r="G44" s="96">
        <v>57600</v>
      </c>
      <c r="H44" s="48">
        <v>57600</v>
      </c>
      <c r="I44" s="49">
        <v>46800</v>
      </c>
      <c r="J44" s="65">
        <f t="shared" si="10"/>
        <v>162000</v>
      </c>
      <c r="K44" s="96"/>
      <c r="L44" s="65">
        <f t="shared" si="9"/>
        <v>162000</v>
      </c>
      <c r="M44" s="16"/>
    </row>
    <row r="45" spans="1:13" x14ac:dyDescent="0.15">
      <c r="A45" s="81"/>
      <c r="F45" s="130" t="s">
        <v>129</v>
      </c>
      <c r="G45" s="96">
        <v>217440</v>
      </c>
      <c r="H45" s="48">
        <v>217440</v>
      </c>
      <c r="I45" s="49">
        <v>178070</v>
      </c>
      <c r="J45" s="65">
        <f>SUM(G45:I45)</f>
        <v>612950</v>
      </c>
      <c r="K45" s="96"/>
      <c r="L45" s="65">
        <f t="shared" si="9"/>
        <v>612950</v>
      </c>
      <c r="M45" s="16"/>
    </row>
    <row r="46" spans="1:13" x14ac:dyDescent="0.15">
      <c r="A46" s="81"/>
      <c r="F46" s="130" t="s">
        <v>37</v>
      </c>
      <c r="G46" s="96">
        <v>200000</v>
      </c>
      <c r="H46" s="48">
        <v>0</v>
      </c>
      <c r="I46" s="49">
        <v>0</v>
      </c>
      <c r="J46" s="65">
        <f t="shared" si="10"/>
        <v>200000</v>
      </c>
      <c r="K46" s="96"/>
      <c r="L46" s="65">
        <f t="shared" si="9"/>
        <v>200000</v>
      </c>
      <c r="M46" s="16"/>
    </row>
    <row r="47" spans="1:13" x14ac:dyDescent="0.15">
      <c r="A47" s="81"/>
      <c r="F47" s="130" t="s">
        <v>38</v>
      </c>
      <c r="G47" s="96">
        <v>140000</v>
      </c>
      <c r="H47" s="48">
        <v>0</v>
      </c>
      <c r="I47" s="49">
        <v>260000</v>
      </c>
      <c r="J47" s="65">
        <f t="shared" si="10"/>
        <v>400000</v>
      </c>
      <c r="K47" s="96"/>
      <c r="L47" s="65">
        <f t="shared" si="9"/>
        <v>400000</v>
      </c>
      <c r="M47" s="16"/>
    </row>
    <row r="48" spans="1:13" x14ac:dyDescent="0.15">
      <c r="A48" s="81"/>
      <c r="F48" s="130" t="s">
        <v>91</v>
      </c>
      <c r="G48" s="96">
        <v>100000</v>
      </c>
      <c r="H48" s="48">
        <v>0</v>
      </c>
      <c r="I48" s="49">
        <v>0</v>
      </c>
      <c r="J48" s="65">
        <f t="shared" si="10"/>
        <v>100000</v>
      </c>
      <c r="K48" s="96"/>
      <c r="L48" s="65">
        <f t="shared" si="9"/>
        <v>100000</v>
      </c>
      <c r="M48" s="16"/>
    </row>
    <row r="49" spans="1:13" x14ac:dyDescent="0.15">
      <c r="A49" s="81"/>
      <c r="F49" s="130" t="s">
        <v>39</v>
      </c>
      <c r="G49" s="96">
        <v>96000</v>
      </c>
      <c r="H49" s="48">
        <v>96000</v>
      </c>
      <c r="I49" s="49">
        <v>78000</v>
      </c>
      <c r="J49" s="65">
        <f t="shared" si="10"/>
        <v>270000</v>
      </c>
      <c r="K49" s="96"/>
      <c r="L49" s="65">
        <f t="shared" si="9"/>
        <v>270000</v>
      </c>
      <c r="M49" s="16"/>
    </row>
    <row r="50" spans="1:13" x14ac:dyDescent="0.15">
      <c r="A50" s="81"/>
      <c r="F50" s="130" t="s">
        <v>137</v>
      </c>
      <c r="G50" s="96">
        <v>320000</v>
      </c>
      <c r="H50" s="48">
        <v>320000</v>
      </c>
      <c r="I50" s="49">
        <v>260000</v>
      </c>
      <c r="J50" s="65">
        <f t="shared" si="10"/>
        <v>900000</v>
      </c>
      <c r="K50" s="96"/>
      <c r="L50" s="65">
        <f t="shared" si="9"/>
        <v>900000</v>
      </c>
      <c r="M50" s="16"/>
    </row>
    <row r="51" spans="1:13" x14ac:dyDescent="0.15">
      <c r="A51" s="81"/>
      <c r="F51" s="130" t="s">
        <v>40</v>
      </c>
      <c r="G51" s="96">
        <v>0</v>
      </c>
      <c r="H51" s="48">
        <v>0</v>
      </c>
      <c r="I51" s="49">
        <v>40000</v>
      </c>
      <c r="J51" s="65">
        <f t="shared" si="10"/>
        <v>40000</v>
      </c>
      <c r="K51" s="96"/>
      <c r="L51" s="65">
        <f t="shared" si="9"/>
        <v>40000</v>
      </c>
      <c r="M51" s="16"/>
    </row>
    <row r="52" spans="1:13" x14ac:dyDescent="0.15">
      <c r="A52" s="81"/>
      <c r="F52" s="130" t="s">
        <v>41</v>
      </c>
      <c r="G52" s="96">
        <v>67200</v>
      </c>
      <c r="H52" s="48">
        <v>67200</v>
      </c>
      <c r="I52" s="49">
        <v>54600</v>
      </c>
      <c r="J52" s="65">
        <f t="shared" si="10"/>
        <v>189000</v>
      </c>
      <c r="K52" s="96"/>
      <c r="L52" s="65">
        <f t="shared" si="9"/>
        <v>189000</v>
      </c>
      <c r="M52" s="16"/>
    </row>
    <row r="53" spans="1:13" x14ac:dyDescent="0.15">
      <c r="A53" s="81"/>
      <c r="F53" s="130" t="s">
        <v>121</v>
      </c>
      <c r="G53" s="96">
        <v>130000</v>
      </c>
      <c r="H53" s="48">
        <v>0</v>
      </c>
      <c r="I53" s="49">
        <v>0</v>
      </c>
      <c r="J53" s="65">
        <f t="shared" si="10"/>
        <v>130000</v>
      </c>
      <c r="K53" s="96"/>
      <c r="L53" s="65">
        <f t="shared" si="9"/>
        <v>130000</v>
      </c>
      <c r="M53" s="16"/>
    </row>
    <row r="54" spans="1:13" x14ac:dyDescent="0.15">
      <c r="A54" s="81"/>
      <c r="F54" s="130" t="s">
        <v>42</v>
      </c>
      <c r="G54" s="96">
        <v>103360</v>
      </c>
      <c r="H54" s="48">
        <v>103360</v>
      </c>
      <c r="I54" s="49">
        <v>83980</v>
      </c>
      <c r="J54" s="65">
        <f t="shared" si="10"/>
        <v>290700</v>
      </c>
      <c r="K54" s="96"/>
      <c r="L54" s="65">
        <f t="shared" si="9"/>
        <v>290700</v>
      </c>
      <c r="M54" s="16"/>
    </row>
    <row r="55" spans="1:13" x14ac:dyDescent="0.15">
      <c r="A55" s="81"/>
      <c r="G55" s="97"/>
      <c r="H55" s="15"/>
      <c r="I55" s="16"/>
      <c r="J55" s="66"/>
      <c r="K55" s="97"/>
      <c r="L55" s="67"/>
      <c r="M55" s="16"/>
    </row>
    <row r="56" spans="1:13" s="8" customFormat="1" x14ac:dyDescent="0.15">
      <c r="A56" s="84"/>
      <c r="E56" s="8" t="s">
        <v>43</v>
      </c>
      <c r="G56" s="95"/>
      <c r="H56" s="13"/>
      <c r="I56" s="14"/>
      <c r="J56" s="64"/>
      <c r="K56" s="95">
        <f>SUM(K57:K76)</f>
        <v>2601658</v>
      </c>
      <c r="L56" s="128">
        <f>K56</f>
        <v>2601658</v>
      </c>
      <c r="M56" s="14"/>
    </row>
    <row r="57" spans="1:13" x14ac:dyDescent="0.15">
      <c r="A57" s="81"/>
      <c r="F57" s="130" t="s">
        <v>27</v>
      </c>
      <c r="G57" s="96"/>
      <c r="H57" s="48"/>
      <c r="I57" s="49"/>
      <c r="J57" s="65"/>
      <c r="K57" s="96">
        <v>1314808</v>
      </c>
      <c r="L57" s="65">
        <f>K57</f>
        <v>1314808</v>
      </c>
      <c r="M57" s="16"/>
    </row>
    <row r="58" spans="1:13" x14ac:dyDescent="0.15">
      <c r="A58" s="81"/>
      <c r="F58" s="130" t="s">
        <v>29</v>
      </c>
      <c r="G58" s="96"/>
      <c r="H58" s="48"/>
      <c r="I58" s="49"/>
      <c r="J58" s="65"/>
      <c r="K58" s="96">
        <v>220000</v>
      </c>
      <c r="L58" s="65">
        <f t="shared" ref="L58:L76" si="11">K58</f>
        <v>220000</v>
      </c>
      <c r="M58" s="16"/>
    </row>
    <row r="59" spans="1:13" x14ac:dyDescent="0.15">
      <c r="A59" s="81"/>
      <c r="F59" s="130" t="s">
        <v>40</v>
      </c>
      <c r="G59" s="96"/>
      <c r="H59" s="48"/>
      <c r="I59" s="49"/>
      <c r="J59" s="65"/>
      <c r="K59" s="96">
        <v>100000</v>
      </c>
      <c r="L59" s="65">
        <f t="shared" si="11"/>
        <v>100000</v>
      </c>
      <c r="M59" s="16"/>
    </row>
    <row r="60" spans="1:13" x14ac:dyDescent="0.15">
      <c r="A60" s="81"/>
      <c r="F60" s="130" t="s">
        <v>30</v>
      </c>
      <c r="G60" s="96"/>
      <c r="H60" s="48"/>
      <c r="I60" s="49"/>
      <c r="J60" s="65"/>
      <c r="K60" s="96">
        <v>250000</v>
      </c>
      <c r="L60" s="65">
        <f t="shared" si="11"/>
        <v>250000</v>
      </c>
      <c r="M60" s="16"/>
    </row>
    <row r="61" spans="1:13" x14ac:dyDescent="0.15">
      <c r="A61" s="81"/>
      <c r="F61" s="130" t="s">
        <v>31</v>
      </c>
      <c r="G61" s="96"/>
      <c r="H61" s="48"/>
      <c r="I61" s="49"/>
      <c r="J61" s="65"/>
      <c r="K61" s="96">
        <v>80000</v>
      </c>
      <c r="L61" s="65">
        <f t="shared" si="11"/>
        <v>80000</v>
      </c>
      <c r="M61" s="16"/>
    </row>
    <row r="62" spans="1:13" x14ac:dyDescent="0.15">
      <c r="A62" s="81"/>
      <c r="F62" s="130" t="s">
        <v>90</v>
      </c>
      <c r="G62" s="96"/>
      <c r="H62" s="48"/>
      <c r="I62" s="49"/>
      <c r="J62" s="65"/>
      <c r="K62" s="96">
        <v>1000</v>
      </c>
      <c r="L62" s="65">
        <f t="shared" si="11"/>
        <v>1000</v>
      </c>
      <c r="M62" s="16"/>
    </row>
    <row r="63" spans="1:13" x14ac:dyDescent="0.15">
      <c r="A63" s="81"/>
      <c r="F63" s="130" t="s">
        <v>33</v>
      </c>
      <c r="G63" s="96"/>
      <c r="H63" s="48"/>
      <c r="I63" s="49"/>
      <c r="J63" s="65"/>
      <c r="K63" s="96">
        <v>20000</v>
      </c>
      <c r="L63" s="65">
        <f t="shared" si="11"/>
        <v>20000</v>
      </c>
      <c r="M63" s="16"/>
    </row>
    <row r="64" spans="1:13" x14ac:dyDescent="0.15">
      <c r="A64" s="81"/>
      <c r="F64" s="130" t="s">
        <v>34</v>
      </c>
      <c r="G64" s="96"/>
      <c r="H64" s="48"/>
      <c r="I64" s="49"/>
      <c r="J64" s="65"/>
      <c r="K64" s="96">
        <v>120000</v>
      </c>
      <c r="L64" s="65">
        <f t="shared" si="11"/>
        <v>120000</v>
      </c>
      <c r="M64" s="16"/>
    </row>
    <row r="65" spans="1:13" x14ac:dyDescent="0.15">
      <c r="A65" s="81"/>
      <c r="F65" s="130" t="s">
        <v>136</v>
      </c>
      <c r="G65" s="96"/>
      <c r="H65" s="48"/>
      <c r="I65" s="49"/>
      <c r="J65" s="65"/>
      <c r="K65" s="96">
        <v>13000</v>
      </c>
      <c r="L65" s="65">
        <f t="shared" si="11"/>
        <v>13000</v>
      </c>
      <c r="M65" s="16"/>
    </row>
    <row r="66" spans="1:13" x14ac:dyDescent="0.15">
      <c r="A66" s="81"/>
      <c r="F66" s="130" t="s">
        <v>127</v>
      </c>
      <c r="G66" s="96"/>
      <c r="H66" s="48"/>
      <c r="I66" s="49"/>
      <c r="J66" s="65"/>
      <c r="K66" s="96">
        <v>15000</v>
      </c>
      <c r="L66" s="65">
        <f t="shared" si="11"/>
        <v>15000</v>
      </c>
      <c r="M66" s="16"/>
    </row>
    <row r="67" spans="1:13" x14ac:dyDescent="0.15">
      <c r="A67" s="81"/>
      <c r="F67" s="130" t="s">
        <v>36</v>
      </c>
      <c r="G67" s="96"/>
      <c r="H67" s="48"/>
      <c r="I67" s="49"/>
      <c r="J67" s="65"/>
      <c r="K67" s="96">
        <v>18000</v>
      </c>
      <c r="L67" s="65">
        <f t="shared" si="11"/>
        <v>18000</v>
      </c>
      <c r="M67" s="16"/>
    </row>
    <row r="68" spans="1:13" x14ac:dyDescent="0.15">
      <c r="A68" s="81"/>
      <c r="F68" s="130" t="s">
        <v>171</v>
      </c>
      <c r="G68" s="96"/>
      <c r="H68" s="48"/>
      <c r="I68" s="49"/>
      <c r="J68" s="65"/>
      <c r="K68" s="96">
        <v>10000</v>
      </c>
      <c r="L68" s="65">
        <f t="shared" si="11"/>
        <v>10000</v>
      </c>
      <c r="M68" s="16"/>
    </row>
    <row r="69" spans="1:13" x14ac:dyDescent="0.15">
      <c r="A69" s="81"/>
      <c r="F69" s="130" t="s">
        <v>129</v>
      </c>
      <c r="G69" s="96"/>
      <c r="H69" s="48"/>
      <c r="I69" s="49"/>
      <c r="J69" s="65"/>
      <c r="K69" s="96">
        <v>66550</v>
      </c>
      <c r="L69" s="65">
        <f t="shared" si="11"/>
        <v>66550</v>
      </c>
      <c r="M69" s="16"/>
    </row>
    <row r="70" spans="1:13" x14ac:dyDescent="0.15">
      <c r="A70" s="81"/>
      <c r="F70" s="130" t="s">
        <v>39</v>
      </c>
      <c r="G70" s="96"/>
      <c r="H70" s="48"/>
      <c r="I70" s="49"/>
      <c r="J70" s="65"/>
      <c r="K70" s="96">
        <v>30000</v>
      </c>
      <c r="L70" s="65">
        <f t="shared" si="11"/>
        <v>30000</v>
      </c>
      <c r="M70" s="16"/>
    </row>
    <row r="71" spans="1:13" x14ac:dyDescent="0.15">
      <c r="A71" s="81"/>
      <c r="F71" s="130" t="s">
        <v>137</v>
      </c>
      <c r="G71" s="96"/>
      <c r="H71" s="48"/>
      <c r="I71" s="49"/>
      <c r="J71" s="65"/>
      <c r="K71" s="96">
        <v>100000</v>
      </c>
      <c r="L71" s="65">
        <f t="shared" si="11"/>
        <v>100000</v>
      </c>
      <c r="M71" s="16"/>
    </row>
    <row r="72" spans="1:13" x14ac:dyDescent="0.15">
      <c r="A72" s="81"/>
      <c r="F72" s="130" t="s">
        <v>41</v>
      </c>
      <c r="G72" s="96"/>
      <c r="H72" s="48"/>
      <c r="I72" s="49"/>
      <c r="J72" s="65"/>
      <c r="K72" s="96">
        <v>21000</v>
      </c>
      <c r="L72" s="65">
        <f t="shared" si="11"/>
        <v>21000</v>
      </c>
      <c r="M72" s="16"/>
    </row>
    <row r="73" spans="1:13" x14ac:dyDescent="0.15">
      <c r="A73" s="81"/>
      <c r="F73" s="130" t="s">
        <v>168</v>
      </c>
      <c r="G73" s="98"/>
      <c r="H73" s="22"/>
      <c r="I73" s="23"/>
      <c r="J73" s="67"/>
      <c r="K73" s="98">
        <v>60000</v>
      </c>
      <c r="L73" s="65">
        <f t="shared" si="11"/>
        <v>60000</v>
      </c>
      <c r="M73" s="16"/>
    </row>
    <row r="74" spans="1:13" x14ac:dyDescent="0.15">
      <c r="A74" s="81"/>
      <c r="F74" s="130" t="s">
        <v>44</v>
      </c>
      <c r="G74" s="98"/>
      <c r="H74" s="22"/>
      <c r="I74" s="23"/>
      <c r="J74" s="67"/>
      <c r="K74" s="98">
        <v>80000</v>
      </c>
      <c r="L74" s="65">
        <f t="shared" si="11"/>
        <v>80000</v>
      </c>
      <c r="M74" s="16"/>
    </row>
    <row r="75" spans="1:13" x14ac:dyDescent="0.15">
      <c r="A75" s="81"/>
      <c r="F75" s="130" t="s">
        <v>121</v>
      </c>
      <c r="G75" s="98"/>
      <c r="H75" s="22"/>
      <c r="I75" s="23"/>
      <c r="J75" s="67"/>
      <c r="K75" s="98">
        <v>50000</v>
      </c>
      <c r="L75" s="65">
        <f t="shared" si="11"/>
        <v>50000</v>
      </c>
      <c r="M75" s="16"/>
    </row>
    <row r="76" spans="1:13" x14ac:dyDescent="0.15">
      <c r="A76" s="81"/>
      <c r="F76" s="130" t="s">
        <v>42</v>
      </c>
      <c r="G76" s="96"/>
      <c r="H76" s="48"/>
      <c r="I76" s="49"/>
      <c r="J76" s="65"/>
      <c r="K76" s="96">
        <v>32300</v>
      </c>
      <c r="L76" s="65">
        <f t="shared" si="11"/>
        <v>32300</v>
      </c>
      <c r="M76" s="16"/>
    </row>
    <row r="77" spans="1:13" x14ac:dyDescent="0.15">
      <c r="A77" s="81"/>
      <c r="G77" s="97"/>
      <c r="H77" s="15"/>
      <c r="I77" s="16"/>
      <c r="J77" s="66"/>
      <c r="K77" s="97"/>
      <c r="L77" s="66"/>
      <c r="M77" s="16"/>
    </row>
    <row r="78" spans="1:13" x14ac:dyDescent="0.15">
      <c r="A78" s="81"/>
      <c r="D78" s="17" t="s">
        <v>92</v>
      </c>
      <c r="E78" s="17"/>
      <c r="F78" s="17"/>
      <c r="G78" s="99">
        <f>G32+G56</f>
        <v>11765186</v>
      </c>
      <c r="H78" s="18">
        <f t="shared" ref="H78:L78" si="12">H32+H56</f>
        <v>7346586</v>
      </c>
      <c r="I78" s="19">
        <f t="shared" si="12"/>
        <v>6428150</v>
      </c>
      <c r="J78" s="99">
        <f t="shared" si="12"/>
        <v>25539922</v>
      </c>
      <c r="K78" s="99">
        <f>K56</f>
        <v>2601658</v>
      </c>
      <c r="L78" s="68">
        <f t="shared" si="12"/>
        <v>28141580</v>
      </c>
      <c r="M78" s="40"/>
    </row>
    <row r="79" spans="1:13" x14ac:dyDescent="0.15">
      <c r="A79" s="85"/>
      <c r="B79" s="129"/>
      <c r="C79" s="129"/>
      <c r="D79" s="129"/>
      <c r="E79" s="130" t="s">
        <v>93</v>
      </c>
      <c r="F79" s="129"/>
      <c r="G79" s="100">
        <f>G29-G78</f>
        <v>-257956</v>
      </c>
      <c r="H79" s="24">
        <f t="shared" ref="H79:L79" si="13">H29-H78</f>
        <v>-378866</v>
      </c>
      <c r="I79" s="25">
        <f t="shared" si="13"/>
        <v>-373500</v>
      </c>
      <c r="J79" s="100">
        <f t="shared" si="13"/>
        <v>-1010322</v>
      </c>
      <c r="K79" s="100">
        <f>K29-K78</f>
        <v>362741</v>
      </c>
      <c r="L79" s="69">
        <f t="shared" si="13"/>
        <v>-647581</v>
      </c>
      <c r="M79" s="16"/>
    </row>
    <row r="80" spans="1:13" x14ac:dyDescent="0.15">
      <c r="A80" s="85"/>
      <c r="B80" s="129"/>
      <c r="C80" s="129"/>
      <c r="D80" s="129"/>
      <c r="E80" s="190" t="s">
        <v>119</v>
      </c>
      <c r="F80" s="191"/>
      <c r="G80" s="101"/>
      <c r="H80" s="20"/>
      <c r="I80" s="21"/>
      <c r="J80" s="66"/>
      <c r="K80" s="101"/>
      <c r="L80" s="121"/>
      <c r="M80" s="41"/>
    </row>
    <row r="81" spans="1:13" x14ac:dyDescent="0.15">
      <c r="A81" s="81"/>
      <c r="E81" s="190" t="s">
        <v>120</v>
      </c>
      <c r="F81" s="191"/>
      <c r="G81" s="96"/>
      <c r="H81" s="55"/>
      <c r="I81" s="49"/>
      <c r="J81" s="65"/>
      <c r="K81" s="117"/>
      <c r="L81" s="122"/>
      <c r="M81" s="41"/>
    </row>
    <row r="82" spans="1:13" x14ac:dyDescent="0.15">
      <c r="A82" s="81"/>
      <c r="E82" s="130" t="s">
        <v>94</v>
      </c>
      <c r="G82" s="97"/>
      <c r="H82" s="20"/>
      <c r="I82" s="16"/>
      <c r="J82" s="66"/>
      <c r="K82" s="101"/>
      <c r="L82" s="121"/>
      <c r="M82" s="41"/>
    </row>
    <row r="83" spans="1:13" x14ac:dyDescent="0.15">
      <c r="A83" s="81"/>
      <c r="E83" s="190" t="s">
        <v>118</v>
      </c>
      <c r="F83" s="191"/>
      <c r="G83" s="100">
        <v>0</v>
      </c>
      <c r="H83" s="24">
        <v>0</v>
      </c>
      <c r="I83" s="25">
        <v>0</v>
      </c>
      <c r="J83" s="69">
        <f>SUM(G83:I83)</f>
        <v>0</v>
      </c>
      <c r="K83" s="100">
        <v>0</v>
      </c>
      <c r="L83" s="69">
        <f>J83+K83</f>
        <v>0</v>
      </c>
      <c r="M83" s="41"/>
    </row>
    <row r="84" spans="1:13" x14ac:dyDescent="0.15">
      <c r="A84" s="136"/>
      <c r="B84" s="134"/>
      <c r="C84" s="134"/>
      <c r="D84" s="134"/>
      <c r="E84" s="134" t="s">
        <v>95</v>
      </c>
      <c r="F84" s="135"/>
      <c r="G84" s="100">
        <f>G79</f>
        <v>-257956</v>
      </c>
      <c r="H84" s="24">
        <f t="shared" ref="H84:J84" si="14">H79</f>
        <v>-378866</v>
      </c>
      <c r="I84" s="25">
        <f t="shared" si="14"/>
        <v>-373500</v>
      </c>
      <c r="J84" s="100">
        <f t="shared" si="14"/>
        <v>-1010322</v>
      </c>
      <c r="K84" s="100">
        <f>K79+K82</f>
        <v>362741</v>
      </c>
      <c r="L84" s="69">
        <f>SUM(J84:K84)</f>
        <v>-647581</v>
      </c>
      <c r="M84" s="16"/>
    </row>
    <row r="85" spans="1:13" x14ac:dyDescent="0.15">
      <c r="A85" s="81"/>
      <c r="G85" s="102"/>
      <c r="H85" s="26"/>
      <c r="I85" s="27"/>
      <c r="J85" s="70"/>
      <c r="K85" s="102"/>
      <c r="L85" s="123"/>
      <c r="M85" s="42"/>
    </row>
    <row r="86" spans="1:13" x14ac:dyDescent="0.15">
      <c r="A86" s="81"/>
      <c r="B86" s="3" t="s">
        <v>7</v>
      </c>
      <c r="C86" s="130" t="s">
        <v>96</v>
      </c>
      <c r="G86" s="102"/>
      <c r="H86" s="26"/>
      <c r="I86" s="27"/>
      <c r="J86" s="70"/>
      <c r="K86" s="102"/>
      <c r="L86" s="123"/>
      <c r="M86" s="42"/>
    </row>
    <row r="87" spans="1:13" x14ac:dyDescent="0.15">
      <c r="A87" s="81"/>
      <c r="C87" s="4" t="s">
        <v>81</v>
      </c>
      <c r="D87" s="4"/>
      <c r="E87" s="130" t="s">
        <v>97</v>
      </c>
      <c r="G87" s="103"/>
      <c r="H87" s="28"/>
      <c r="I87" s="29"/>
      <c r="J87" s="71"/>
      <c r="K87" s="103"/>
      <c r="L87" s="124"/>
      <c r="M87" s="42"/>
    </row>
    <row r="88" spans="1:13" x14ac:dyDescent="0.15">
      <c r="A88" s="81"/>
      <c r="E88" s="130" t="s">
        <v>98</v>
      </c>
      <c r="G88" s="103"/>
      <c r="H88" s="28"/>
      <c r="I88" s="29"/>
      <c r="J88" s="71"/>
      <c r="K88" s="103"/>
      <c r="L88" s="124"/>
      <c r="M88" s="42"/>
    </row>
    <row r="89" spans="1:13" x14ac:dyDescent="0.15">
      <c r="A89" s="81"/>
      <c r="E89" s="130" t="s">
        <v>99</v>
      </c>
      <c r="G89" s="102"/>
      <c r="H89" s="26"/>
      <c r="I89" s="27"/>
      <c r="J89" s="70"/>
      <c r="K89" s="102"/>
      <c r="L89" s="123"/>
      <c r="M89" s="42"/>
    </row>
    <row r="90" spans="1:13" x14ac:dyDescent="0.15">
      <c r="A90" s="81"/>
      <c r="D90" s="130" t="s">
        <v>100</v>
      </c>
      <c r="G90" s="104">
        <v>0</v>
      </c>
      <c r="H90" s="37">
        <v>0</v>
      </c>
      <c r="I90" s="113">
        <v>0</v>
      </c>
      <c r="J90" s="72">
        <v>0</v>
      </c>
      <c r="K90" s="104">
        <v>0</v>
      </c>
      <c r="L90" s="72">
        <v>0</v>
      </c>
      <c r="M90" s="42"/>
    </row>
    <row r="91" spans="1:13" x14ac:dyDescent="0.15">
      <c r="A91" s="81"/>
      <c r="C91" s="4" t="s">
        <v>88</v>
      </c>
      <c r="D91" s="4"/>
      <c r="E91" s="130" t="s">
        <v>101</v>
      </c>
      <c r="G91" s="102"/>
      <c r="H91" s="26"/>
      <c r="I91" s="27"/>
      <c r="J91" s="70"/>
      <c r="K91" s="102"/>
      <c r="L91" s="70"/>
      <c r="M91" s="42"/>
    </row>
    <row r="92" spans="1:13" x14ac:dyDescent="0.15">
      <c r="A92" s="81"/>
      <c r="E92" s="130" t="s">
        <v>102</v>
      </c>
      <c r="G92" s="103"/>
      <c r="H92" s="28"/>
      <c r="I92" s="29"/>
      <c r="J92" s="71"/>
      <c r="K92" s="103"/>
      <c r="L92" s="71"/>
      <c r="M92" s="42"/>
    </row>
    <row r="93" spans="1:13" x14ac:dyDescent="0.15">
      <c r="A93" s="81"/>
      <c r="E93" s="130" t="s">
        <v>103</v>
      </c>
      <c r="G93" s="103"/>
      <c r="H93" s="28"/>
      <c r="I93" s="29"/>
      <c r="J93" s="71"/>
      <c r="K93" s="103"/>
      <c r="L93" s="71"/>
      <c r="M93" s="42"/>
    </row>
    <row r="94" spans="1:13" x14ac:dyDescent="0.15">
      <c r="A94" s="81"/>
      <c r="E94" s="130" t="s">
        <v>104</v>
      </c>
      <c r="G94" s="102"/>
      <c r="H94" s="26"/>
      <c r="I94" s="27"/>
      <c r="J94" s="70"/>
      <c r="K94" s="102"/>
      <c r="L94" s="70"/>
      <c r="M94" s="42"/>
    </row>
    <row r="95" spans="1:13" x14ac:dyDescent="0.15">
      <c r="A95" s="81"/>
      <c r="D95" s="130" t="s">
        <v>61</v>
      </c>
      <c r="G95" s="104">
        <v>0</v>
      </c>
      <c r="H95" s="37">
        <v>0</v>
      </c>
      <c r="I95" s="113">
        <v>0</v>
      </c>
      <c r="J95" s="72">
        <v>0</v>
      </c>
      <c r="K95" s="104">
        <v>0</v>
      </c>
      <c r="L95" s="72">
        <v>0</v>
      </c>
      <c r="M95" s="42"/>
    </row>
    <row r="96" spans="1:13" x14ac:dyDescent="0.15">
      <c r="A96" s="81"/>
      <c r="E96" s="130" t="s">
        <v>105</v>
      </c>
      <c r="G96" s="104">
        <v>0</v>
      </c>
      <c r="H96" s="37">
        <v>0</v>
      </c>
      <c r="I96" s="113">
        <v>0</v>
      </c>
      <c r="J96" s="104">
        <v>0</v>
      </c>
      <c r="K96" s="104">
        <v>0</v>
      </c>
      <c r="L96" s="72">
        <v>0</v>
      </c>
      <c r="M96" s="42"/>
    </row>
    <row r="97" spans="1:13" x14ac:dyDescent="0.15">
      <c r="A97" s="81"/>
      <c r="E97" s="190" t="s">
        <v>134</v>
      </c>
      <c r="F97" s="191"/>
      <c r="G97" s="104"/>
      <c r="H97" s="37"/>
      <c r="I97" s="113"/>
      <c r="J97" s="72"/>
      <c r="K97" s="104"/>
      <c r="L97" s="72"/>
      <c r="M97" s="42"/>
    </row>
    <row r="98" spans="1:13" x14ac:dyDescent="0.15">
      <c r="A98" s="81"/>
      <c r="F98" s="130" t="s">
        <v>131</v>
      </c>
      <c r="G98" s="104"/>
      <c r="H98" s="37"/>
      <c r="I98" s="113"/>
      <c r="J98" s="72"/>
      <c r="K98" s="104"/>
      <c r="L98" s="72"/>
      <c r="M98" s="42"/>
    </row>
    <row r="99" spans="1:13" x14ac:dyDescent="0.15">
      <c r="A99" s="81"/>
      <c r="E99" s="130" t="s">
        <v>106</v>
      </c>
      <c r="G99" s="104">
        <f>G84</f>
        <v>-257956</v>
      </c>
      <c r="H99" s="37">
        <f t="shared" ref="H99:L99" si="15">H84</f>
        <v>-378866</v>
      </c>
      <c r="I99" s="113">
        <f t="shared" si="15"/>
        <v>-373500</v>
      </c>
      <c r="J99" s="104">
        <f t="shared" si="15"/>
        <v>-1010322</v>
      </c>
      <c r="K99" s="104">
        <f t="shared" si="15"/>
        <v>362741</v>
      </c>
      <c r="L99" s="72">
        <f t="shared" si="15"/>
        <v>-647581</v>
      </c>
      <c r="M99" s="42"/>
    </row>
    <row r="100" spans="1:13" x14ac:dyDescent="0.15">
      <c r="A100" s="81"/>
      <c r="E100" s="130" t="s">
        <v>107</v>
      </c>
      <c r="G100" s="105">
        <v>-3380489</v>
      </c>
      <c r="H100" s="54">
        <v>-930029</v>
      </c>
      <c r="I100" s="114">
        <v>-1194456</v>
      </c>
      <c r="J100" s="73">
        <f>SUM(G100:I100)</f>
        <v>-5504974</v>
      </c>
      <c r="K100" s="105">
        <v>1209485</v>
      </c>
      <c r="L100" s="73">
        <f>J100+K100</f>
        <v>-4295489</v>
      </c>
      <c r="M100" s="33"/>
    </row>
    <row r="101" spans="1:13" x14ac:dyDescent="0.15">
      <c r="A101" s="81"/>
      <c r="E101" s="130" t="s">
        <v>108</v>
      </c>
      <c r="G101" s="105">
        <f>G99+G100</f>
        <v>-3638445</v>
      </c>
      <c r="H101" s="54">
        <f t="shared" ref="H101:L101" si="16">H99+H100</f>
        <v>-1308895</v>
      </c>
      <c r="I101" s="114">
        <f t="shared" si="16"/>
        <v>-1567956</v>
      </c>
      <c r="J101" s="105">
        <f t="shared" si="16"/>
        <v>-6515296</v>
      </c>
      <c r="K101" s="105">
        <f>K99+K100</f>
        <v>1572226</v>
      </c>
      <c r="L101" s="73">
        <f t="shared" si="16"/>
        <v>-4943070</v>
      </c>
      <c r="M101" s="33"/>
    </row>
    <row r="102" spans="1:13" x14ac:dyDescent="0.15">
      <c r="A102" s="81"/>
      <c r="G102" s="106"/>
      <c r="H102" s="32"/>
      <c r="I102" s="33"/>
      <c r="J102" s="74"/>
      <c r="K102" s="106"/>
      <c r="L102" s="74"/>
      <c r="M102" s="33"/>
    </row>
    <row r="103" spans="1:13" x14ac:dyDescent="0.15">
      <c r="A103" s="81" t="s">
        <v>109</v>
      </c>
      <c r="B103" s="130" t="s">
        <v>110</v>
      </c>
      <c r="G103" s="106"/>
      <c r="H103" s="32"/>
      <c r="I103" s="33"/>
      <c r="J103" s="74"/>
      <c r="K103" s="106"/>
      <c r="L103" s="74"/>
      <c r="M103" s="33"/>
    </row>
    <row r="104" spans="1:13" x14ac:dyDescent="0.15">
      <c r="A104" s="81"/>
      <c r="E104" s="130" t="s">
        <v>17</v>
      </c>
      <c r="G104" s="107"/>
      <c r="H104" s="50"/>
      <c r="I104" s="51"/>
      <c r="J104" s="75"/>
      <c r="K104" s="107"/>
      <c r="L104" s="75"/>
      <c r="M104" s="33"/>
    </row>
    <row r="105" spans="1:13" x14ac:dyDescent="0.15">
      <c r="A105" s="81"/>
      <c r="E105" s="130" t="s">
        <v>20</v>
      </c>
      <c r="G105" s="108"/>
      <c r="H105" s="30"/>
      <c r="I105" s="31"/>
      <c r="J105" s="76"/>
      <c r="K105" s="108"/>
      <c r="L105" s="76"/>
      <c r="M105" s="33"/>
    </row>
    <row r="106" spans="1:13" x14ac:dyDescent="0.15">
      <c r="A106" s="81"/>
      <c r="E106" s="130" t="s">
        <v>111</v>
      </c>
      <c r="G106" s="108"/>
      <c r="H106" s="30"/>
      <c r="I106" s="31"/>
      <c r="J106" s="76"/>
      <c r="K106" s="108"/>
      <c r="L106" s="76"/>
      <c r="M106" s="33"/>
    </row>
    <row r="107" spans="1:13" x14ac:dyDescent="0.15">
      <c r="A107" s="81"/>
      <c r="E107" s="130" t="s">
        <v>68</v>
      </c>
      <c r="G107" s="108"/>
      <c r="H107" s="30"/>
      <c r="I107" s="31"/>
      <c r="J107" s="76"/>
      <c r="K107" s="108"/>
      <c r="L107" s="76"/>
      <c r="M107" s="33"/>
    </row>
    <row r="108" spans="1:13" x14ac:dyDescent="0.15">
      <c r="A108" s="81"/>
      <c r="E108" s="130" t="s">
        <v>69</v>
      </c>
      <c r="G108" s="108"/>
      <c r="H108" s="30"/>
      <c r="I108" s="31"/>
      <c r="J108" s="76"/>
      <c r="K108" s="108"/>
      <c r="L108" s="76"/>
      <c r="M108" s="33"/>
    </row>
    <row r="109" spans="1:13" x14ac:dyDescent="0.15">
      <c r="A109" s="81"/>
      <c r="E109" s="130" t="s">
        <v>70</v>
      </c>
      <c r="G109" s="108"/>
      <c r="H109" s="30"/>
      <c r="I109" s="31"/>
      <c r="J109" s="76"/>
      <c r="K109" s="108"/>
      <c r="L109" s="76"/>
      <c r="M109" s="33"/>
    </row>
    <row r="110" spans="1:13" x14ac:dyDescent="0.15">
      <c r="A110" s="81"/>
      <c r="E110" s="130" t="s">
        <v>112</v>
      </c>
      <c r="G110" s="108"/>
      <c r="H110" s="30"/>
      <c r="I110" s="31"/>
      <c r="J110" s="76"/>
      <c r="K110" s="108"/>
      <c r="L110" s="76"/>
      <c r="M110" s="33"/>
    </row>
    <row r="111" spans="1:13" x14ac:dyDescent="0.15">
      <c r="A111" s="81"/>
      <c r="E111" s="130" t="s">
        <v>113</v>
      </c>
      <c r="G111" s="109">
        <v>-51840</v>
      </c>
      <c r="H111" s="56">
        <v>-51840</v>
      </c>
      <c r="I111" s="57">
        <v>-42119</v>
      </c>
      <c r="J111" s="77">
        <f>SUM(G111:I111)</f>
        <v>-145799</v>
      </c>
      <c r="K111" s="109">
        <v>-16200</v>
      </c>
      <c r="L111" s="77">
        <f>J111+K111</f>
        <v>-161999</v>
      </c>
      <c r="M111" s="33"/>
    </row>
    <row r="112" spans="1:13" x14ac:dyDescent="0.15">
      <c r="A112" s="81"/>
      <c r="F112" s="130" t="s">
        <v>114</v>
      </c>
      <c r="G112" s="105">
        <f>G111</f>
        <v>-51840</v>
      </c>
      <c r="H112" s="54">
        <f t="shared" ref="H112:L112" si="17">H111</f>
        <v>-51840</v>
      </c>
      <c r="I112" s="114">
        <f t="shared" si="17"/>
        <v>-42119</v>
      </c>
      <c r="J112" s="105">
        <f t="shared" si="17"/>
        <v>-145799</v>
      </c>
      <c r="K112" s="105">
        <f>K111</f>
        <v>-16200</v>
      </c>
      <c r="L112" s="73">
        <f t="shared" si="17"/>
        <v>-161999</v>
      </c>
      <c r="M112" s="33"/>
    </row>
    <row r="113" spans="1:13" x14ac:dyDescent="0.15">
      <c r="A113" s="81"/>
      <c r="F113" s="130" t="s">
        <v>74</v>
      </c>
      <c r="G113" s="110">
        <v>6681318</v>
      </c>
      <c r="H113" s="35">
        <v>1711455</v>
      </c>
      <c r="I113" s="36">
        <v>766536</v>
      </c>
      <c r="J113" s="78">
        <f>SUM(G113:I113)</f>
        <v>9159309</v>
      </c>
      <c r="K113" s="105">
        <v>-27700</v>
      </c>
      <c r="L113" s="78">
        <f>J113+K113</f>
        <v>9131609</v>
      </c>
      <c r="M113" s="33"/>
    </row>
    <row r="114" spans="1:13" x14ac:dyDescent="0.15">
      <c r="A114" s="81"/>
      <c r="F114" s="130" t="s">
        <v>75</v>
      </c>
      <c r="G114" s="110">
        <f>G112+G113</f>
        <v>6629478</v>
      </c>
      <c r="H114" s="35">
        <f t="shared" ref="H114:L114" si="18">H112+H113</f>
        <v>1659615</v>
      </c>
      <c r="I114" s="36">
        <f t="shared" si="18"/>
        <v>724417</v>
      </c>
      <c r="J114" s="110">
        <f t="shared" si="18"/>
        <v>9013510</v>
      </c>
      <c r="K114" s="105">
        <f>K112+K113</f>
        <v>-43900</v>
      </c>
      <c r="L114" s="78">
        <f t="shared" si="18"/>
        <v>8969610</v>
      </c>
      <c r="M114" s="33"/>
    </row>
    <row r="115" spans="1:13" x14ac:dyDescent="0.15">
      <c r="A115" s="81"/>
      <c r="G115" s="106"/>
      <c r="H115" s="32"/>
      <c r="I115" s="33"/>
      <c r="J115" s="74"/>
      <c r="K115" s="106"/>
      <c r="L115" s="74"/>
      <c r="M115" s="33"/>
    </row>
    <row r="116" spans="1:13" x14ac:dyDescent="0.15">
      <c r="A116" s="81" t="s">
        <v>115</v>
      </c>
      <c r="B116" s="130" t="s">
        <v>116</v>
      </c>
      <c r="G116" s="106"/>
      <c r="H116" s="32"/>
      <c r="I116" s="33"/>
      <c r="J116" s="74"/>
      <c r="K116" s="106"/>
      <c r="L116" s="74"/>
      <c r="M116" s="33"/>
    </row>
    <row r="117" spans="1:13" ht="14.25" thickBot="1" x14ac:dyDescent="0.2">
      <c r="A117" s="86"/>
      <c r="B117" s="87"/>
      <c r="C117" s="87"/>
      <c r="D117" s="87"/>
      <c r="E117" s="87" t="s">
        <v>117</v>
      </c>
      <c r="F117" s="87"/>
      <c r="G117" s="111">
        <f>G101+G114</f>
        <v>2991033</v>
      </c>
      <c r="H117" s="127">
        <f>H101+H114</f>
        <v>350720</v>
      </c>
      <c r="I117" s="115">
        <f>I101+I114</f>
        <v>-843539</v>
      </c>
      <c r="J117" s="125">
        <f>J101+J114</f>
        <v>2498214</v>
      </c>
      <c r="K117" s="126">
        <f>K101+K114</f>
        <v>1528326</v>
      </c>
      <c r="L117" s="125">
        <f>SUM(J116:K117)</f>
        <v>4026540</v>
      </c>
      <c r="M117" s="33"/>
    </row>
    <row r="118" spans="1:13" x14ac:dyDescent="0.15">
      <c r="G118" s="34"/>
      <c r="H118" s="34"/>
      <c r="I118" s="34"/>
      <c r="J118" s="34"/>
      <c r="K118" s="34"/>
      <c r="L118" s="34"/>
      <c r="M118" s="34"/>
    </row>
  </sheetData>
  <mergeCells count="13">
    <mergeCell ref="E80:F80"/>
    <mergeCell ref="E81:F81"/>
    <mergeCell ref="E83:F83"/>
    <mergeCell ref="E97:F97"/>
    <mergeCell ref="A2:L2"/>
    <mergeCell ref="A3:L3"/>
    <mergeCell ref="A5:F6"/>
    <mergeCell ref="G5:G6"/>
    <mergeCell ref="H5:H6"/>
    <mergeCell ref="I5:I6"/>
    <mergeCell ref="J5:J6"/>
    <mergeCell ref="K5:K6"/>
    <mergeCell ref="L5:L6"/>
  </mergeCells>
  <phoneticPr fontId="2"/>
  <printOptions horizontalCentered="1"/>
  <pageMargins left="0.98425196850393704" right="0.39370078740157483" top="0.74803149606299213" bottom="0.74803149606299213" header="0.31496062992125984" footer="0.31496062992125984"/>
  <pageSetup paperSize="12" scale="81" orientation="portrait" r:id="rId1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令和2年収支予算書</vt:lpstr>
      <vt:lpstr>令和2年度収支予算内訳表</vt:lpstr>
      <vt:lpstr>Sheet3</vt:lpstr>
      <vt:lpstr>令和2年収支予算書!Print_Area</vt:lpstr>
      <vt:lpstr>令和2年度収支予算内訳表!Print_Area</vt:lpstr>
      <vt:lpstr>令和2年収支予算書!Print_Titles</vt:lpstr>
      <vt:lpstr>令和2年度収支予算内訳表!Print_Titles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ゆいセンター</dc:creator>
  <cp:lastModifiedBy>keiri</cp:lastModifiedBy>
  <cp:lastPrinted>2020-04-02T03:03:13Z</cp:lastPrinted>
  <dcterms:created xsi:type="dcterms:W3CDTF">2010-02-03T01:37:12Z</dcterms:created>
  <dcterms:modified xsi:type="dcterms:W3CDTF">2020-04-02T03:03:20Z</dcterms:modified>
</cp:coreProperties>
</file>