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インフォ平成３１年度計画・予算書\平成31年度収支予算書\"/>
    </mc:Choice>
  </mc:AlternateContent>
  <xr:revisionPtr revIDLastSave="0" documentId="13_ncr:1_{AEA92071-E172-4445-8AFF-D9FE9EE069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平成31年度収支予算書" sheetId="18" r:id="rId1"/>
    <sheet name="平成31年度収支予算書内訳" sheetId="19" r:id="rId2"/>
    <sheet name="Sheet3" sheetId="20" r:id="rId3"/>
  </sheets>
  <definedNames>
    <definedName name="_xlnm.Print_Area" localSheetId="0">平成31年度収支予算書!$A$1:$J$117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9" l="1"/>
  <c r="I13" i="19"/>
  <c r="G13" i="19"/>
  <c r="J27" i="19"/>
  <c r="L27" i="19" s="1"/>
  <c r="J15" i="19" l="1"/>
  <c r="L15" i="19" s="1"/>
  <c r="I114" i="19"/>
  <c r="G114" i="19"/>
  <c r="H112" i="19"/>
  <c r="H114" i="19" s="1"/>
  <c r="I112" i="19"/>
  <c r="K112" i="19"/>
  <c r="K114" i="19" s="1"/>
  <c r="G112" i="19"/>
  <c r="J111" i="19"/>
  <c r="J112" i="19" s="1"/>
  <c r="J114" i="19" s="1"/>
  <c r="L113" i="19"/>
  <c r="J113" i="19"/>
  <c r="J83" i="19"/>
  <c r="L83" i="19" s="1"/>
  <c r="L26" i="19"/>
  <c r="J26" i="19"/>
  <c r="J24" i="19"/>
  <c r="L24" i="19" s="1"/>
  <c r="J23" i="19"/>
  <c r="L23" i="19" s="1"/>
  <c r="J21" i="19"/>
  <c r="L21" i="19" s="1"/>
  <c r="J18" i="19"/>
  <c r="L18" i="19" s="1"/>
  <c r="J19" i="19"/>
  <c r="L19" i="19" s="1"/>
  <c r="J17" i="19"/>
  <c r="L17" i="19" s="1"/>
  <c r="H25" i="19"/>
  <c r="I25" i="19"/>
  <c r="J25" i="19"/>
  <c r="K25" i="19"/>
  <c r="G25" i="19"/>
  <c r="H22" i="19"/>
  <c r="I22" i="19"/>
  <c r="K22" i="19"/>
  <c r="G22" i="19"/>
  <c r="H20" i="19"/>
  <c r="I20" i="19"/>
  <c r="K20" i="19"/>
  <c r="G20" i="19"/>
  <c r="H16" i="19"/>
  <c r="I16" i="19"/>
  <c r="K16" i="19"/>
  <c r="G16" i="19"/>
  <c r="K13" i="19"/>
  <c r="J20" i="19" l="1"/>
  <c r="L20" i="19" s="1"/>
  <c r="L111" i="19"/>
  <c r="L112" i="19" s="1"/>
  <c r="L114" i="19" s="1"/>
  <c r="K29" i="19"/>
  <c r="L25" i="19"/>
  <c r="J16" i="19"/>
  <c r="L16" i="19" s="1"/>
  <c r="J22" i="19"/>
  <c r="L22" i="19" l="1"/>
  <c r="J100" i="19" l="1"/>
  <c r="L100" i="19" s="1"/>
  <c r="K56" i="19"/>
  <c r="L68" i="19"/>
  <c r="L58" i="19"/>
  <c r="L59" i="19"/>
  <c r="L60" i="19"/>
  <c r="L61" i="19"/>
  <c r="L62" i="19"/>
  <c r="L63" i="19"/>
  <c r="L64" i="19"/>
  <c r="L65" i="19"/>
  <c r="L66" i="19"/>
  <c r="L67" i="19"/>
  <c r="L69" i="19"/>
  <c r="L70" i="19"/>
  <c r="L71" i="19"/>
  <c r="L72" i="19"/>
  <c r="L73" i="19"/>
  <c r="L74" i="19"/>
  <c r="L75" i="19"/>
  <c r="L76" i="19"/>
  <c r="L57" i="19"/>
  <c r="H32" i="19"/>
  <c r="H78" i="19" s="1"/>
  <c r="I32" i="19"/>
  <c r="I78" i="19" s="1"/>
  <c r="K32" i="19"/>
  <c r="G32" i="19"/>
  <c r="G78" i="19" s="1"/>
  <c r="L56" i="19" l="1"/>
  <c r="K78" i="19"/>
  <c r="K79" i="19" s="1"/>
  <c r="K84" i="19" s="1"/>
  <c r="K96" i="19" s="1"/>
  <c r="K99" i="19" s="1"/>
  <c r="K101" i="19" s="1"/>
  <c r="J34" i="19"/>
  <c r="L34" i="19" s="1"/>
  <c r="J35" i="19"/>
  <c r="L35" i="19" s="1"/>
  <c r="J36" i="19"/>
  <c r="L36" i="19" s="1"/>
  <c r="J37" i="19"/>
  <c r="L37" i="19" s="1"/>
  <c r="J38" i="19"/>
  <c r="L38" i="19" s="1"/>
  <c r="J39" i="19"/>
  <c r="L39" i="19" s="1"/>
  <c r="J40" i="19"/>
  <c r="L40" i="19" s="1"/>
  <c r="J41" i="19"/>
  <c r="L41" i="19" s="1"/>
  <c r="J42" i="19"/>
  <c r="L42" i="19" s="1"/>
  <c r="J43" i="19"/>
  <c r="L43" i="19" s="1"/>
  <c r="J44" i="19"/>
  <c r="L44" i="19" s="1"/>
  <c r="J45" i="19"/>
  <c r="L45" i="19" s="1"/>
  <c r="J46" i="19"/>
  <c r="L46" i="19" s="1"/>
  <c r="J47" i="19"/>
  <c r="L47" i="19" s="1"/>
  <c r="J48" i="19"/>
  <c r="L48" i="19" s="1"/>
  <c r="J49" i="19"/>
  <c r="L49" i="19" s="1"/>
  <c r="J50" i="19"/>
  <c r="J51" i="19"/>
  <c r="L51" i="19" s="1"/>
  <c r="J52" i="19"/>
  <c r="L52" i="19" s="1"/>
  <c r="J53" i="19"/>
  <c r="L53" i="19" s="1"/>
  <c r="J54" i="19"/>
  <c r="L54" i="19" s="1"/>
  <c r="J33" i="19"/>
  <c r="L33" i="19" s="1"/>
  <c r="J14" i="19"/>
  <c r="H11" i="19"/>
  <c r="I11" i="19"/>
  <c r="G11" i="19"/>
  <c r="J12" i="19"/>
  <c r="L12" i="19" s="1"/>
  <c r="L14" i="19" l="1"/>
  <c r="L13" i="19" s="1"/>
  <c r="J13" i="19"/>
  <c r="J11" i="19"/>
  <c r="J29" i="19" s="1"/>
  <c r="G29" i="19"/>
  <c r="G79" i="19" s="1"/>
  <c r="I29" i="19"/>
  <c r="I79" i="19" s="1"/>
  <c r="I84" i="19" s="1"/>
  <c r="I96" i="19" s="1"/>
  <c r="I99" i="19" s="1"/>
  <c r="I101" i="19" s="1"/>
  <c r="H29" i="19"/>
  <c r="H79" i="19" s="1"/>
  <c r="H84" i="19" s="1"/>
  <c r="H96" i="19" s="1"/>
  <c r="H99" i="19" s="1"/>
  <c r="H101" i="19" s="1"/>
  <c r="L50" i="19"/>
  <c r="L32" i="19" s="1"/>
  <c r="L78" i="19" s="1"/>
  <c r="J32" i="19"/>
  <c r="J78" i="19" s="1"/>
  <c r="J79" i="19" s="1"/>
  <c r="I11" i="18"/>
  <c r="I112" i="18"/>
  <c r="I110" i="18"/>
  <c r="I105" i="18"/>
  <c r="I99" i="18"/>
  <c r="I97" i="18"/>
  <c r="I96" i="18"/>
  <c r="I95" i="18"/>
  <c r="I94" i="18"/>
  <c r="I88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56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33" i="18"/>
  <c r="I32" i="18"/>
  <c r="I31" i="18"/>
  <c r="I26" i="18"/>
  <c r="I25" i="18"/>
  <c r="G24" i="18"/>
  <c r="I23" i="18"/>
  <c r="I22" i="18"/>
  <c r="I20" i="18"/>
  <c r="I18" i="18"/>
  <c r="I17" i="18"/>
  <c r="I16" i="18"/>
  <c r="I14" i="18"/>
  <c r="I13" i="18"/>
  <c r="G111" i="18"/>
  <c r="G113" i="18" s="1"/>
  <c r="L11" i="19" l="1"/>
  <c r="H10" i="18"/>
  <c r="G55" i="18"/>
  <c r="G30" i="18"/>
  <c r="G21" i="18"/>
  <c r="G19" i="18"/>
  <c r="G15" i="18"/>
  <c r="G12" i="18"/>
  <c r="L29" i="19" l="1"/>
  <c r="L79" i="19" s="1"/>
  <c r="L84" i="19" s="1"/>
  <c r="L96" i="19" s="1"/>
  <c r="L99" i="19" s="1"/>
  <c r="L101" i="19" s="1"/>
  <c r="I12" i="18"/>
  <c r="G77" i="18"/>
  <c r="G10" i="18"/>
  <c r="H111" i="18"/>
  <c r="H89" i="18"/>
  <c r="I89" i="18" s="1"/>
  <c r="H55" i="18"/>
  <c r="I55" i="18" s="1"/>
  <c r="H30" i="18"/>
  <c r="I30" i="18" s="1"/>
  <c r="H24" i="18"/>
  <c r="I24" i="18" s="1"/>
  <c r="H21" i="18"/>
  <c r="I21" i="18" s="1"/>
  <c r="H19" i="18"/>
  <c r="I19" i="18" s="1"/>
  <c r="H15" i="18"/>
  <c r="H12" i="18"/>
  <c r="H27" i="18" l="1"/>
  <c r="I10" i="18"/>
  <c r="G27" i="18"/>
  <c r="I27" i="18" s="1"/>
  <c r="H113" i="18"/>
  <c r="I113" i="18" s="1"/>
  <c r="I111" i="18"/>
  <c r="I15" i="18"/>
  <c r="H77" i="18"/>
  <c r="H78" i="18" s="1"/>
  <c r="H83" i="18" s="1"/>
  <c r="H98" i="18" s="1"/>
  <c r="H100" i="18" s="1"/>
  <c r="H116" i="18" l="1"/>
  <c r="G78" i="18"/>
  <c r="I78" i="18" s="1"/>
  <c r="I77" i="18"/>
  <c r="G83" i="18"/>
  <c r="K117" i="19"/>
  <c r="I117" i="19"/>
  <c r="G98" i="18" l="1"/>
  <c r="I83" i="18"/>
  <c r="H117" i="19"/>
  <c r="I98" i="18" l="1"/>
  <c r="G100" i="18"/>
  <c r="I100" i="18" l="1"/>
  <c r="G116" i="18"/>
  <c r="I116" i="18" s="1"/>
  <c r="L117" i="19" l="1"/>
  <c r="G84" i="19" l="1"/>
  <c r="G96" i="19" s="1"/>
  <c r="G99" i="19" s="1"/>
  <c r="G101" i="19" s="1"/>
  <c r="G117" i="19" s="1"/>
  <c r="J84" i="19"/>
  <c r="J96" i="19" s="1"/>
  <c r="J99" i="19" s="1"/>
  <c r="J101" i="19" s="1"/>
  <c r="J117" i="19" s="1"/>
</calcChain>
</file>

<file path=xl/sharedStrings.xml><?xml version="1.0" encoding="utf-8"?>
<sst xmlns="http://schemas.openxmlformats.org/spreadsheetml/2006/main" count="288" uniqueCount="189">
  <si>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2"/>
  </si>
  <si>
    <t>（単位：円）</t>
    <rPh sb="1" eb="3">
      <t>タンイ</t>
    </rPh>
    <rPh sb="4" eb="5">
      <t>エン</t>
    </rPh>
    <phoneticPr fontId="2"/>
  </si>
  <si>
    <t>雑収入</t>
    <rPh sb="0" eb="1">
      <t>ザツ</t>
    </rPh>
    <rPh sb="1" eb="3">
      <t>シュウニュウ</t>
    </rPh>
    <phoneticPr fontId="2"/>
  </si>
  <si>
    <t>科　　　　　　　　　目</t>
    <rPh sb="0" eb="1">
      <t>カ</t>
    </rPh>
    <rPh sb="10" eb="11">
      <t>メ</t>
    </rPh>
    <phoneticPr fontId="2"/>
  </si>
  <si>
    <t>増　　　減</t>
    <rPh sb="0" eb="1">
      <t>ゾウ</t>
    </rPh>
    <rPh sb="4" eb="5">
      <t>ゲン</t>
    </rPh>
    <phoneticPr fontId="2"/>
  </si>
  <si>
    <t>Ⅰ　</t>
    <phoneticPr fontId="2"/>
  </si>
  <si>
    <t>１．</t>
    <phoneticPr fontId="2"/>
  </si>
  <si>
    <t>２．</t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</si>
  <si>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</si>
  <si>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</si>
  <si>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　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2"/>
  </si>
  <si>
    <t>経常増減の部</t>
    <rPh sb="0" eb="2">
      <t>ケイジョウ</t>
    </rPh>
    <rPh sb="2" eb="4">
      <t>ゾウゲン</t>
    </rPh>
    <rPh sb="5" eb="6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</si>
  <si>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</si>
  <si>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特定資産運用益</t>
    <rPh sb="0" eb="2">
      <t>トクテイ</t>
    </rPh>
    <rPh sb="2" eb="4">
      <t>シサン</t>
    </rPh>
    <rPh sb="4" eb="7">
      <t>ウンヨウエキ</t>
    </rPh>
    <phoneticPr fontId="2"/>
  </si>
  <si>
    <t>受取会費</t>
    <rPh sb="0" eb="2">
      <t>ウケトリ</t>
    </rPh>
    <rPh sb="2" eb="4">
      <t>カイヒ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</si>
  <si>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6">
      <t>カイ</t>
    </rPh>
    <rPh sb="6" eb="7">
      <t>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</si>
  <si>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</si>
  <si>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</si>
  <si>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受取市町村補助金</t>
    <rPh sb="0" eb="2">
      <t>ウケトリ</t>
    </rPh>
    <rPh sb="2" eb="5">
      <t>シチョウソン</t>
    </rPh>
    <rPh sb="5" eb="8">
      <t>ホジョキン</t>
    </rPh>
    <phoneticPr fontId="2"/>
  </si>
  <si>
    <t>　</t>
    <phoneticPr fontId="2"/>
  </si>
  <si>
    <t>受取寄付金</t>
    <rPh sb="0" eb="2">
      <t>ウケトリ</t>
    </rPh>
    <rPh sb="2" eb="5">
      <t>キフキン</t>
    </rPh>
    <phoneticPr fontId="2"/>
  </si>
  <si>
    <t>雑収益</t>
    <rPh sb="0" eb="1">
      <t>ザツ</t>
    </rPh>
    <rPh sb="1" eb="3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</si>
  <si>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</si>
  <si>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</si>
  <si>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</si>
  <si>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</si>
  <si>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</si>
  <si>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</si>
  <si>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賃金</t>
    <rPh sb="0" eb="2">
      <t>チンギン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</si>
  <si>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</si>
  <si>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</si>
  <si>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5">
      <t>ウンパンヒ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</si>
  <si>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</si>
  <si>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</si>
  <si>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</si>
  <si>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</si>
  <si>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</si>
  <si>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</si>
  <si>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諸謝金</t>
    <rPh sb="0" eb="3">
      <t>ショシャキン</t>
    </rPh>
    <phoneticPr fontId="2"/>
  </si>
  <si>
    <t>役務費</t>
    <rPh sb="0" eb="2">
      <t>エキム</t>
    </rPh>
    <rPh sb="2" eb="3">
      <t>ヒ</t>
    </rPh>
    <phoneticPr fontId="2"/>
  </si>
  <si>
    <t>会議費</t>
    <rPh sb="0" eb="3">
      <t>カイギヒ</t>
    </rPh>
    <phoneticPr fontId="2"/>
  </si>
  <si>
    <t>施設使用料</t>
    <rPh sb="0" eb="2">
      <t>シセツ</t>
    </rPh>
    <rPh sb="2" eb="5">
      <t>シヨウリョウ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</si>
  <si>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</si>
  <si>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管理費</t>
    <rPh sb="0" eb="3">
      <t>カンリヒ</t>
    </rPh>
    <phoneticPr fontId="2"/>
  </si>
  <si>
    <t>手数料</t>
    <rPh sb="0" eb="3">
      <t>テスウリョウ</t>
    </rPh>
    <phoneticPr fontId="2"/>
  </si>
  <si>
    <t>経常費用計</t>
    <rPh sb="0" eb="2">
      <t>ケイジョウ</t>
    </rPh>
    <rPh sb="2" eb="3">
      <t>ヒ</t>
    </rPh>
    <rPh sb="3" eb="4">
      <t>ヨウ</t>
    </rPh>
    <rPh sb="4" eb="5">
      <t>ケイ</t>
    </rPh>
    <phoneticPr fontId="2"/>
  </si>
  <si>
    <t>　評価損益調整前経常増減額</t>
    <rPh sb="1" eb="3">
      <t>ヒョウカ</t>
    </rPh>
    <rPh sb="3" eb="5">
      <t>ソンエキ</t>
    </rPh>
    <rPh sb="5" eb="7">
      <t>チョウセイ</t>
    </rPh>
    <rPh sb="7" eb="8">
      <t>マエ</t>
    </rPh>
    <rPh sb="8" eb="10">
      <t>ケイジョウ</t>
    </rPh>
    <rPh sb="10" eb="13">
      <t>ゾウゲンガク</t>
    </rPh>
    <phoneticPr fontId="2"/>
  </si>
  <si>
    <t>　基本財産評価損益等</t>
    <rPh sb="1" eb="3">
      <t>キホン</t>
    </rPh>
    <rPh sb="3" eb="5">
      <t>ザイサン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</si>
  <si>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特定資産評価損益等</t>
    <rPh sb="1" eb="3">
      <t>トクテイ</t>
    </rPh>
    <rPh sb="3" eb="5">
      <t>シサン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</si>
  <si>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投資有証券評価損益等</t>
    <rPh sb="1" eb="3">
      <t>トウシ</t>
    </rPh>
    <rPh sb="3" eb="4">
      <t>ユウ</t>
    </rPh>
    <rPh sb="4" eb="6">
      <t>ショウケン</t>
    </rPh>
    <rPh sb="6" eb="8">
      <t>ヒョウカ</t>
    </rPh>
    <rPh sb="8" eb="10">
      <t>ソンエキ</t>
    </rPh>
    <rPh sb="10" eb="11">
      <t>ナド</t>
    </rPh>
    <phoneticPr fontId="2"/>
  </si>
  <si>
    <t>　評価損益等計</t>
    <rPh sb="1" eb="3">
      <t>ヒョウカ</t>
    </rPh>
    <rPh sb="3" eb="5">
      <t>ソンエキ</t>
    </rPh>
    <rPh sb="5" eb="6">
      <t>トウ</t>
    </rPh>
    <rPh sb="6" eb="7">
      <t>ケイ</t>
    </rPh>
    <phoneticPr fontId="2"/>
  </si>
  <si>
    <t>　当期経常増減額</t>
    <rPh sb="1" eb="3">
      <t>トウキ</t>
    </rPh>
    <rPh sb="3" eb="5">
      <t>ケイジョウ</t>
    </rPh>
    <rPh sb="5" eb="8">
      <t>ゾウゲンガク</t>
    </rPh>
    <phoneticPr fontId="2"/>
  </si>
  <si>
    <t>２．経常外増減の部</t>
    <rPh sb="2" eb="4">
      <t>ケイジョウ</t>
    </rPh>
    <rPh sb="4" eb="5">
      <t>ソト</t>
    </rPh>
    <rPh sb="5" eb="7">
      <t>ゾウゲン</t>
    </rPh>
    <rPh sb="8" eb="9">
      <t>ブ</t>
    </rPh>
    <phoneticPr fontId="2"/>
  </si>
  <si>
    <t>（１）経常外収益</t>
    <rPh sb="3" eb="5">
      <t>ケイジョウ</t>
    </rPh>
    <rPh sb="5" eb="6">
      <t>ソト</t>
    </rPh>
    <rPh sb="6" eb="8">
      <t>シュウエキ</t>
    </rPh>
    <phoneticPr fontId="2"/>
  </si>
  <si>
    <t>　固定資産売却益</t>
    <rPh sb="1" eb="5">
      <t>コテイシサン</t>
    </rPh>
    <rPh sb="5" eb="7">
      <t>バイキャク</t>
    </rPh>
    <rPh sb="7" eb="8">
      <t>エキ</t>
    </rPh>
    <phoneticPr fontId="2"/>
  </si>
  <si>
    <t>　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</si>
  <si>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</si>
  <si>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（２）経常外費用</t>
    <rPh sb="3" eb="5">
      <t>ケイジョウ</t>
    </rPh>
    <rPh sb="5" eb="6">
      <t>ソト</t>
    </rPh>
    <rPh sb="6" eb="8">
      <t>ヒヨウ</t>
    </rPh>
    <phoneticPr fontId="2"/>
  </si>
  <si>
    <t>　固定資産売却損</t>
    <rPh sb="1" eb="5">
      <t>コテイシサン</t>
    </rPh>
    <rPh sb="5" eb="7">
      <t>バイキャク</t>
    </rPh>
    <rPh sb="7" eb="8">
      <t>ソン</t>
    </rPh>
    <phoneticPr fontId="2"/>
  </si>
  <si>
    <t>　固定資産減損損失</t>
    <rPh sb="1" eb="5">
      <t>コテイシサン</t>
    </rPh>
    <rPh sb="5" eb="6">
      <t>ゲン</t>
    </rPh>
    <rPh sb="6" eb="7">
      <t>ソン</t>
    </rPh>
    <rPh sb="7" eb="9">
      <t>ソンシツ</t>
    </rPh>
    <phoneticPr fontId="2"/>
  </si>
  <si>
    <t>　災害損失</t>
    <rPh sb="1" eb="3">
      <t>サイガイ</t>
    </rPh>
    <rPh sb="3" eb="5">
      <t>ソンシツ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</si>
  <si>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</si>
  <si>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　当期経常外増減額</t>
    <rPh sb="1" eb="3">
      <t>トウキ</t>
    </rPh>
    <rPh sb="3" eb="5">
      <t>ケイジョウ</t>
    </rPh>
    <rPh sb="5" eb="6">
      <t>ガイ</t>
    </rPh>
    <rPh sb="6" eb="9">
      <t>ゾウゲンガク</t>
    </rPh>
    <phoneticPr fontId="2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</si>
  <si>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2"/>
  </si>
  <si>
    <t>　一般正味財産期首残高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2"/>
  </si>
  <si>
    <t>　一般正味財産期末残高</t>
    <rPh sb="1" eb="3">
      <t>イッパン</t>
    </rPh>
    <rPh sb="3" eb="5">
      <t>ショウミ</t>
    </rPh>
    <rPh sb="5" eb="7">
      <t>ザイサン</t>
    </rPh>
    <rPh sb="7" eb="8">
      <t>キ</t>
    </rPh>
    <rPh sb="8" eb="9">
      <t>マツ</t>
    </rPh>
    <rPh sb="9" eb="11">
      <t>ザンダカ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</si>
  <si>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</si>
  <si>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固定資産受贈益</t>
    <rPh sb="0" eb="4">
      <t>コテイシサン</t>
    </rPh>
    <rPh sb="4" eb="7">
      <t>ジュゾウエキ</t>
    </rPh>
    <phoneticPr fontId="2"/>
  </si>
  <si>
    <t>基本財産評価益</t>
    <rPh sb="0" eb="2">
      <t>キホン</t>
    </rPh>
    <rPh sb="2" eb="4">
      <t>ザイサン</t>
    </rPh>
    <rPh sb="4" eb="6">
      <t>ヒョウカ</t>
    </rPh>
    <rPh sb="6" eb="7">
      <t>エキ</t>
    </rPh>
    <phoneticPr fontId="2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</si>
  <si>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2"/>
  </si>
  <si>
    <t>基本財産評価損</t>
    <rPh sb="0" eb="2">
      <t>キホン</t>
    </rPh>
    <rPh sb="2" eb="4">
      <t>ザイサン</t>
    </rPh>
    <rPh sb="4" eb="6">
      <t>ヒョウカ</t>
    </rPh>
    <rPh sb="6" eb="7">
      <t>ソン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</si>
  <si>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2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</si>
  <si>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</si>
  <si>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</si>
  <si>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</si>
  <si>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</si>
  <si>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</si>
  <si>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2"/>
  </si>
  <si>
    <t>法人会計</t>
    <rPh sb="0" eb="2">
      <t>ホウジン</t>
    </rPh>
    <rPh sb="2" eb="4">
      <t>カイケイ</t>
    </rPh>
    <phoneticPr fontId="2"/>
  </si>
  <si>
    <t>合　　計</t>
    <rPh sb="0" eb="1">
      <t>ア</t>
    </rPh>
    <rPh sb="3" eb="4">
      <t>ケイ</t>
    </rPh>
    <phoneticPr fontId="2"/>
  </si>
  <si>
    <t>　一般正味財産増減の部</t>
    <phoneticPr fontId="2"/>
  </si>
  <si>
    <t>（１）</t>
    <phoneticPr fontId="2"/>
  </si>
  <si>
    <t>経常収益</t>
    <rPh sb="0" eb="2">
      <t>ケイジョウ</t>
    </rPh>
    <rPh sb="2" eb="4">
      <t>シュウエキ</t>
    </rPh>
    <phoneticPr fontId="2"/>
  </si>
  <si>
    <t>基本財産運用益</t>
    <rPh sb="0" eb="2">
      <t>キホン</t>
    </rPh>
    <rPh sb="2" eb="4">
      <t>ザイサン</t>
    </rPh>
    <rPh sb="4" eb="7">
      <t>ウンヨウエキ</t>
    </rPh>
    <phoneticPr fontId="2"/>
  </si>
  <si>
    <t>特定資産切崩収入</t>
    <rPh sb="0" eb="2">
      <t>トクテイ</t>
    </rPh>
    <rPh sb="2" eb="4">
      <t>シサン</t>
    </rPh>
    <rPh sb="4" eb="5">
      <t>キ</t>
    </rPh>
    <rPh sb="5" eb="6">
      <t>クズ</t>
    </rPh>
    <rPh sb="6" eb="8">
      <t>シュウニュウ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</si>
  <si>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</si>
  <si>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　んぽ</t>
    <phoneticPr fontId="2"/>
  </si>
  <si>
    <t>雑収入</t>
    <rPh sb="0" eb="3">
      <t>ザツシュウニュウ</t>
    </rPh>
    <phoneticPr fontId="2"/>
  </si>
  <si>
    <t>（２）</t>
    <phoneticPr fontId="2"/>
  </si>
  <si>
    <t>経常費用</t>
    <rPh sb="0" eb="2">
      <t>ケイジョウ</t>
    </rPh>
    <rPh sb="2" eb="4">
      <t>ヒヨウ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</si>
  <si>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2"/>
  </si>
  <si>
    <t>負担金</t>
    <rPh sb="0" eb="3">
      <t>フタンキン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</si>
  <si>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</si>
  <si>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評価損益調整前経常増減額</t>
    <rPh sb="0" eb="2">
      <t>ヒョウカ</t>
    </rPh>
    <rPh sb="2" eb="4">
      <t>ソンエキ</t>
    </rPh>
    <rPh sb="4" eb="7">
      <t>チョウセイマエ</t>
    </rPh>
    <rPh sb="7" eb="9">
      <t>ケイジョウ</t>
    </rPh>
    <rPh sb="9" eb="12">
      <t>ゾウゲンガク</t>
    </rPh>
    <phoneticPr fontId="2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</si>
  <si>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</si>
  <si>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</si>
  <si>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2"/>
  </si>
  <si>
    <t>経常外収益</t>
    <rPh sb="0" eb="2">
      <t>ケイジョウ</t>
    </rPh>
    <rPh sb="2" eb="3">
      <t>ガイ</t>
    </rPh>
    <rPh sb="3" eb="5">
      <t>シュウエキ</t>
    </rPh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</si>
  <si>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</si>
  <si>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固定資産受贈益</t>
    <rPh sb="0" eb="2">
      <t>コテイ</t>
    </rPh>
    <rPh sb="2" eb="4">
      <t>シサン</t>
    </rPh>
    <rPh sb="4" eb="6">
      <t>ジュゾウ</t>
    </rPh>
    <rPh sb="6" eb="7">
      <t>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</si>
  <si>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</si>
  <si>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経常外費用</t>
    <rPh sb="0" eb="2">
      <t>ケイジョウ</t>
    </rPh>
    <rPh sb="2" eb="3">
      <t>ガイ</t>
    </rPh>
    <rPh sb="3" eb="5">
      <t>ヒヨウ</t>
    </rPh>
    <phoneticPr fontId="2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</si>
  <si>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2"/>
  </si>
  <si>
    <t>固定資産減損損失</t>
    <rPh sb="0" eb="2">
      <t>コテイ</t>
    </rPh>
    <rPh sb="2" eb="4">
      <t>シサン</t>
    </rPh>
    <rPh sb="4" eb="6">
      <t>ゲンソン</t>
    </rPh>
    <rPh sb="6" eb="7">
      <t>ソン</t>
    </rPh>
    <rPh sb="7" eb="8">
      <t>シツ</t>
    </rPh>
    <phoneticPr fontId="2"/>
  </si>
  <si>
    <t>災害損失</t>
    <rPh sb="0" eb="2">
      <t>サイガイ</t>
    </rPh>
    <rPh sb="2" eb="4">
      <t>ソンシツ</t>
    </rPh>
    <phoneticPr fontId="2"/>
  </si>
  <si>
    <t>当期経常外増減額</t>
    <rPh sb="0" eb="2">
      <t>トウキ</t>
    </rPh>
    <rPh sb="2" eb="5">
      <t>ケイジョウガイ</t>
    </rPh>
    <rPh sb="5" eb="8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</si>
  <si>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</si>
  <si>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</si>
  <si>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</si>
  <si>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Ⅱ　</t>
    <phoneticPr fontId="2"/>
  </si>
  <si>
    <t>　指定正味財産増減の部</t>
    <rPh sb="1" eb="3">
      <t>シテイ</t>
    </rPh>
    <phoneticPr fontId="2"/>
  </si>
  <si>
    <t>固定資産受贈益</t>
    <rPh sb="0" eb="4">
      <t>コテイシサン</t>
    </rPh>
    <rPh sb="4" eb="6">
      <t>ジュゾウ</t>
    </rPh>
    <rPh sb="6" eb="7">
      <t>エキ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</si>
  <si>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ソン</t>
    </rPh>
    <phoneticPr fontId="2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</si>
  <si>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</si>
  <si>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2"/>
  </si>
  <si>
    <t>Ⅲ　</t>
    <phoneticPr fontId="2"/>
  </si>
  <si>
    <t>　正味財産期末残高</t>
    <rPh sb="1" eb="3">
      <t>ショウミ</t>
    </rPh>
    <rPh sb="5" eb="7">
      <t>キマツ</t>
    </rPh>
    <rPh sb="7" eb="9">
      <t>ザンダカ</t>
    </rPh>
    <phoneticPr fontId="2"/>
  </si>
  <si>
    <t>正味財産期末残高</t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</si>
  <si>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2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</si>
  <si>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2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</si>
  <si>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2"/>
  </si>
  <si>
    <t>雑費</t>
    <rPh sb="0" eb="2">
      <t>ザッピ</t>
    </rPh>
    <phoneticPr fontId="2"/>
  </si>
  <si>
    <t>　備　　考</t>
    <rPh sb="1" eb="2">
      <t>ソナエ</t>
    </rPh>
    <rPh sb="4" eb="5">
      <t>コウ</t>
    </rPh>
    <phoneticPr fontId="2"/>
  </si>
  <si>
    <t>預金利息</t>
    <rPh sb="0" eb="2">
      <t>ヨキン</t>
    </rPh>
    <rPh sb="2" eb="4">
      <t>リソク</t>
    </rPh>
    <phoneticPr fontId="2"/>
  </si>
  <si>
    <t>講師謝金</t>
    <rPh sb="0" eb="2">
      <t>コウシ</t>
    </rPh>
    <rPh sb="2" eb="4">
      <t>シャキン</t>
    </rPh>
    <phoneticPr fontId="2"/>
  </si>
  <si>
    <t>研修委員会</t>
    <rPh sb="0" eb="2">
      <t>ケンシュウ</t>
    </rPh>
    <rPh sb="2" eb="5">
      <t>イインカイ</t>
    </rPh>
    <phoneticPr fontId="2"/>
  </si>
  <si>
    <t>振込手数料</t>
    <rPh sb="0" eb="2">
      <t>フリコミ</t>
    </rPh>
    <rPh sb="2" eb="5">
      <t>テスウリョウ</t>
    </rPh>
    <phoneticPr fontId="2"/>
  </si>
  <si>
    <t>燃料費</t>
    <rPh sb="0" eb="3">
      <t>ネンリョウヒ</t>
    </rPh>
    <phoneticPr fontId="2"/>
  </si>
  <si>
    <t>コピー機維持料</t>
    <rPh sb="3" eb="4">
      <t>キ</t>
    </rPh>
    <rPh sb="4" eb="6">
      <t>イジ</t>
    </rPh>
    <rPh sb="6" eb="7">
      <t>リョウ</t>
    </rPh>
    <phoneticPr fontId="2"/>
  </si>
  <si>
    <t>租税公課</t>
    <rPh sb="0" eb="2">
      <t>ソゼイ</t>
    </rPh>
    <rPh sb="2" eb="4">
      <t>コウカ</t>
    </rPh>
    <phoneticPr fontId="2"/>
  </si>
  <si>
    <t>基本資産運用益</t>
    <rPh sb="0" eb="2">
      <t>キホン</t>
    </rPh>
    <rPh sb="2" eb="4">
      <t>シサン</t>
    </rPh>
    <rPh sb="4" eb="6">
      <t>ウンヨウ</t>
    </rPh>
    <rPh sb="6" eb="7">
      <t>エキ</t>
    </rPh>
    <phoneticPr fontId="2"/>
  </si>
  <si>
    <t>指定正味財産からの振替額</t>
    <rPh sb="0" eb="2">
      <t>シテイ</t>
    </rPh>
    <rPh sb="2" eb="4">
      <t>ショウミ</t>
    </rPh>
    <rPh sb="4" eb="6">
      <t>ザイサン</t>
    </rPh>
    <rPh sb="9" eb="12">
      <t>フリカエガク</t>
    </rPh>
    <phoneticPr fontId="2"/>
  </si>
  <si>
    <t>助成金収入</t>
    <rPh sb="0" eb="3">
      <t>ジョセイキン</t>
    </rPh>
    <rPh sb="3" eb="5">
      <t>シュウニュウ</t>
    </rPh>
    <phoneticPr fontId="2"/>
  </si>
  <si>
    <t>日本財団助成金収入</t>
    <rPh sb="0" eb="2">
      <t>ニホン</t>
    </rPh>
    <rPh sb="2" eb="4">
      <t>ザイダン</t>
    </rPh>
    <rPh sb="4" eb="7">
      <t>ジョセイキン</t>
    </rPh>
    <rPh sb="7" eb="9">
      <t>シュウニュウ</t>
    </rPh>
    <phoneticPr fontId="2"/>
  </si>
  <si>
    <t>　他会計振替額</t>
    <rPh sb="1" eb="4">
      <t>タカイケイ</t>
    </rPh>
    <rPh sb="4" eb="7">
      <t>フリカエガク</t>
    </rPh>
    <phoneticPr fontId="2"/>
  </si>
  <si>
    <t>他会計振替額</t>
    <rPh sb="0" eb="3">
      <t>タカイケイ</t>
    </rPh>
    <rPh sb="3" eb="6">
      <t>フリカエガク</t>
    </rPh>
    <phoneticPr fontId="2"/>
  </si>
  <si>
    <t>光熱水料費</t>
    <rPh sb="0" eb="2">
      <t>コウネツ</t>
    </rPh>
    <rPh sb="2" eb="4">
      <t>スイリョウ</t>
    </rPh>
    <rPh sb="4" eb="5">
      <t>ヒ</t>
    </rPh>
    <phoneticPr fontId="2"/>
  </si>
  <si>
    <t>パソコン保守料</t>
    <rPh sb="4" eb="7">
      <t>ホシュリョウ</t>
    </rPh>
    <phoneticPr fontId="2"/>
  </si>
  <si>
    <t>広告宣伝費</t>
    <rPh sb="0" eb="2">
      <t>コウコク</t>
    </rPh>
    <rPh sb="2" eb="5">
      <t>センデンヒ</t>
    </rPh>
    <phoneticPr fontId="2"/>
  </si>
  <si>
    <t>車輌費</t>
    <rPh sb="0" eb="2">
      <t>シャリョウ</t>
    </rPh>
    <rPh sb="2" eb="3">
      <t>ヒ</t>
    </rPh>
    <phoneticPr fontId="2"/>
  </si>
  <si>
    <t>事務所借料、会場使用料</t>
    <rPh sb="0" eb="3">
      <t>ジムショ</t>
    </rPh>
    <rPh sb="3" eb="5">
      <t>シャクリョウ</t>
    </rPh>
    <rPh sb="6" eb="8">
      <t>カイジョウ</t>
    </rPh>
    <rPh sb="8" eb="11">
      <t>シヨウリョウ</t>
    </rPh>
    <phoneticPr fontId="2"/>
  </si>
  <si>
    <t>被害者相談員賃金</t>
    <rPh sb="0" eb="3">
      <t>ヒガイシャ</t>
    </rPh>
    <rPh sb="3" eb="6">
      <t>ソウダンイン</t>
    </rPh>
    <rPh sb="6" eb="8">
      <t>チンギン</t>
    </rPh>
    <phoneticPr fontId="2"/>
  </si>
  <si>
    <t>電話料、切手等郵送料</t>
    <rPh sb="0" eb="2">
      <t>デンワ</t>
    </rPh>
    <rPh sb="2" eb="3">
      <t>リョウ</t>
    </rPh>
    <rPh sb="4" eb="6">
      <t>キッテ</t>
    </rPh>
    <rPh sb="6" eb="7">
      <t>トウ</t>
    </rPh>
    <rPh sb="7" eb="10">
      <t>ユウソウリョウ</t>
    </rPh>
    <phoneticPr fontId="2"/>
  </si>
  <si>
    <t>コピー用紙他消耗品</t>
    <rPh sb="3" eb="6">
      <t>ヨウシタ</t>
    </rPh>
    <rPh sb="6" eb="9">
      <t>ショウモウヒン</t>
    </rPh>
    <phoneticPr fontId="2"/>
  </si>
  <si>
    <t>事務所光熱水費</t>
    <rPh sb="0" eb="3">
      <t>ジムショ</t>
    </rPh>
    <rPh sb="3" eb="7">
      <t>コウネツスイヒ</t>
    </rPh>
    <phoneticPr fontId="2"/>
  </si>
  <si>
    <t>車検</t>
    <rPh sb="0" eb="2">
      <t>シャケン</t>
    </rPh>
    <phoneticPr fontId="2"/>
  </si>
  <si>
    <t>車2台保険料</t>
    <rPh sb="0" eb="1">
      <t>クルマ</t>
    </rPh>
    <rPh sb="2" eb="3">
      <t>ダイ</t>
    </rPh>
    <rPh sb="3" eb="6">
      <t>ホケンリョウ</t>
    </rPh>
    <phoneticPr fontId="2"/>
  </si>
  <si>
    <t>個人・法人会員</t>
    <rPh sb="0" eb="2">
      <t>コジン</t>
    </rPh>
    <rPh sb="3" eb="5">
      <t>ホウジン</t>
    </rPh>
    <rPh sb="5" eb="7">
      <t>カイイン</t>
    </rPh>
    <phoneticPr fontId="2"/>
  </si>
  <si>
    <t>理事長、局長会議等</t>
    <rPh sb="0" eb="3">
      <t>リジチョウ</t>
    </rPh>
    <rPh sb="4" eb="6">
      <t>キョクチョウ</t>
    </rPh>
    <rPh sb="6" eb="8">
      <t>カイギ</t>
    </rPh>
    <rPh sb="8" eb="9">
      <t>トウ</t>
    </rPh>
    <phoneticPr fontId="2"/>
  </si>
  <si>
    <t>車両燃料費</t>
    <rPh sb="0" eb="2">
      <t>シャリョウ</t>
    </rPh>
    <rPh sb="2" eb="5">
      <t>ネンリョウヒ</t>
    </rPh>
    <phoneticPr fontId="2"/>
  </si>
  <si>
    <t>公益目的事業費</t>
    <rPh sb="0" eb="2">
      <t>コウエキ</t>
    </rPh>
    <rPh sb="2" eb="4">
      <t>モクテキ</t>
    </rPh>
    <rPh sb="4" eb="7">
      <t>ジギョウヒ</t>
    </rPh>
    <phoneticPr fontId="2"/>
  </si>
  <si>
    <t>パソコン料</t>
    <rPh sb="4" eb="5">
      <t>リョウ</t>
    </rPh>
    <phoneticPr fontId="2"/>
  </si>
  <si>
    <t>固定資産受贈益振替額</t>
    <rPh sb="0" eb="4">
      <t>コテイシサン</t>
    </rPh>
    <rPh sb="4" eb="7">
      <t>ジュゾウエキ</t>
    </rPh>
    <rPh sb="7" eb="10">
      <t>フリカエガク</t>
    </rPh>
    <phoneticPr fontId="2"/>
  </si>
  <si>
    <t>減価償却相当額</t>
    <rPh sb="0" eb="2">
      <t>ゲンカ</t>
    </rPh>
    <rPh sb="4" eb="7">
      <t>ソウトウガク</t>
    </rPh>
    <phoneticPr fontId="2"/>
  </si>
  <si>
    <t>個人</t>
    <rPh sb="0" eb="2">
      <t>コジン</t>
    </rPh>
    <phoneticPr fontId="2"/>
  </si>
  <si>
    <t>事務局長他６名給料</t>
    <rPh sb="0" eb="2">
      <t>ジム</t>
    </rPh>
    <rPh sb="2" eb="4">
      <t>キョクチョウ</t>
    </rPh>
    <rPh sb="4" eb="5">
      <t>タ</t>
    </rPh>
    <rPh sb="6" eb="7">
      <t>メイ</t>
    </rPh>
    <rPh sb="7" eb="9">
      <t>キュウリョウ</t>
    </rPh>
    <phoneticPr fontId="2"/>
  </si>
  <si>
    <t>公益目的事業１
(被害者相談）
(直接支援事業）
(自助グループ支援事業）
(調査研究）　</t>
    <rPh sb="0" eb="2">
      <t>コウエキ</t>
    </rPh>
    <rPh sb="2" eb="4">
      <t>モクテキ</t>
    </rPh>
    <rPh sb="4" eb="6">
      <t>ジギョウ</t>
    </rPh>
    <rPh sb="9" eb="12">
      <t>ヒガイシャ</t>
    </rPh>
    <rPh sb="12" eb="14">
      <t>ソウダン</t>
    </rPh>
    <rPh sb="17" eb="19">
      <t>チョクセツ</t>
    </rPh>
    <rPh sb="19" eb="21">
      <t>シエン</t>
    </rPh>
    <rPh sb="21" eb="23">
      <t>ジギョウ</t>
    </rPh>
    <rPh sb="26" eb="28">
      <t>ジジョ</t>
    </rPh>
    <rPh sb="32" eb="34">
      <t>シエン</t>
    </rPh>
    <rPh sb="34" eb="36">
      <t>ジギョウ</t>
    </rPh>
    <rPh sb="39" eb="41">
      <t>チョウサ</t>
    </rPh>
    <rPh sb="41" eb="43">
      <t>ケンキュウ</t>
    </rPh>
    <phoneticPr fontId="2"/>
  </si>
  <si>
    <t>公益目的事業２
(広報啓発事業）　</t>
    <rPh sb="0" eb="2">
      <t>コウエキ</t>
    </rPh>
    <rPh sb="2" eb="4">
      <t>モクテキ</t>
    </rPh>
    <rPh sb="4" eb="6">
      <t>ジギョウ</t>
    </rPh>
    <rPh sb="9" eb="11">
      <t>コウホウ</t>
    </rPh>
    <rPh sb="11" eb="13">
      <t>ケイハツ</t>
    </rPh>
    <rPh sb="13" eb="15">
      <t>ジギョウ</t>
    </rPh>
    <phoneticPr fontId="2"/>
  </si>
  <si>
    <t>公益目的事業計</t>
    <rPh sb="0" eb="2">
      <t>コウエキ</t>
    </rPh>
    <rPh sb="2" eb="4">
      <t>モクテキ</t>
    </rPh>
    <rPh sb="4" eb="6">
      <t>ジギョウ</t>
    </rPh>
    <rPh sb="6" eb="7">
      <t>ケイ</t>
    </rPh>
    <phoneticPr fontId="2"/>
  </si>
  <si>
    <t>固定資産受贈益振替額</t>
    <rPh sb="0" eb="2">
      <t>コテイ</t>
    </rPh>
    <rPh sb="2" eb="4">
      <t>シサン</t>
    </rPh>
    <rPh sb="4" eb="6">
      <t>ジュゾウ</t>
    </rPh>
    <rPh sb="6" eb="7">
      <t>エキ</t>
    </rPh>
    <rPh sb="7" eb="9">
      <t>フリカエ</t>
    </rPh>
    <rPh sb="9" eb="10">
      <t>ガク</t>
    </rPh>
    <phoneticPr fontId="2"/>
  </si>
  <si>
    <t>公益目的事業３
(支援養成事業）　</t>
    <rPh sb="0" eb="2">
      <t>コウエキ</t>
    </rPh>
    <rPh sb="2" eb="4">
      <t>モクテキ</t>
    </rPh>
    <rPh sb="4" eb="6">
      <t>ジギョウ</t>
    </rPh>
    <rPh sb="9" eb="11">
      <t>シエン</t>
    </rPh>
    <rPh sb="11" eb="13">
      <t>ヨウセイ</t>
    </rPh>
    <rPh sb="13" eb="15">
      <t>ジギョウ</t>
    </rPh>
    <phoneticPr fontId="2"/>
  </si>
  <si>
    <t>表彰記念品代等</t>
    <rPh sb="0" eb="2">
      <t>ヒョウショウ</t>
    </rPh>
    <rPh sb="2" eb="5">
      <t>キネンヒン</t>
    </rPh>
    <rPh sb="5" eb="6">
      <t>ダイ</t>
    </rPh>
    <rPh sb="6" eb="7">
      <t>トウ</t>
    </rPh>
    <phoneticPr fontId="2"/>
  </si>
  <si>
    <t>収支予算書内訳表（正味財産増減計算書内訳表）</t>
    <rPh sb="0" eb="2">
      <t>シュウシ</t>
    </rPh>
    <rPh sb="2" eb="4">
      <t>ヨサン</t>
    </rPh>
    <rPh sb="4" eb="5">
      <t>ショ</t>
    </rPh>
    <rPh sb="5" eb="6">
      <t>ウチ</t>
    </rPh>
    <rPh sb="6" eb="7">
      <t>ヤク</t>
    </rPh>
    <rPh sb="7" eb="8">
      <t>ヒョウ</t>
    </rPh>
    <rPh sb="9" eb="11">
      <t>ショウミ</t>
    </rPh>
    <rPh sb="11" eb="13">
      <t>ザイサン</t>
    </rPh>
    <rPh sb="13" eb="15">
      <t>ゾウゲン</t>
    </rPh>
    <rPh sb="15" eb="18">
      <t>ケイサンショ</t>
    </rPh>
    <rPh sb="18" eb="21">
      <t>ウチワケヒョウ</t>
    </rPh>
    <phoneticPr fontId="2"/>
  </si>
  <si>
    <t>沖縄県業務委託費(県警）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2"/>
  </si>
  <si>
    <t>沖縄県業務委託費(県）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2"/>
  </si>
  <si>
    <t>自動車税,収入印紙</t>
    <rPh sb="0" eb="4">
      <t>ジドウシャゼイ</t>
    </rPh>
    <rPh sb="5" eb="7">
      <t>シュウニュウ</t>
    </rPh>
    <rPh sb="7" eb="9">
      <t>インシ</t>
    </rPh>
    <phoneticPr fontId="2"/>
  </si>
  <si>
    <t>諸謝金</t>
    <rPh sb="0" eb="1">
      <t>ショ</t>
    </rPh>
    <rPh sb="1" eb="3">
      <t>シャキン</t>
    </rPh>
    <phoneticPr fontId="2"/>
  </si>
  <si>
    <t>監事謝金</t>
    <rPh sb="0" eb="2">
      <t>カンジ</t>
    </rPh>
    <rPh sb="2" eb="4">
      <t>シャキン</t>
    </rPh>
    <phoneticPr fontId="2"/>
  </si>
  <si>
    <t>講師、相談員県内外研修旅費交通費</t>
    <rPh sb="0" eb="2">
      <t>コウシ</t>
    </rPh>
    <rPh sb="3" eb="6">
      <t>ソウダンイン</t>
    </rPh>
    <rPh sb="6" eb="9">
      <t>ケンナイガイ</t>
    </rPh>
    <rPh sb="9" eb="11">
      <t>ケンシュウ</t>
    </rPh>
    <rPh sb="11" eb="13">
      <t>リョヒ</t>
    </rPh>
    <rPh sb="13" eb="16">
      <t>コウツウヒ</t>
    </rPh>
    <phoneticPr fontId="2"/>
  </si>
  <si>
    <t>ニュースレター・封筒等印刷、コピー代</t>
    <rPh sb="8" eb="10">
      <t>フウトウ</t>
    </rPh>
    <rPh sb="10" eb="11">
      <t>トウ</t>
    </rPh>
    <rPh sb="11" eb="13">
      <t>インサツ</t>
    </rPh>
    <rPh sb="17" eb="18">
      <t>ダイ</t>
    </rPh>
    <phoneticPr fontId="2"/>
  </si>
  <si>
    <t>車輌、パソコン什器備品</t>
    <rPh sb="0" eb="2">
      <t>シャリョウ</t>
    </rPh>
    <rPh sb="7" eb="9">
      <t>ジュウキ</t>
    </rPh>
    <rPh sb="9" eb="11">
      <t>ビヒン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</si>
  <si>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</si>
  <si>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（ ２０１９年４月 日 から ２０２０年３月３１日 まで ）</t>
  </si>
  <si>
    <t>(２０１９年４月１日 から ２０２０年３月３１日 まで)</t>
    <rPh sb="5" eb="6">
      <t>ネン</t>
    </rPh>
    <rPh sb="6" eb="7">
      <t>ヘイネン</t>
    </rPh>
    <rPh sb="7" eb="8">
      <t>ガツ</t>
    </rPh>
    <rPh sb="9" eb="10">
      <t>ニチ</t>
    </rPh>
    <rPh sb="18" eb="19">
      <t>ネン</t>
    </rPh>
    <rPh sb="19" eb="20">
      <t>ヘイネン</t>
    </rPh>
    <rPh sb="20" eb="21">
      <t>ガツ</t>
    </rPh>
    <rPh sb="23" eb="24">
      <t>ニチ</t>
    </rPh>
    <phoneticPr fontId="2"/>
  </si>
  <si>
    <t>支払報酬</t>
    <rPh sb="0" eb="2">
      <t>シハライ</t>
    </rPh>
    <rPh sb="2" eb="4">
      <t>ホウシュウ</t>
    </rPh>
    <phoneticPr fontId="2"/>
  </si>
  <si>
    <t>支払報酬</t>
    <rPh sb="0" eb="2">
      <t>シハライ</t>
    </rPh>
    <rPh sb="2" eb="4">
      <t>ホウシュウ</t>
    </rPh>
    <phoneticPr fontId="2"/>
  </si>
  <si>
    <t>税理士報酬</t>
    <rPh sb="0" eb="3">
      <t>ゼイリシ</t>
    </rPh>
    <rPh sb="3" eb="5">
      <t>ホウシュウ</t>
    </rPh>
    <phoneticPr fontId="2"/>
  </si>
  <si>
    <t>３０町村</t>
    <rPh sb="2" eb="4">
      <t>チョウソン</t>
    </rPh>
    <phoneticPr fontId="2"/>
  </si>
  <si>
    <t>犯罪相談員育成,宮古地区初級養成講座</t>
    <rPh sb="0" eb="2">
      <t>ハンザイ</t>
    </rPh>
    <rPh sb="2" eb="5">
      <t>ソウダンイン</t>
    </rPh>
    <rPh sb="5" eb="7">
      <t>イクセイ</t>
    </rPh>
    <rPh sb="8" eb="10">
      <t>ミヤコ</t>
    </rPh>
    <rPh sb="10" eb="12">
      <t>チク</t>
    </rPh>
    <rPh sb="12" eb="14">
      <t>ショキュウ</t>
    </rPh>
    <rPh sb="14" eb="16">
      <t>ヨウセイ</t>
    </rPh>
    <rPh sb="16" eb="18">
      <t>コウザ</t>
    </rPh>
    <phoneticPr fontId="2"/>
  </si>
  <si>
    <t>謝金</t>
    <rPh sb="0" eb="2">
      <t>シャキン</t>
    </rPh>
    <phoneticPr fontId="2"/>
  </si>
  <si>
    <t>沖縄県業務委託費（県警）</t>
    <rPh sb="0" eb="3">
      <t>オキナワケン</t>
    </rPh>
    <rPh sb="3" eb="5">
      <t>ギョウム</t>
    </rPh>
    <rPh sb="5" eb="7">
      <t>イタク</t>
    </rPh>
    <rPh sb="7" eb="8">
      <t>ヒ</t>
    </rPh>
    <rPh sb="9" eb="11">
      <t>ケンケイ</t>
    </rPh>
    <phoneticPr fontId="2"/>
  </si>
  <si>
    <t>沖縄県業務委託費（県）</t>
    <rPh sb="0" eb="3">
      <t>オキナワケン</t>
    </rPh>
    <rPh sb="3" eb="5">
      <t>ギョウム</t>
    </rPh>
    <rPh sb="5" eb="7">
      <t>イタク</t>
    </rPh>
    <rPh sb="7" eb="8">
      <t>ヒ</t>
    </rPh>
    <rPh sb="9" eb="10">
      <t>ケン</t>
    </rPh>
    <phoneticPr fontId="2"/>
  </si>
  <si>
    <t>ニュースレター、封筒等印刷、コピー代、ベスト（ユニフォーム）代</t>
    <rPh sb="8" eb="10">
      <t>フウトウ</t>
    </rPh>
    <rPh sb="10" eb="11">
      <t>トウ</t>
    </rPh>
    <rPh sb="11" eb="13">
      <t>インサツ</t>
    </rPh>
    <rPh sb="17" eb="18">
      <t>ダイ</t>
    </rPh>
    <rPh sb="30" eb="31">
      <t>ダイ</t>
    </rPh>
    <phoneticPr fontId="2"/>
  </si>
  <si>
    <t>全国被害者支援ネットワーク年会費</t>
    <rPh sb="0" eb="2">
      <t>ゼンコク</t>
    </rPh>
    <rPh sb="2" eb="5">
      <t>ヒガイシャ</t>
    </rPh>
    <rPh sb="5" eb="7">
      <t>シエン</t>
    </rPh>
    <rPh sb="13" eb="14">
      <t>ネン</t>
    </rPh>
    <rPh sb="14" eb="16">
      <t>カイヒ</t>
    </rPh>
    <phoneticPr fontId="2"/>
  </si>
  <si>
    <t>被害者支援に係る諸経費</t>
    <rPh sb="0" eb="3">
      <t>ヒガイシャ</t>
    </rPh>
    <rPh sb="3" eb="6">
      <t>シエンイ</t>
    </rPh>
    <rPh sb="6" eb="7">
      <t>カカ</t>
    </rPh>
    <rPh sb="8" eb="11">
      <t>ショケイヒ</t>
    </rPh>
    <phoneticPr fontId="2"/>
  </si>
  <si>
    <t>社会保険料、労働保険料他</t>
    <rPh sb="0" eb="2">
      <t>シャカイ</t>
    </rPh>
    <rPh sb="2" eb="5">
      <t>ホケンリョウ</t>
    </rPh>
    <rPh sb="6" eb="8">
      <t>ロウドウ</t>
    </rPh>
    <rPh sb="8" eb="11">
      <t>ホケンリョウ</t>
    </rPh>
    <rPh sb="11" eb="12">
      <t>タ</t>
    </rPh>
    <phoneticPr fontId="2"/>
  </si>
  <si>
    <t>理事会、総会</t>
    <rPh sb="0" eb="3">
      <t>リジカイ</t>
    </rPh>
    <rPh sb="4" eb="6">
      <t>ソウカイ</t>
    </rPh>
    <phoneticPr fontId="2"/>
  </si>
  <si>
    <t>新聞等広告料、ホームページリニユーアル等</t>
    <rPh sb="0" eb="2">
      <t>シンブン</t>
    </rPh>
    <rPh sb="2" eb="3">
      <t>トウ</t>
    </rPh>
    <rPh sb="3" eb="6">
      <t>コウコクリョウ</t>
    </rPh>
    <rPh sb="19" eb="20">
      <t>トウ</t>
    </rPh>
    <phoneticPr fontId="2"/>
  </si>
  <si>
    <t>収支予算書（正味財産増減計算書）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</si>
</sst>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u/>
      <sz val="20"/>
      <name val="ＭＳ 明朝"/>
      <family val="1"/>
      <charset val="128"/>
    </font>
    <font>
      <b/>
      <sz val="7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/>
    <xf numFmtId="176" fontId="5" fillId="0" borderId="5" xfId="0" applyNumberFormat="1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76" fontId="5" fillId="0" borderId="13" xfId="0" applyNumberFormat="1" applyFont="1" applyBorder="1"/>
    <xf numFmtId="176" fontId="14" fillId="0" borderId="6" xfId="0" applyNumberFormat="1" applyFont="1" applyBorder="1"/>
    <xf numFmtId="176" fontId="14" fillId="0" borderId="0" xfId="0" applyNumberFormat="1" applyFont="1"/>
    <xf numFmtId="176" fontId="15" fillId="0" borderId="4" xfId="0" applyNumberFormat="1" applyFont="1" applyBorder="1"/>
    <xf numFmtId="176" fontId="15" fillId="0" borderId="6" xfId="0" applyNumberFormat="1" applyFont="1" applyBorder="1"/>
    <xf numFmtId="176" fontId="15" fillId="0" borderId="0" xfId="0" applyNumberFormat="1" applyFont="1"/>
    <xf numFmtId="176" fontId="16" fillId="0" borderId="6" xfId="0" applyNumberFormat="1" applyFont="1" applyBorder="1"/>
    <xf numFmtId="176" fontId="16" fillId="0" borderId="0" xfId="0" applyNumberFormat="1" applyFont="1"/>
    <xf numFmtId="38" fontId="5" fillId="0" borderId="0" xfId="1" applyFont="1"/>
    <xf numFmtId="38" fontId="15" fillId="0" borderId="5" xfId="1" applyFont="1" applyBorder="1"/>
    <xf numFmtId="38" fontId="15" fillId="0" borderId="13" xfId="1" applyFont="1" applyBorder="1"/>
    <xf numFmtId="0" fontId="3" fillId="0" borderId="0" xfId="0" applyFont="1" applyAlignment="1">
      <alignment horizontal="center" vertical="center"/>
    </xf>
    <xf numFmtId="176" fontId="16" fillId="0" borderId="6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11" xfId="0" applyNumberFormat="1" applyFont="1" applyBorder="1"/>
    <xf numFmtId="176" fontId="16" fillId="0" borderId="12" xfId="0" applyNumberFormat="1" applyFont="1" applyBorder="1"/>
    <xf numFmtId="176" fontId="16" fillId="0" borderId="5" xfId="0" applyNumberFormat="1" applyFont="1" applyBorder="1"/>
    <xf numFmtId="176" fontId="16" fillId="0" borderId="13" xfId="0" applyNumberFormat="1" applyFont="1" applyBorder="1"/>
    <xf numFmtId="176" fontId="16" fillId="0" borderId="6" xfId="0" applyNumberFormat="1" applyFont="1" applyBorder="1" applyAlignment="1">
      <alignment horizontal="right"/>
    </xf>
    <xf numFmtId="176" fontId="16" fillId="0" borderId="0" xfId="0" applyNumberFormat="1" applyFont="1" applyAlignment="1">
      <alignment horizontal="right"/>
    </xf>
    <xf numFmtId="176" fontId="16" fillId="0" borderId="14" xfId="0" applyNumberFormat="1" applyFont="1" applyBorder="1" applyAlignment="1">
      <alignment horizontal="right"/>
    </xf>
    <xf numFmtId="176" fontId="16" fillId="0" borderId="15" xfId="0" applyNumberFormat="1" applyFont="1" applyBorder="1" applyAlignment="1">
      <alignment horizontal="right"/>
    </xf>
    <xf numFmtId="38" fontId="16" fillId="0" borderId="14" xfId="1" applyFont="1" applyBorder="1" applyAlignment="1">
      <alignment horizontal="right"/>
    </xf>
    <xf numFmtId="38" fontId="16" fillId="0" borderId="15" xfId="1" applyFont="1" applyBorder="1" applyAlignment="1">
      <alignment horizontal="right"/>
    </xf>
    <xf numFmtId="38" fontId="16" fillId="0" borderId="6" xfId="1" applyFont="1" applyBorder="1" applyAlignment="1">
      <alignment horizontal="right"/>
    </xf>
    <xf numFmtId="38" fontId="16" fillId="0" borderId="0" xfId="1" applyFont="1" applyAlignment="1">
      <alignment horizontal="right"/>
    </xf>
    <xf numFmtId="38" fontId="16" fillId="0" borderId="0" xfId="1" applyFont="1"/>
    <xf numFmtId="38" fontId="16" fillId="0" borderId="5" xfId="1" applyFont="1" applyBorder="1" applyAlignment="1">
      <alignment horizontal="right"/>
    </xf>
    <xf numFmtId="38" fontId="16" fillId="0" borderId="13" xfId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5" fillId="0" borderId="0" xfId="0" applyNumberFormat="1" applyFont="1"/>
    <xf numFmtId="0" fontId="14" fillId="0" borderId="0" xfId="0" applyFont="1"/>
    <xf numFmtId="38" fontId="15" fillId="0" borderId="0" xfId="1" applyFont="1"/>
    <xf numFmtId="0" fontId="16" fillId="0" borderId="0" xfId="0" applyFont="1"/>
    <xf numFmtId="0" fontId="1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76" fontId="5" fillId="0" borderId="6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14" xfId="0" applyNumberFormat="1" applyFont="1" applyBorder="1"/>
    <xf numFmtId="176" fontId="3" fillId="0" borderId="15" xfId="0" applyNumberFormat="1" applyFont="1" applyBorder="1"/>
    <xf numFmtId="176" fontId="16" fillId="0" borderId="14" xfId="0" applyNumberFormat="1" applyFont="1" applyBorder="1"/>
    <xf numFmtId="176" fontId="16" fillId="0" borderId="15" xfId="0" applyNumberFormat="1" applyFont="1" applyBorder="1"/>
    <xf numFmtId="38" fontId="16" fillId="0" borderId="9" xfId="1" applyFont="1" applyBorder="1" applyAlignment="1">
      <alignment horizontal="right"/>
    </xf>
    <xf numFmtId="38" fontId="16" fillId="0" borderId="10" xfId="1" applyFont="1" applyBorder="1" applyAlignment="1">
      <alignment horizontal="right"/>
    </xf>
    <xf numFmtId="176" fontId="5" fillId="0" borderId="14" xfId="0" applyNumberFormat="1" applyFont="1" applyBorder="1"/>
    <xf numFmtId="176" fontId="5" fillId="0" borderId="15" xfId="0" applyNumberFormat="1" applyFont="1" applyBorder="1"/>
    <xf numFmtId="176" fontId="16" fillId="0" borderId="5" xfId="1" applyNumberFormat="1" applyFont="1" applyBorder="1" applyAlignment="1">
      <alignment horizontal="right"/>
    </xf>
    <xf numFmtId="176" fontId="16" fillId="0" borderId="14" xfId="0" applyNumberFormat="1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16" fillId="0" borderId="6" xfId="1" applyNumberFormat="1" applyFont="1" applyBorder="1" applyAlignment="1">
      <alignment horizontal="right"/>
    </xf>
    <xf numFmtId="176" fontId="16" fillId="0" borderId="0" xfId="1" applyNumberFormat="1" applyFont="1" applyAlignment="1">
      <alignment horizontal="right"/>
    </xf>
    <xf numFmtId="176" fontId="3" fillId="0" borderId="25" xfId="0" applyNumberFormat="1" applyFont="1" applyBorder="1"/>
    <xf numFmtId="176" fontId="3" fillId="0" borderId="26" xfId="0" applyNumberFormat="1" applyFont="1" applyBorder="1"/>
    <xf numFmtId="176" fontId="5" fillId="0" borderId="27" xfId="0" applyNumberFormat="1" applyFont="1" applyBorder="1"/>
    <xf numFmtId="176" fontId="3" fillId="0" borderId="27" xfId="0" applyNumberFormat="1" applyFont="1" applyBorder="1"/>
    <xf numFmtId="176" fontId="5" fillId="0" borderId="23" xfId="0" applyNumberFormat="1" applyFont="1" applyBorder="1"/>
    <xf numFmtId="176" fontId="14" fillId="0" borderId="25" xfId="0" applyNumberFormat="1" applyFont="1" applyBorder="1"/>
    <xf numFmtId="176" fontId="15" fillId="0" borderId="25" xfId="0" applyNumberFormat="1" applyFont="1" applyBorder="1"/>
    <xf numFmtId="176" fontId="16" fillId="0" borderId="27" xfId="0" applyNumberFormat="1" applyFont="1" applyBorder="1"/>
    <xf numFmtId="176" fontId="16" fillId="0" borderId="25" xfId="0" applyNumberFormat="1" applyFont="1" applyBorder="1"/>
    <xf numFmtId="176" fontId="16" fillId="0" borderId="28" xfId="0" applyNumberFormat="1" applyFont="1" applyBorder="1"/>
    <xf numFmtId="38" fontId="15" fillId="0" borderId="23" xfId="1" applyFont="1" applyBorder="1"/>
    <xf numFmtId="176" fontId="16" fillId="0" borderId="23" xfId="0" applyNumberFormat="1" applyFont="1" applyBorder="1"/>
    <xf numFmtId="176" fontId="16" fillId="0" borderId="25" xfId="0" applyNumberFormat="1" applyFont="1" applyBorder="1" applyAlignment="1">
      <alignment horizontal="right"/>
    </xf>
    <xf numFmtId="176" fontId="16" fillId="0" borderId="27" xfId="0" applyNumberFormat="1" applyFont="1" applyBorder="1" applyAlignment="1">
      <alignment horizontal="right"/>
    </xf>
    <xf numFmtId="176" fontId="16" fillId="0" borderId="23" xfId="0" applyNumberFormat="1" applyFont="1" applyBorder="1" applyAlignment="1">
      <alignment horizontal="right"/>
    </xf>
    <xf numFmtId="176" fontId="16" fillId="0" borderId="23" xfId="1" applyNumberFormat="1" applyFont="1" applyBorder="1" applyAlignment="1">
      <alignment horizontal="right"/>
    </xf>
    <xf numFmtId="38" fontId="16" fillId="0" borderId="25" xfId="1" applyFont="1" applyBorder="1" applyAlignment="1">
      <alignment horizontal="right"/>
    </xf>
    <xf numFmtId="38" fontId="16" fillId="0" borderId="26" xfId="1" applyFont="1" applyBorder="1" applyAlignment="1">
      <alignment horizontal="right"/>
    </xf>
    <xf numFmtId="38" fontId="16" fillId="0" borderId="27" xfId="1" applyFont="1" applyBorder="1" applyAlignment="1">
      <alignment horizontal="right"/>
    </xf>
    <xf numFmtId="176" fontId="16" fillId="0" borderId="25" xfId="1" applyNumberFormat="1" applyFont="1" applyBorder="1" applyAlignment="1">
      <alignment horizontal="right"/>
    </xf>
    <xf numFmtId="38" fontId="16" fillId="0" borderId="23" xfId="1" applyFont="1" applyBorder="1" applyAlignment="1">
      <alignment horizontal="right"/>
    </xf>
    <xf numFmtId="176" fontId="5" fillId="0" borderId="30" xfId="0" applyNumberFormat="1" applyFont="1" applyBorder="1"/>
    <xf numFmtId="176" fontId="15" fillId="0" borderId="29" xfId="0" applyNumberFormat="1" applyFont="1" applyBorder="1"/>
    <xf numFmtId="0" fontId="3" fillId="0" borderId="37" xfId="0" applyFont="1" applyBorder="1"/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right"/>
    </xf>
    <xf numFmtId="0" fontId="5" fillId="0" borderId="37" xfId="0" applyFont="1" applyBorder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/>
    <xf numFmtId="0" fontId="3" fillId="0" borderId="39" xfId="0" applyFont="1" applyBorder="1"/>
    <xf numFmtId="176" fontId="5" fillId="0" borderId="37" xfId="0" applyNumberFormat="1" applyFont="1" applyBorder="1"/>
    <xf numFmtId="176" fontId="3" fillId="0" borderId="37" xfId="0" applyNumberFormat="1" applyFont="1" applyBorder="1"/>
    <xf numFmtId="176" fontId="3" fillId="0" borderId="43" xfId="0" applyNumberFormat="1" applyFont="1" applyBorder="1"/>
    <xf numFmtId="176" fontId="5" fillId="0" borderId="44" xfId="0" applyNumberFormat="1" applyFont="1" applyBorder="1"/>
    <xf numFmtId="176" fontId="3" fillId="0" borderId="44" xfId="0" applyNumberFormat="1" applyFont="1" applyBorder="1"/>
    <xf numFmtId="176" fontId="5" fillId="0" borderId="45" xfId="0" applyNumberFormat="1" applyFont="1" applyBorder="1"/>
    <xf numFmtId="176" fontId="14" fillId="0" borderId="37" xfId="0" applyNumberFormat="1" applyFont="1" applyBorder="1"/>
    <xf numFmtId="176" fontId="15" fillId="0" borderId="37" xfId="0" applyNumberFormat="1" applyFont="1" applyBorder="1"/>
    <xf numFmtId="176" fontId="16" fillId="0" borderId="44" xfId="0" applyNumberFormat="1" applyFont="1" applyBorder="1"/>
    <xf numFmtId="176" fontId="16" fillId="0" borderId="37" xfId="0" applyNumberFormat="1" applyFont="1" applyBorder="1"/>
    <xf numFmtId="176" fontId="16" fillId="0" borderId="46" xfId="0" applyNumberFormat="1" applyFont="1" applyBorder="1"/>
    <xf numFmtId="38" fontId="15" fillId="0" borderId="45" xfId="1" applyFont="1" applyBorder="1"/>
    <xf numFmtId="176" fontId="16" fillId="0" borderId="45" xfId="0" applyNumberFormat="1" applyFont="1" applyBorder="1"/>
    <xf numFmtId="176" fontId="16" fillId="0" borderId="37" xfId="0" applyNumberFormat="1" applyFont="1" applyBorder="1" applyAlignment="1">
      <alignment vertical="center"/>
    </xf>
    <xf numFmtId="176" fontId="16" fillId="0" borderId="37" xfId="0" applyNumberFormat="1" applyFont="1" applyBorder="1" applyAlignment="1">
      <alignment horizontal="right"/>
    </xf>
    <xf numFmtId="176" fontId="16" fillId="0" borderId="44" xfId="0" applyNumberFormat="1" applyFont="1" applyBorder="1" applyAlignment="1">
      <alignment horizontal="right"/>
    </xf>
    <xf numFmtId="176" fontId="16" fillId="0" borderId="45" xfId="0" applyNumberFormat="1" applyFont="1" applyBorder="1" applyAlignment="1">
      <alignment horizontal="right"/>
    </xf>
    <xf numFmtId="176" fontId="16" fillId="0" borderId="45" xfId="1" applyNumberFormat="1" applyFont="1" applyBorder="1" applyAlignment="1">
      <alignment horizontal="right"/>
    </xf>
    <xf numFmtId="38" fontId="16" fillId="0" borderId="37" xfId="1" applyFont="1" applyBorder="1" applyAlignment="1">
      <alignment horizontal="right"/>
    </xf>
    <xf numFmtId="38" fontId="16" fillId="0" borderId="43" xfId="1" applyFont="1" applyBorder="1" applyAlignment="1">
      <alignment horizontal="right"/>
    </xf>
    <xf numFmtId="38" fontId="16" fillId="0" borderId="44" xfId="1" applyFont="1" applyBorder="1" applyAlignment="1">
      <alignment horizontal="right"/>
    </xf>
    <xf numFmtId="176" fontId="16" fillId="0" borderId="37" xfId="1" applyNumberFormat="1" applyFont="1" applyBorder="1" applyAlignment="1">
      <alignment horizontal="right"/>
    </xf>
    <xf numFmtId="38" fontId="16" fillId="0" borderId="45" xfId="1" applyFont="1" applyBorder="1" applyAlignment="1">
      <alignment horizontal="right"/>
    </xf>
    <xf numFmtId="38" fontId="16" fillId="0" borderId="38" xfId="1" applyFont="1" applyBorder="1" applyAlignment="1">
      <alignment horizontal="right"/>
    </xf>
    <xf numFmtId="176" fontId="5" fillId="0" borderId="20" xfId="0" applyNumberFormat="1" applyFont="1" applyBorder="1"/>
    <xf numFmtId="176" fontId="16" fillId="0" borderId="13" xfId="0" applyNumberFormat="1" applyFont="1" applyBorder="1" applyAlignment="1">
      <alignment horizontal="right"/>
    </xf>
    <xf numFmtId="176" fontId="16" fillId="0" borderId="13" xfId="1" applyNumberFormat="1" applyFont="1" applyBorder="1" applyAlignment="1">
      <alignment horizontal="right"/>
    </xf>
    <xf numFmtId="176" fontId="16" fillId="0" borderId="39" xfId="1" applyNumberFormat="1" applyFont="1" applyBorder="1" applyAlignment="1">
      <alignment horizontal="right"/>
    </xf>
    <xf numFmtId="176" fontId="3" fillId="0" borderId="42" xfId="0" applyNumberFormat="1" applyFont="1" applyBorder="1"/>
    <xf numFmtId="176" fontId="16" fillId="0" borderId="44" xfId="0" applyNumberFormat="1" applyFont="1" applyBorder="1" applyAlignment="1">
      <alignment vertical="center"/>
    </xf>
    <xf numFmtId="0" fontId="3" fillId="0" borderId="25" xfId="0" applyFont="1" applyBorder="1"/>
    <xf numFmtId="176" fontId="3" fillId="0" borderId="24" xfId="0" applyNumberFormat="1" applyFont="1" applyBorder="1"/>
    <xf numFmtId="0" fontId="14" fillId="0" borderId="25" xfId="0" applyFont="1" applyBorder="1"/>
    <xf numFmtId="0" fontId="16" fillId="0" borderId="25" xfId="0" applyFont="1" applyBorder="1"/>
    <xf numFmtId="0" fontId="16" fillId="0" borderId="27" xfId="0" applyFont="1" applyBorder="1"/>
    <xf numFmtId="0" fontId="16" fillId="0" borderId="25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176" fontId="16" fillId="0" borderId="40" xfId="1" applyNumberFormat="1" applyFont="1" applyBorder="1" applyAlignment="1">
      <alignment horizontal="right"/>
    </xf>
    <xf numFmtId="176" fontId="16" fillId="0" borderId="38" xfId="1" applyNumberFormat="1" applyFont="1" applyBorder="1" applyAlignment="1">
      <alignment horizontal="right"/>
    </xf>
    <xf numFmtId="176" fontId="16" fillId="0" borderId="48" xfId="1" applyNumberFormat="1" applyFont="1" applyBorder="1" applyAlignment="1">
      <alignment horizontal="right"/>
    </xf>
    <xf numFmtId="0" fontId="19" fillId="2" borderId="6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 wrapText="1" shrinkToFit="1"/>
    </xf>
    <xf numFmtId="0" fontId="20" fillId="2" borderId="6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/>
    </xf>
    <xf numFmtId="176" fontId="19" fillId="2" borderId="6" xfId="0" applyNumberFormat="1" applyFont="1" applyFill="1" applyBorder="1" applyAlignment="1">
      <alignment vertical="center"/>
    </xf>
    <xf numFmtId="176" fontId="19" fillId="2" borderId="5" xfId="0" applyNumberFormat="1" applyFont="1" applyFill="1" applyBorder="1" applyAlignment="1">
      <alignment vertical="center"/>
    </xf>
    <xf numFmtId="176" fontId="19" fillId="2" borderId="8" xfId="0" applyNumberFormat="1" applyFont="1" applyFill="1" applyBorder="1" applyAlignment="1">
      <alignment vertical="center"/>
    </xf>
    <xf numFmtId="176" fontId="15" fillId="0" borderId="26" xfId="0" applyNumberFormat="1" applyFont="1" applyBorder="1"/>
    <xf numFmtId="176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6" fontId="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/>
    <xf numFmtId="0" fontId="0" fillId="0" borderId="0" xfId="0"/>
    <xf numFmtId="176" fontId="3" fillId="0" borderId="35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O128"/>
  <sheetViews>
    <sheetView tabSelected="1" topLeftCell="A100" zoomScaleNormal="100" workbookViewId="0">
      <selection activeCell="J86" sqref="J86"/>
    </sheetView>
  </sheetViews>
  <sheetFormatPr defaultRowHeight="13.5" x14ac:dyDescent="0.15"/>
  <cols>
    <col min="1" max="1" width="2.625" style="50" customWidth="1"/>
    <col min="2" max="2" width="3" style="50" customWidth="1"/>
    <col min="3" max="3" width="3.25" style="50" customWidth="1"/>
    <col min="4" max="4" width="2.875" style="50" customWidth="1"/>
    <col min="5" max="5" width="2.125" style="50" customWidth="1"/>
    <col min="6" max="6" width="23.625" style="50" customWidth="1"/>
    <col min="7" max="8" width="15.625" style="51" customWidth="1"/>
    <col min="9" max="9" width="16.125" style="51" customWidth="1"/>
    <col min="10" max="10" width="31.125" style="51" customWidth="1"/>
    <col min="11" max="16384" width="9" style="50"/>
  </cols>
  <sheetData>
    <row r="1" spans="1:15" x14ac:dyDescent="0.15">
      <c r="A1" s="50" t="s">
        <v>0</v>
      </c>
    </row>
    <row r="2" spans="1:15" ht="17.25" customHeight="1" x14ac:dyDescent="0.15">
      <c r="A2" s="181" t="s">
        <v>188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  <c r="L2" s="184"/>
      <c r="M2" s="184"/>
      <c r="N2" s="184"/>
      <c r="O2" s="184"/>
    </row>
    <row r="3" spans="1:15" ht="22.5" customHeight="1" x14ac:dyDescent="0.15">
      <c r="A3" s="185" t="s">
        <v>173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5" ht="18" customHeight="1" x14ac:dyDescent="0.15">
      <c r="I4" s="52"/>
      <c r="J4" s="52" t="s">
        <v>1</v>
      </c>
    </row>
    <row r="5" spans="1:15" ht="18" customHeight="1" x14ac:dyDescent="0.15">
      <c r="A5" s="186" t="s">
        <v>3</v>
      </c>
      <c r="B5" s="186"/>
      <c r="C5" s="186"/>
      <c r="D5" s="186"/>
      <c r="E5" s="186"/>
      <c r="F5" s="187"/>
      <c r="G5" s="6" t="s">
        <v>8</v>
      </c>
      <c r="H5" s="6" t="s">
        <v>9</v>
      </c>
      <c r="I5" s="6" t="s">
        <v>4</v>
      </c>
      <c r="J5" s="42" t="s">
        <v>122</v>
      </c>
    </row>
    <row r="6" spans="1:15" ht="15.95" customHeight="1" x14ac:dyDescent="0.15">
      <c r="A6" s="70" t="s">
        <v>5</v>
      </c>
      <c r="B6" s="188" t="s">
        <v>10</v>
      </c>
      <c r="C6" s="188"/>
      <c r="D6" s="188"/>
      <c r="E6" s="188"/>
      <c r="F6" s="189"/>
      <c r="G6" s="68"/>
      <c r="H6" s="68"/>
      <c r="I6" s="68"/>
      <c r="J6" s="71"/>
    </row>
    <row r="7" spans="1:15" ht="15.95" customHeight="1" x14ac:dyDescent="0.15">
      <c r="A7" s="72"/>
      <c r="B7" s="73" t="s">
        <v>6</v>
      </c>
      <c r="C7" s="69" t="s">
        <v>11</v>
      </c>
      <c r="D7" s="74"/>
      <c r="E7" s="74"/>
      <c r="F7" s="75"/>
      <c r="G7" s="68"/>
      <c r="H7" s="68"/>
      <c r="I7" s="68"/>
      <c r="J7" s="76"/>
    </row>
    <row r="8" spans="1:15" ht="15.95" customHeight="1" x14ac:dyDescent="0.15">
      <c r="A8" s="70"/>
      <c r="B8" s="69"/>
      <c r="C8" s="174" t="s">
        <v>12</v>
      </c>
      <c r="D8" s="174"/>
      <c r="E8" s="174"/>
      <c r="F8" s="175"/>
      <c r="G8" s="68"/>
      <c r="H8" s="68"/>
      <c r="I8" s="68"/>
      <c r="J8" s="67"/>
    </row>
    <row r="9" spans="1:15" ht="15.95" customHeight="1" x14ac:dyDescent="0.15">
      <c r="A9" s="70"/>
      <c r="B9" s="69"/>
      <c r="C9" s="69"/>
      <c r="D9" s="174" t="s">
        <v>130</v>
      </c>
      <c r="E9" s="174"/>
      <c r="F9" s="174"/>
      <c r="G9" s="77"/>
      <c r="H9" s="77"/>
      <c r="I9" s="77"/>
      <c r="J9" s="160"/>
    </row>
    <row r="10" spans="1:15" ht="15.95" customHeight="1" x14ac:dyDescent="0.15">
      <c r="A10" s="70"/>
      <c r="B10" s="69"/>
      <c r="C10" s="69"/>
      <c r="D10" s="174" t="s">
        <v>13</v>
      </c>
      <c r="E10" s="174"/>
      <c r="F10" s="175"/>
      <c r="G10" s="77">
        <f>SUM(G11)</f>
        <v>2000000</v>
      </c>
      <c r="H10" s="77">
        <f>SUM(H11)</f>
        <v>0</v>
      </c>
      <c r="I10" s="77">
        <f t="shared" ref="I10:I27" si="0">G10-H10</f>
        <v>2000000</v>
      </c>
      <c r="J10" s="160"/>
    </row>
    <row r="11" spans="1:15" ht="15.95" customHeight="1" x14ac:dyDescent="0.15">
      <c r="A11" s="70"/>
      <c r="B11" s="69"/>
      <c r="C11" s="69"/>
      <c r="D11" s="69"/>
      <c r="E11" s="69" t="s">
        <v>84</v>
      </c>
      <c r="F11" s="78"/>
      <c r="G11" s="68">
        <v>2000000</v>
      </c>
      <c r="H11" s="68">
        <v>0</v>
      </c>
      <c r="I11" s="68">
        <f t="shared" si="0"/>
        <v>2000000</v>
      </c>
      <c r="J11" s="160"/>
    </row>
    <row r="12" spans="1:15" ht="15.95" customHeight="1" x14ac:dyDescent="0.15">
      <c r="A12" s="70"/>
      <c r="B12" s="69"/>
      <c r="C12" s="69"/>
      <c r="D12" s="174" t="s">
        <v>14</v>
      </c>
      <c r="E12" s="174"/>
      <c r="F12" s="174"/>
      <c r="G12" s="77">
        <f>SUM(G13:G14)</f>
        <v>5644000</v>
      </c>
      <c r="H12" s="77">
        <f>SUM(H13:H14)</f>
        <v>5209000</v>
      </c>
      <c r="I12" s="77">
        <f t="shared" si="0"/>
        <v>435000</v>
      </c>
      <c r="J12" s="160"/>
    </row>
    <row r="13" spans="1:15" ht="15.95" customHeight="1" x14ac:dyDescent="0.15">
      <c r="A13" s="70"/>
      <c r="B13" s="69"/>
      <c r="C13" s="69"/>
      <c r="D13" s="69"/>
      <c r="E13" s="174" t="s">
        <v>15</v>
      </c>
      <c r="F13" s="174"/>
      <c r="G13" s="68">
        <v>144000</v>
      </c>
      <c r="H13" s="68">
        <v>159000</v>
      </c>
      <c r="I13" s="68">
        <f t="shared" si="0"/>
        <v>-15000</v>
      </c>
      <c r="J13" s="160" t="s">
        <v>154</v>
      </c>
    </row>
    <row r="14" spans="1:15" ht="15.95" customHeight="1" x14ac:dyDescent="0.15">
      <c r="A14" s="70"/>
      <c r="B14" s="69"/>
      <c r="C14" s="69"/>
      <c r="D14" s="69"/>
      <c r="E14" s="174" t="s">
        <v>16</v>
      </c>
      <c r="F14" s="174"/>
      <c r="G14" s="68">
        <v>5500000</v>
      </c>
      <c r="H14" s="68">
        <v>5050000</v>
      </c>
      <c r="I14" s="68">
        <f t="shared" si="0"/>
        <v>450000</v>
      </c>
      <c r="J14" s="160" t="s">
        <v>147</v>
      </c>
    </row>
    <row r="15" spans="1:15" ht="15.95" customHeight="1" x14ac:dyDescent="0.15">
      <c r="A15" s="70"/>
      <c r="B15" s="69"/>
      <c r="C15" s="69"/>
      <c r="D15" s="174" t="s">
        <v>17</v>
      </c>
      <c r="E15" s="174"/>
      <c r="F15" s="174"/>
      <c r="G15" s="77">
        <f>SUM(G16:G18)</f>
        <v>12103000</v>
      </c>
      <c r="H15" s="77">
        <f>SUM(H16:H18)</f>
        <v>12527000</v>
      </c>
      <c r="I15" s="77">
        <f t="shared" si="0"/>
        <v>-424000</v>
      </c>
      <c r="J15" s="160"/>
    </row>
    <row r="16" spans="1:15" ht="15.95" customHeight="1" x14ac:dyDescent="0.15">
      <c r="A16" s="70"/>
      <c r="B16" s="69"/>
      <c r="C16" s="69"/>
      <c r="D16" s="69"/>
      <c r="E16" s="174" t="s">
        <v>163</v>
      </c>
      <c r="F16" s="174"/>
      <c r="G16" s="68">
        <v>7203000</v>
      </c>
      <c r="H16" s="68">
        <v>6932000</v>
      </c>
      <c r="I16" s="68">
        <f t="shared" si="0"/>
        <v>271000</v>
      </c>
      <c r="J16" s="160"/>
    </row>
    <row r="17" spans="1:10" ht="15.95" customHeight="1" x14ac:dyDescent="0.15">
      <c r="A17" s="70"/>
      <c r="B17" s="69"/>
      <c r="C17" s="69"/>
      <c r="D17" s="69"/>
      <c r="E17" s="174" t="s">
        <v>164</v>
      </c>
      <c r="F17" s="176"/>
      <c r="G17" s="68">
        <v>4724000</v>
      </c>
      <c r="H17" s="68">
        <v>4979000</v>
      </c>
      <c r="I17" s="68">
        <f t="shared" si="0"/>
        <v>-255000</v>
      </c>
      <c r="J17" s="160"/>
    </row>
    <row r="18" spans="1:10" ht="15.95" customHeight="1" x14ac:dyDescent="0.15">
      <c r="A18" s="70"/>
      <c r="B18" s="69"/>
      <c r="C18" s="69"/>
      <c r="D18" s="69"/>
      <c r="E18" s="174" t="s">
        <v>18</v>
      </c>
      <c r="F18" s="174"/>
      <c r="G18" s="68">
        <v>176000</v>
      </c>
      <c r="H18" s="68">
        <v>616000</v>
      </c>
      <c r="I18" s="68">
        <f t="shared" si="0"/>
        <v>-440000</v>
      </c>
      <c r="J18" s="160" t="s">
        <v>177</v>
      </c>
    </row>
    <row r="19" spans="1:10" ht="15.95" customHeight="1" x14ac:dyDescent="0.15">
      <c r="A19" s="70"/>
      <c r="B19" s="69"/>
      <c r="C19" s="69"/>
      <c r="D19" s="69" t="s">
        <v>132</v>
      </c>
      <c r="E19" s="69"/>
      <c r="F19" s="69"/>
      <c r="G19" s="77">
        <f>SUM(G20)</f>
        <v>3490000</v>
      </c>
      <c r="H19" s="77">
        <f>SUM(H20:H20)</f>
        <v>2290000</v>
      </c>
      <c r="I19" s="77">
        <f t="shared" si="0"/>
        <v>1200000</v>
      </c>
      <c r="J19" s="160"/>
    </row>
    <row r="20" spans="1:10" ht="15.95" customHeight="1" x14ac:dyDescent="0.15">
      <c r="A20" s="70"/>
      <c r="B20" s="69"/>
      <c r="C20" s="69"/>
      <c r="D20" s="69" t="s">
        <v>19</v>
      </c>
      <c r="E20" s="174" t="s">
        <v>133</v>
      </c>
      <c r="F20" s="190"/>
      <c r="G20" s="68">
        <v>3490000</v>
      </c>
      <c r="H20" s="68">
        <v>2290000</v>
      </c>
      <c r="I20" s="68">
        <f t="shared" si="0"/>
        <v>1200000</v>
      </c>
      <c r="J20" s="160" t="s">
        <v>178</v>
      </c>
    </row>
    <row r="21" spans="1:10" ht="15.95" customHeight="1" x14ac:dyDescent="0.15">
      <c r="A21" s="70"/>
      <c r="B21" s="69"/>
      <c r="C21" s="69"/>
      <c r="D21" s="174" t="s">
        <v>20</v>
      </c>
      <c r="E21" s="174"/>
      <c r="F21" s="174"/>
      <c r="G21" s="77">
        <f>SUM(G22:G23)</f>
        <v>6243000</v>
      </c>
      <c r="H21" s="77">
        <f>SUM(H22:H23)</f>
        <v>8600333</v>
      </c>
      <c r="I21" s="77">
        <f t="shared" si="0"/>
        <v>-2357333</v>
      </c>
      <c r="J21" s="160"/>
    </row>
    <row r="22" spans="1:10" ht="15.95" customHeight="1" x14ac:dyDescent="0.15">
      <c r="A22" s="70"/>
      <c r="B22" s="69"/>
      <c r="C22" s="69"/>
      <c r="D22" s="69"/>
      <c r="E22" s="174" t="s">
        <v>20</v>
      </c>
      <c r="F22" s="174"/>
      <c r="G22" s="68">
        <v>6000000</v>
      </c>
      <c r="H22" s="68">
        <v>7000000</v>
      </c>
      <c r="I22" s="68">
        <f t="shared" si="0"/>
        <v>-1000000</v>
      </c>
      <c r="J22" s="160"/>
    </row>
    <row r="23" spans="1:10" ht="15.95" customHeight="1" x14ac:dyDescent="0.15">
      <c r="A23" s="70"/>
      <c r="B23" s="69"/>
      <c r="C23" s="69"/>
      <c r="D23" s="69"/>
      <c r="E23" s="174" t="s">
        <v>152</v>
      </c>
      <c r="F23" s="176"/>
      <c r="G23" s="68">
        <v>243000</v>
      </c>
      <c r="H23" s="68">
        <v>1600333</v>
      </c>
      <c r="I23" s="68">
        <f t="shared" si="0"/>
        <v>-1357333</v>
      </c>
      <c r="J23" s="160" t="s">
        <v>153</v>
      </c>
    </row>
    <row r="24" spans="1:10" ht="15.95" customHeight="1" x14ac:dyDescent="0.15">
      <c r="A24" s="70"/>
      <c r="B24" s="69"/>
      <c r="C24" s="69"/>
      <c r="D24" s="174" t="s">
        <v>21</v>
      </c>
      <c r="E24" s="174"/>
      <c r="F24" s="174"/>
      <c r="G24" s="77">
        <f>SUM(G25)</f>
        <v>1000</v>
      </c>
      <c r="H24" s="77">
        <f>SUM(H25:H26)</f>
        <v>1000</v>
      </c>
      <c r="I24" s="77">
        <f t="shared" si="0"/>
        <v>0</v>
      </c>
      <c r="J24" s="160"/>
    </row>
    <row r="25" spans="1:10" ht="15.95" customHeight="1" x14ac:dyDescent="0.15">
      <c r="A25" s="70"/>
      <c r="B25" s="69"/>
      <c r="C25" s="69"/>
      <c r="D25" s="69"/>
      <c r="E25" s="174" t="s">
        <v>22</v>
      </c>
      <c r="F25" s="174"/>
      <c r="G25" s="68">
        <v>1000</v>
      </c>
      <c r="H25" s="68">
        <v>1000</v>
      </c>
      <c r="I25" s="68">
        <f t="shared" si="0"/>
        <v>0</v>
      </c>
      <c r="J25" s="160" t="s">
        <v>123</v>
      </c>
    </row>
    <row r="26" spans="1:10" ht="15.95" customHeight="1" x14ac:dyDescent="0.15">
      <c r="A26" s="70"/>
      <c r="B26" s="69"/>
      <c r="C26" s="69"/>
      <c r="D26" s="69"/>
      <c r="E26" s="69" t="s">
        <v>23</v>
      </c>
      <c r="F26" s="69"/>
      <c r="G26" s="68">
        <v>0</v>
      </c>
      <c r="H26" s="68">
        <v>0</v>
      </c>
      <c r="I26" s="68">
        <f t="shared" si="0"/>
        <v>0</v>
      </c>
      <c r="J26" s="160"/>
    </row>
    <row r="27" spans="1:10" ht="15.95" customHeight="1" x14ac:dyDescent="0.15">
      <c r="A27" s="70"/>
      <c r="B27" s="69"/>
      <c r="C27" s="174" t="s">
        <v>24</v>
      </c>
      <c r="D27" s="174"/>
      <c r="E27" s="174"/>
      <c r="F27" s="174"/>
      <c r="G27" s="79">
        <f>G10+G12+G15+G19+G21+G24</f>
        <v>29481000</v>
      </c>
      <c r="H27" s="79">
        <f>H12+H15+H19+H21+H24</f>
        <v>28627333</v>
      </c>
      <c r="I27" s="79">
        <f t="shared" si="0"/>
        <v>853667</v>
      </c>
      <c r="J27" s="161"/>
    </row>
    <row r="28" spans="1:10" ht="15.95" customHeight="1" x14ac:dyDescent="0.15">
      <c r="A28" s="70"/>
      <c r="B28" s="69"/>
      <c r="C28" s="69"/>
      <c r="D28" s="69"/>
      <c r="E28" s="69"/>
      <c r="F28" s="69"/>
      <c r="G28" s="68"/>
      <c r="H28" s="68"/>
      <c r="I28" s="68"/>
      <c r="J28" s="160"/>
    </row>
    <row r="29" spans="1:10" ht="15.95" customHeight="1" x14ac:dyDescent="0.15">
      <c r="A29" s="70"/>
      <c r="B29" s="180" t="s">
        <v>25</v>
      </c>
      <c r="C29" s="180"/>
      <c r="D29" s="180"/>
      <c r="E29" s="180"/>
      <c r="F29" s="180"/>
      <c r="G29" s="68"/>
      <c r="H29" s="68"/>
      <c r="I29" s="68"/>
      <c r="J29" s="160"/>
    </row>
    <row r="30" spans="1:10" ht="15.95" customHeight="1" x14ac:dyDescent="0.15">
      <c r="A30" s="70"/>
      <c r="B30" s="69"/>
      <c r="C30" s="69"/>
      <c r="D30" s="174" t="s">
        <v>150</v>
      </c>
      <c r="E30" s="174"/>
      <c r="F30" s="174"/>
      <c r="G30" s="77">
        <f>SUM(G31:G52)</f>
        <v>27847900</v>
      </c>
      <c r="H30" s="77">
        <f>SUM(H31:H52)</f>
        <v>26738854</v>
      </c>
      <c r="I30" s="77">
        <f>G30-H30</f>
        <v>1109046</v>
      </c>
      <c r="J30" s="160"/>
    </row>
    <row r="31" spans="1:10" ht="15.95" customHeight="1" x14ac:dyDescent="0.15">
      <c r="A31" s="70"/>
      <c r="B31" s="69"/>
      <c r="C31" s="69"/>
      <c r="D31" s="69"/>
      <c r="E31" s="174" t="s">
        <v>27</v>
      </c>
      <c r="F31" s="174"/>
      <c r="G31" s="68">
        <v>13050000</v>
      </c>
      <c r="H31" s="68">
        <v>12519342</v>
      </c>
      <c r="I31" s="68">
        <f>G31-H31</f>
        <v>530658</v>
      </c>
      <c r="J31" s="160" t="s">
        <v>155</v>
      </c>
    </row>
    <row r="32" spans="1:10" ht="15.95" customHeight="1" x14ac:dyDescent="0.15">
      <c r="A32" s="70"/>
      <c r="B32" s="69"/>
      <c r="C32" s="69"/>
      <c r="D32" s="69"/>
      <c r="E32" s="174" t="s">
        <v>28</v>
      </c>
      <c r="F32" s="174"/>
      <c r="G32" s="68">
        <v>3332000</v>
      </c>
      <c r="H32" s="68">
        <v>2291000</v>
      </c>
      <c r="I32" s="68">
        <f>G32-H32</f>
        <v>1041000</v>
      </c>
      <c r="J32" s="160" t="s">
        <v>141</v>
      </c>
    </row>
    <row r="33" spans="1:11" ht="15.95" customHeight="1" x14ac:dyDescent="0.15">
      <c r="A33" s="70"/>
      <c r="B33" s="69"/>
      <c r="C33" s="69"/>
      <c r="D33" s="69"/>
      <c r="E33" s="174" t="s">
        <v>29</v>
      </c>
      <c r="F33" s="174"/>
      <c r="G33" s="68">
        <v>1980000</v>
      </c>
      <c r="H33" s="68">
        <v>1808626</v>
      </c>
      <c r="I33" s="68">
        <f>G33-H33</f>
        <v>171374</v>
      </c>
      <c r="J33" s="160" t="s">
        <v>185</v>
      </c>
    </row>
    <row r="34" spans="1:11" ht="15.95" customHeight="1" x14ac:dyDescent="0.15">
      <c r="A34" s="70"/>
      <c r="B34" s="69"/>
      <c r="C34" s="69"/>
      <c r="D34" s="69"/>
      <c r="E34" s="174" t="s">
        <v>30</v>
      </c>
      <c r="F34" s="174"/>
      <c r="G34" s="68">
        <v>2500000</v>
      </c>
      <c r="H34" s="68">
        <v>2252000</v>
      </c>
      <c r="I34" s="68">
        <f t="shared" ref="I34:I52" si="1">G34-H34</f>
        <v>248000</v>
      </c>
      <c r="J34" s="162" t="s">
        <v>168</v>
      </c>
      <c r="K34" s="53"/>
    </row>
    <row r="35" spans="1:11" ht="15.95" customHeight="1" x14ac:dyDescent="0.15">
      <c r="A35" s="70"/>
      <c r="B35" s="69"/>
      <c r="C35" s="69"/>
      <c r="D35" s="69"/>
      <c r="E35" s="174" t="s">
        <v>31</v>
      </c>
      <c r="F35" s="174"/>
      <c r="G35" s="68">
        <v>720000</v>
      </c>
      <c r="H35" s="68">
        <v>630000</v>
      </c>
      <c r="I35" s="68">
        <f t="shared" si="1"/>
        <v>90000</v>
      </c>
      <c r="J35" s="160" t="s">
        <v>142</v>
      </c>
    </row>
    <row r="36" spans="1:11" ht="15.95" customHeight="1" x14ac:dyDescent="0.15">
      <c r="A36" s="70"/>
      <c r="B36" s="69"/>
      <c r="C36" s="69"/>
      <c r="D36" s="69"/>
      <c r="E36" s="69" t="s">
        <v>32</v>
      </c>
      <c r="F36" s="69"/>
      <c r="G36" s="68">
        <v>100000</v>
      </c>
      <c r="H36" s="68">
        <v>100000</v>
      </c>
      <c r="I36" s="68">
        <f t="shared" si="1"/>
        <v>0</v>
      </c>
      <c r="J36" s="160" t="s">
        <v>151</v>
      </c>
    </row>
    <row r="37" spans="1:11" ht="15.95" customHeight="1" x14ac:dyDescent="0.15">
      <c r="A37" s="70"/>
      <c r="B37" s="69"/>
      <c r="C37" s="69"/>
      <c r="D37" s="69"/>
      <c r="E37" s="174" t="s">
        <v>33</v>
      </c>
      <c r="F37" s="174"/>
      <c r="G37" s="68">
        <v>225000</v>
      </c>
      <c r="H37" s="68">
        <v>225000</v>
      </c>
      <c r="I37" s="68">
        <f t="shared" si="1"/>
        <v>0</v>
      </c>
      <c r="J37" s="160" t="s">
        <v>143</v>
      </c>
    </row>
    <row r="38" spans="1:11" ht="33.75" customHeight="1" x14ac:dyDescent="0.15">
      <c r="A38" s="70"/>
      <c r="B38" s="69"/>
      <c r="C38" s="69"/>
      <c r="D38" s="69"/>
      <c r="E38" s="174" t="s">
        <v>34</v>
      </c>
      <c r="F38" s="174"/>
      <c r="G38" s="68">
        <v>1530000</v>
      </c>
      <c r="H38" s="68">
        <v>1379894</v>
      </c>
      <c r="I38" s="68">
        <f t="shared" si="1"/>
        <v>150106</v>
      </c>
      <c r="J38" s="163" t="s">
        <v>182</v>
      </c>
    </row>
    <row r="39" spans="1:11" ht="15.95" customHeight="1" x14ac:dyDescent="0.15">
      <c r="A39" s="70"/>
      <c r="B39" s="69"/>
      <c r="C39" s="69"/>
      <c r="D39" s="69"/>
      <c r="E39" s="174" t="s">
        <v>35</v>
      </c>
      <c r="F39" s="174"/>
      <c r="G39" s="68">
        <v>108000</v>
      </c>
      <c r="H39" s="68">
        <v>103500</v>
      </c>
      <c r="I39" s="68">
        <f t="shared" si="1"/>
        <v>4500</v>
      </c>
      <c r="J39" s="164" t="s">
        <v>144</v>
      </c>
    </row>
    <row r="40" spans="1:11" ht="15.95" customHeight="1" x14ac:dyDescent="0.15">
      <c r="A40" s="70"/>
      <c r="B40" s="69"/>
      <c r="C40" s="69"/>
      <c r="D40" s="69"/>
      <c r="E40" s="69" t="s">
        <v>127</v>
      </c>
      <c r="F40" s="69"/>
      <c r="G40" s="68">
        <v>153000</v>
      </c>
      <c r="H40" s="68">
        <v>153000</v>
      </c>
      <c r="I40" s="68">
        <f t="shared" si="1"/>
        <v>0</v>
      </c>
      <c r="J40" s="164" t="s">
        <v>149</v>
      </c>
    </row>
    <row r="41" spans="1:11" ht="15.95" customHeight="1" x14ac:dyDescent="0.15">
      <c r="A41" s="70"/>
      <c r="B41" s="69"/>
      <c r="C41" s="69"/>
      <c r="D41" s="69"/>
      <c r="E41" s="174" t="s">
        <v>139</v>
      </c>
      <c r="F41" s="176"/>
      <c r="G41" s="68">
        <v>150000</v>
      </c>
      <c r="H41" s="68">
        <v>100000</v>
      </c>
      <c r="I41" s="68">
        <f t="shared" si="1"/>
        <v>50000</v>
      </c>
      <c r="J41" s="164" t="s">
        <v>145</v>
      </c>
    </row>
    <row r="42" spans="1:11" ht="15.95" customHeight="1" x14ac:dyDescent="0.15">
      <c r="A42" s="70"/>
      <c r="B42" s="69"/>
      <c r="C42" s="69"/>
      <c r="D42" s="69"/>
      <c r="E42" s="174" t="s">
        <v>36</v>
      </c>
      <c r="F42" s="174"/>
      <c r="G42" s="68">
        <v>162000</v>
      </c>
      <c r="H42" s="68">
        <v>162000</v>
      </c>
      <c r="I42" s="68">
        <f t="shared" si="1"/>
        <v>0</v>
      </c>
      <c r="J42" s="164" t="s">
        <v>128</v>
      </c>
    </row>
    <row r="43" spans="1:11" ht="15.95" customHeight="1" x14ac:dyDescent="0.15">
      <c r="A43" s="70"/>
      <c r="B43" s="69"/>
      <c r="C43" s="69"/>
      <c r="D43" s="69"/>
      <c r="E43" s="174" t="s">
        <v>129</v>
      </c>
      <c r="F43" s="176"/>
      <c r="G43" s="68">
        <v>50000</v>
      </c>
      <c r="H43" s="68">
        <v>50000</v>
      </c>
      <c r="I43" s="68">
        <f t="shared" si="1"/>
        <v>0</v>
      </c>
      <c r="J43" s="160" t="s">
        <v>165</v>
      </c>
    </row>
    <row r="44" spans="1:11" ht="15.95" customHeight="1" x14ac:dyDescent="0.15">
      <c r="A44" s="70"/>
      <c r="B44" s="69"/>
      <c r="C44" s="69"/>
      <c r="D44" s="69"/>
      <c r="E44" s="174" t="s">
        <v>37</v>
      </c>
      <c r="F44" s="174"/>
      <c r="G44" s="68">
        <v>200000</v>
      </c>
      <c r="H44" s="68">
        <v>200000</v>
      </c>
      <c r="I44" s="68">
        <f t="shared" si="1"/>
        <v>0</v>
      </c>
      <c r="J44" s="160" t="s">
        <v>146</v>
      </c>
    </row>
    <row r="45" spans="1:11" ht="15.95" customHeight="1" x14ac:dyDescent="0.15">
      <c r="A45" s="70"/>
      <c r="B45" s="69"/>
      <c r="C45" s="69"/>
      <c r="D45" s="69"/>
      <c r="E45" s="174" t="s">
        <v>38</v>
      </c>
      <c r="F45" s="174"/>
      <c r="G45" s="68">
        <v>809000</v>
      </c>
      <c r="H45" s="68">
        <v>650000</v>
      </c>
      <c r="I45" s="68">
        <f t="shared" si="1"/>
        <v>159000</v>
      </c>
      <c r="J45" s="160" t="s">
        <v>124</v>
      </c>
    </row>
    <row r="46" spans="1:11" ht="15.95" customHeight="1" x14ac:dyDescent="0.15">
      <c r="A46" s="70"/>
      <c r="B46" s="69"/>
      <c r="C46" s="69"/>
      <c r="D46" s="69"/>
      <c r="E46" s="174" t="s">
        <v>91</v>
      </c>
      <c r="F46" s="174"/>
      <c r="G46" s="68">
        <v>100000</v>
      </c>
      <c r="H46" s="68">
        <v>169000</v>
      </c>
      <c r="I46" s="68">
        <f t="shared" si="1"/>
        <v>-69000</v>
      </c>
      <c r="J46" s="164" t="s">
        <v>183</v>
      </c>
    </row>
    <row r="47" spans="1:11" ht="15.95" customHeight="1" x14ac:dyDescent="0.15">
      <c r="A47" s="70"/>
      <c r="B47" s="69"/>
      <c r="C47" s="69"/>
      <c r="D47" s="69"/>
      <c r="E47" s="174" t="s">
        <v>39</v>
      </c>
      <c r="F47" s="174"/>
      <c r="G47" s="68">
        <v>225000</v>
      </c>
      <c r="H47" s="68">
        <v>225000</v>
      </c>
      <c r="I47" s="68">
        <f t="shared" si="1"/>
        <v>0</v>
      </c>
      <c r="J47" s="160" t="s">
        <v>137</v>
      </c>
    </row>
    <row r="48" spans="1:11" ht="15.95" customHeight="1" x14ac:dyDescent="0.15">
      <c r="A48" s="70"/>
      <c r="B48" s="69"/>
      <c r="C48" s="69"/>
      <c r="D48" s="69"/>
      <c r="E48" s="174" t="s">
        <v>138</v>
      </c>
      <c r="F48" s="176"/>
      <c r="G48" s="68">
        <v>1350000</v>
      </c>
      <c r="H48" s="68">
        <v>1112400</v>
      </c>
      <c r="I48" s="68">
        <f t="shared" si="1"/>
        <v>237600</v>
      </c>
      <c r="J48" s="160" t="s">
        <v>187</v>
      </c>
    </row>
    <row r="49" spans="1:10" ht="15.95" customHeight="1" x14ac:dyDescent="0.15">
      <c r="A49" s="70"/>
      <c r="B49" s="69"/>
      <c r="C49" s="69"/>
      <c r="D49" s="69"/>
      <c r="E49" s="174" t="s">
        <v>40</v>
      </c>
      <c r="F49" s="174"/>
      <c r="G49" s="68">
        <v>40000</v>
      </c>
      <c r="H49" s="68">
        <v>40000</v>
      </c>
      <c r="I49" s="68">
        <f t="shared" si="1"/>
        <v>0</v>
      </c>
      <c r="J49" s="160" t="s">
        <v>125</v>
      </c>
    </row>
    <row r="50" spans="1:10" ht="15.95" customHeight="1" x14ac:dyDescent="0.15">
      <c r="A50" s="70"/>
      <c r="B50" s="69"/>
      <c r="C50" s="69"/>
      <c r="D50" s="69"/>
      <c r="E50" s="174" t="s">
        <v>41</v>
      </c>
      <c r="F50" s="174"/>
      <c r="G50" s="68">
        <v>376200</v>
      </c>
      <c r="H50" s="68">
        <v>376200</v>
      </c>
      <c r="I50" s="68">
        <f t="shared" si="1"/>
        <v>0</v>
      </c>
      <c r="J50" s="160" t="s">
        <v>140</v>
      </c>
    </row>
    <row r="51" spans="1:10" ht="15.95" customHeight="1" x14ac:dyDescent="0.15">
      <c r="A51" s="70"/>
      <c r="B51" s="69"/>
      <c r="C51" s="69"/>
      <c r="D51" s="69"/>
      <c r="E51" s="174" t="s">
        <v>121</v>
      </c>
      <c r="F51" s="176"/>
      <c r="G51" s="68">
        <v>469000</v>
      </c>
      <c r="H51" s="68">
        <v>469000</v>
      </c>
      <c r="I51" s="68">
        <f t="shared" si="1"/>
        <v>0</v>
      </c>
      <c r="J51" s="160" t="s">
        <v>184</v>
      </c>
    </row>
    <row r="52" spans="1:10" ht="15.95" customHeight="1" x14ac:dyDescent="0.15">
      <c r="A52" s="70"/>
      <c r="B52" s="69"/>
      <c r="C52" s="69"/>
      <c r="D52" s="69"/>
      <c r="E52" s="174" t="s">
        <v>42</v>
      </c>
      <c r="F52" s="174"/>
      <c r="G52" s="68">
        <v>218700</v>
      </c>
      <c r="H52" s="68">
        <v>1722892</v>
      </c>
      <c r="I52" s="68">
        <f t="shared" si="1"/>
        <v>-1504192</v>
      </c>
      <c r="J52" s="160" t="s">
        <v>170</v>
      </c>
    </row>
    <row r="53" spans="1:10" ht="15.95" customHeight="1" x14ac:dyDescent="0.15">
      <c r="A53" s="70"/>
      <c r="B53" s="69"/>
      <c r="C53" s="69"/>
      <c r="D53" s="69"/>
      <c r="E53" s="69"/>
      <c r="F53" s="69"/>
      <c r="G53" s="68"/>
      <c r="H53" s="68"/>
      <c r="I53" s="68"/>
      <c r="J53" s="160"/>
    </row>
    <row r="54" spans="1:10" ht="15.95" customHeight="1" x14ac:dyDescent="0.15">
      <c r="A54" s="70"/>
      <c r="B54" s="69"/>
      <c r="C54" s="69"/>
      <c r="D54" s="69"/>
      <c r="E54" s="69"/>
      <c r="F54" s="69"/>
      <c r="G54" s="68"/>
      <c r="H54" s="68"/>
      <c r="I54" s="68"/>
      <c r="J54" s="160"/>
    </row>
    <row r="55" spans="1:10" ht="15.95" customHeight="1" x14ac:dyDescent="0.15">
      <c r="A55" s="70"/>
      <c r="B55" s="69"/>
      <c r="C55" s="69"/>
      <c r="D55" s="174" t="s">
        <v>43</v>
      </c>
      <c r="E55" s="174"/>
      <c r="F55" s="174"/>
      <c r="G55" s="77">
        <f>SUM(G56:G75)</f>
        <v>2837100</v>
      </c>
      <c r="H55" s="77">
        <f>SUM(H56:H75)</f>
        <v>2791650</v>
      </c>
      <c r="I55" s="77">
        <f>G55-H55</f>
        <v>45450</v>
      </c>
      <c r="J55" s="160"/>
    </row>
    <row r="56" spans="1:10" ht="15.95" customHeight="1" x14ac:dyDescent="0.15">
      <c r="A56" s="70"/>
      <c r="B56" s="69"/>
      <c r="C56" s="69"/>
      <c r="D56" s="69"/>
      <c r="E56" s="174" t="s">
        <v>27</v>
      </c>
      <c r="F56" s="174"/>
      <c r="G56" s="68">
        <v>1450000</v>
      </c>
      <c r="H56" s="68">
        <v>1391038</v>
      </c>
      <c r="I56" s="68">
        <f>G56-H56</f>
        <v>58962</v>
      </c>
      <c r="J56" s="160" t="s">
        <v>155</v>
      </c>
    </row>
    <row r="57" spans="1:10" ht="15.95" customHeight="1" x14ac:dyDescent="0.15">
      <c r="A57" s="70"/>
      <c r="B57" s="69"/>
      <c r="C57" s="69"/>
      <c r="D57" s="69"/>
      <c r="E57" s="174" t="s">
        <v>29</v>
      </c>
      <c r="F57" s="174"/>
      <c r="G57" s="68">
        <v>220000</v>
      </c>
      <c r="H57" s="68">
        <v>200959</v>
      </c>
      <c r="I57" s="68">
        <f t="shared" ref="I57:I75" si="2">G57-H57</f>
        <v>19041</v>
      </c>
      <c r="J57" s="160" t="s">
        <v>185</v>
      </c>
    </row>
    <row r="58" spans="1:10" ht="15.95" customHeight="1" x14ac:dyDescent="0.15">
      <c r="A58" s="70"/>
      <c r="B58" s="69"/>
      <c r="C58" s="69"/>
      <c r="D58" s="69"/>
      <c r="E58" s="174" t="s">
        <v>40</v>
      </c>
      <c r="F58" s="174"/>
      <c r="G58" s="68">
        <v>100000</v>
      </c>
      <c r="H58" s="68">
        <v>100000</v>
      </c>
      <c r="I58" s="68">
        <f t="shared" si="2"/>
        <v>0</v>
      </c>
      <c r="J58" s="160" t="s">
        <v>186</v>
      </c>
    </row>
    <row r="59" spans="1:10" ht="15.95" customHeight="1" x14ac:dyDescent="0.15">
      <c r="A59" s="70"/>
      <c r="B59" s="69"/>
      <c r="C59" s="69"/>
      <c r="D59" s="69"/>
      <c r="E59" s="69" t="s">
        <v>30</v>
      </c>
      <c r="F59" s="69"/>
      <c r="G59" s="68">
        <v>200000</v>
      </c>
      <c r="H59" s="68">
        <v>250000</v>
      </c>
      <c r="I59" s="68">
        <f t="shared" si="2"/>
        <v>-50000</v>
      </c>
      <c r="J59" s="163" t="s">
        <v>148</v>
      </c>
    </row>
    <row r="60" spans="1:10" ht="15.95" customHeight="1" x14ac:dyDescent="0.15">
      <c r="A60" s="70"/>
      <c r="B60" s="69"/>
      <c r="C60" s="69"/>
      <c r="D60" s="69"/>
      <c r="E60" s="174" t="s">
        <v>31</v>
      </c>
      <c r="F60" s="174"/>
      <c r="G60" s="68">
        <v>80000</v>
      </c>
      <c r="H60" s="68">
        <v>70000</v>
      </c>
      <c r="I60" s="68">
        <f t="shared" si="2"/>
        <v>10000</v>
      </c>
      <c r="J60" s="160" t="s">
        <v>142</v>
      </c>
    </row>
    <row r="61" spans="1:10" ht="15.95" customHeight="1" x14ac:dyDescent="0.15">
      <c r="A61" s="70"/>
      <c r="B61" s="69"/>
      <c r="C61" s="69"/>
      <c r="D61" s="69"/>
      <c r="E61" s="69" t="s">
        <v>32</v>
      </c>
      <c r="F61" s="69"/>
      <c r="G61" s="68">
        <v>1000</v>
      </c>
      <c r="H61" s="68">
        <v>1000</v>
      </c>
      <c r="I61" s="68">
        <f t="shared" si="2"/>
        <v>0</v>
      </c>
      <c r="J61" s="160"/>
    </row>
    <row r="62" spans="1:10" ht="15.95" customHeight="1" x14ac:dyDescent="0.15">
      <c r="A62" s="70"/>
      <c r="B62" s="69"/>
      <c r="C62" s="69"/>
      <c r="D62" s="69"/>
      <c r="E62" s="174" t="s">
        <v>33</v>
      </c>
      <c r="F62" s="174"/>
      <c r="G62" s="68">
        <v>25000</v>
      </c>
      <c r="H62" s="68">
        <v>25000</v>
      </c>
      <c r="I62" s="68">
        <f t="shared" si="2"/>
        <v>0</v>
      </c>
      <c r="J62" s="160" t="s">
        <v>143</v>
      </c>
    </row>
    <row r="63" spans="1:10" ht="15.95" customHeight="1" x14ac:dyDescent="0.15">
      <c r="A63" s="70"/>
      <c r="B63" s="69"/>
      <c r="C63" s="69"/>
      <c r="D63" s="69"/>
      <c r="E63" s="174" t="s">
        <v>34</v>
      </c>
      <c r="F63" s="174"/>
      <c r="G63" s="68">
        <v>170000</v>
      </c>
      <c r="H63" s="68">
        <v>153321</v>
      </c>
      <c r="I63" s="68">
        <f t="shared" si="2"/>
        <v>16679</v>
      </c>
      <c r="J63" s="163" t="s">
        <v>169</v>
      </c>
    </row>
    <row r="64" spans="1:10" ht="15.95" customHeight="1" x14ac:dyDescent="0.15">
      <c r="A64" s="70"/>
      <c r="B64" s="69"/>
      <c r="C64" s="69"/>
      <c r="D64" s="69"/>
      <c r="E64" s="174" t="s">
        <v>35</v>
      </c>
      <c r="F64" s="174"/>
      <c r="G64" s="68">
        <v>12000</v>
      </c>
      <c r="H64" s="68">
        <v>11500</v>
      </c>
      <c r="I64" s="68">
        <f t="shared" si="2"/>
        <v>500</v>
      </c>
      <c r="J64" s="164" t="s">
        <v>144</v>
      </c>
    </row>
    <row r="65" spans="1:10" ht="15.95" customHeight="1" x14ac:dyDescent="0.15">
      <c r="A65" s="70"/>
      <c r="B65" s="69"/>
      <c r="C65" s="69"/>
      <c r="D65" s="69"/>
      <c r="E65" s="69" t="s">
        <v>127</v>
      </c>
      <c r="F65" s="69"/>
      <c r="G65" s="68">
        <v>17000</v>
      </c>
      <c r="H65" s="68">
        <v>17000</v>
      </c>
      <c r="I65" s="68">
        <f t="shared" si="2"/>
        <v>0</v>
      </c>
      <c r="J65" s="164" t="s">
        <v>149</v>
      </c>
    </row>
    <row r="66" spans="1:10" ht="15.95" customHeight="1" x14ac:dyDescent="0.15">
      <c r="A66" s="70"/>
      <c r="B66" s="69"/>
      <c r="C66" s="69"/>
      <c r="D66" s="69"/>
      <c r="E66" s="174" t="s">
        <v>36</v>
      </c>
      <c r="F66" s="174"/>
      <c r="G66" s="68">
        <v>18000</v>
      </c>
      <c r="H66" s="68">
        <v>18000</v>
      </c>
      <c r="I66" s="68">
        <f t="shared" si="2"/>
        <v>0</v>
      </c>
      <c r="J66" s="164" t="s">
        <v>128</v>
      </c>
    </row>
    <row r="67" spans="1:10" ht="15.95" customHeight="1" x14ac:dyDescent="0.15">
      <c r="A67" s="70"/>
      <c r="B67" s="69"/>
      <c r="C67" s="69"/>
      <c r="D67" s="69"/>
      <c r="E67" s="174" t="s">
        <v>166</v>
      </c>
      <c r="F67" s="176"/>
      <c r="G67" s="68">
        <v>10000</v>
      </c>
      <c r="H67" s="68">
        <v>10000</v>
      </c>
      <c r="I67" s="68">
        <f t="shared" si="2"/>
        <v>0</v>
      </c>
      <c r="J67" s="164" t="s">
        <v>167</v>
      </c>
    </row>
    <row r="68" spans="1:10" ht="15.95" customHeight="1" x14ac:dyDescent="0.15">
      <c r="A68" s="70"/>
      <c r="B68" s="69"/>
      <c r="C68" s="69"/>
      <c r="D68" s="69"/>
      <c r="E68" s="69" t="s">
        <v>129</v>
      </c>
      <c r="F68" s="69"/>
      <c r="G68" s="68">
        <v>3000</v>
      </c>
      <c r="H68" s="68">
        <v>2000</v>
      </c>
      <c r="I68" s="68">
        <f t="shared" si="2"/>
        <v>1000</v>
      </c>
      <c r="J68" s="160"/>
    </row>
    <row r="69" spans="1:10" ht="15.95" customHeight="1" x14ac:dyDescent="0.15">
      <c r="A69" s="70"/>
      <c r="B69" s="69"/>
      <c r="C69" s="69"/>
      <c r="D69" s="69"/>
      <c r="E69" s="174" t="s">
        <v>39</v>
      </c>
      <c r="F69" s="174"/>
      <c r="G69" s="68">
        <v>25000</v>
      </c>
      <c r="H69" s="68">
        <v>25000</v>
      </c>
      <c r="I69" s="68">
        <f t="shared" si="2"/>
        <v>0</v>
      </c>
      <c r="J69" s="165" t="s">
        <v>137</v>
      </c>
    </row>
    <row r="70" spans="1:10" ht="15.95" customHeight="1" x14ac:dyDescent="0.15">
      <c r="A70" s="70"/>
      <c r="B70" s="69"/>
      <c r="C70" s="69"/>
      <c r="D70" s="69"/>
      <c r="E70" s="174" t="s">
        <v>138</v>
      </c>
      <c r="F70" s="176"/>
      <c r="G70" s="68">
        <v>150000</v>
      </c>
      <c r="H70" s="68">
        <v>123600</v>
      </c>
      <c r="I70" s="68">
        <f t="shared" si="2"/>
        <v>26400</v>
      </c>
      <c r="J70" s="160" t="s">
        <v>187</v>
      </c>
    </row>
    <row r="71" spans="1:10" ht="15.95" customHeight="1" x14ac:dyDescent="0.15">
      <c r="A71" s="70"/>
      <c r="B71" s="69"/>
      <c r="C71" s="69"/>
      <c r="D71" s="69"/>
      <c r="E71" s="174" t="s">
        <v>41</v>
      </c>
      <c r="F71" s="174"/>
      <c r="G71" s="68">
        <v>41800</v>
      </c>
      <c r="H71" s="68">
        <v>41800</v>
      </c>
      <c r="I71" s="68">
        <f t="shared" si="2"/>
        <v>0</v>
      </c>
      <c r="J71" s="160" t="s">
        <v>140</v>
      </c>
    </row>
    <row r="72" spans="1:10" ht="15.95" customHeight="1" x14ac:dyDescent="0.15">
      <c r="A72" s="70"/>
      <c r="B72" s="69"/>
      <c r="C72" s="69"/>
      <c r="D72" s="69"/>
      <c r="E72" s="174" t="s">
        <v>175</v>
      </c>
      <c r="F72" s="176"/>
      <c r="G72" s="68">
        <v>60000</v>
      </c>
      <c r="H72" s="68">
        <v>0</v>
      </c>
      <c r="I72" s="68">
        <f t="shared" si="2"/>
        <v>60000</v>
      </c>
      <c r="J72" s="160" t="s">
        <v>176</v>
      </c>
    </row>
    <row r="73" spans="1:10" ht="15.95" customHeight="1" x14ac:dyDescent="0.15">
      <c r="A73" s="70"/>
      <c r="B73" s="69"/>
      <c r="C73" s="69"/>
      <c r="D73" s="69"/>
      <c r="E73" s="174" t="s">
        <v>44</v>
      </c>
      <c r="F73" s="175"/>
      <c r="G73" s="68">
        <v>80000</v>
      </c>
      <c r="H73" s="68">
        <v>80000</v>
      </c>
      <c r="I73" s="68">
        <f t="shared" si="2"/>
        <v>0</v>
      </c>
      <c r="J73" s="160" t="s">
        <v>126</v>
      </c>
    </row>
    <row r="74" spans="1:10" ht="15.95" customHeight="1" x14ac:dyDescent="0.15">
      <c r="A74" s="70"/>
      <c r="B74" s="69"/>
      <c r="C74" s="69"/>
      <c r="D74" s="69"/>
      <c r="E74" s="69" t="s">
        <v>121</v>
      </c>
      <c r="F74" s="78"/>
      <c r="G74" s="68">
        <v>150000</v>
      </c>
      <c r="H74" s="68">
        <v>80000</v>
      </c>
      <c r="I74" s="68">
        <f t="shared" si="2"/>
        <v>70000</v>
      </c>
      <c r="J74" s="160" t="s">
        <v>161</v>
      </c>
    </row>
    <row r="75" spans="1:10" ht="15.95" customHeight="1" x14ac:dyDescent="0.15">
      <c r="A75" s="70"/>
      <c r="B75" s="69"/>
      <c r="C75" s="69"/>
      <c r="D75" s="69"/>
      <c r="E75" s="69" t="s">
        <v>42</v>
      </c>
      <c r="F75" s="78"/>
      <c r="G75" s="68">
        <v>24300</v>
      </c>
      <c r="H75" s="68">
        <v>191432</v>
      </c>
      <c r="I75" s="68">
        <f t="shared" si="2"/>
        <v>-167132</v>
      </c>
      <c r="J75" s="160" t="s">
        <v>170</v>
      </c>
    </row>
    <row r="76" spans="1:10" ht="15.95" customHeight="1" x14ac:dyDescent="0.15">
      <c r="A76" s="70"/>
      <c r="B76" s="69"/>
      <c r="C76" s="69"/>
      <c r="D76" s="69"/>
      <c r="E76" s="69"/>
      <c r="F76" s="78"/>
      <c r="G76" s="80"/>
      <c r="H76" s="80"/>
      <c r="I76" s="80"/>
      <c r="J76" s="160"/>
    </row>
    <row r="77" spans="1:10" ht="15.95" customHeight="1" x14ac:dyDescent="0.15">
      <c r="A77" s="81"/>
      <c r="B77" s="69"/>
      <c r="C77" s="69"/>
      <c r="D77" s="174" t="s">
        <v>45</v>
      </c>
      <c r="E77" s="174"/>
      <c r="F77" s="174"/>
      <c r="G77" s="79">
        <f>G30+G55</f>
        <v>30685000</v>
      </c>
      <c r="H77" s="79">
        <f>H30+H55</f>
        <v>29530504</v>
      </c>
      <c r="I77" s="79">
        <f>G77-H77</f>
        <v>1154496</v>
      </c>
      <c r="J77" s="161"/>
    </row>
    <row r="78" spans="1:10" ht="15.95" customHeight="1" x14ac:dyDescent="0.15">
      <c r="A78" s="81"/>
      <c r="B78" s="69"/>
      <c r="C78" s="69"/>
      <c r="D78" s="174" t="s">
        <v>46</v>
      </c>
      <c r="E78" s="174"/>
      <c r="F78" s="174"/>
      <c r="G78" s="82">
        <f>G27-G77</f>
        <v>-1204000</v>
      </c>
      <c r="H78" s="82">
        <f>H27-H77</f>
        <v>-903171</v>
      </c>
      <c r="I78" s="82">
        <f>G78-H78</f>
        <v>-300829</v>
      </c>
      <c r="J78" s="161"/>
    </row>
    <row r="79" spans="1:10" ht="15.95" customHeight="1" x14ac:dyDescent="0.15">
      <c r="A79" s="81"/>
      <c r="B79" s="69"/>
      <c r="C79" s="69"/>
      <c r="D79" s="174" t="s">
        <v>47</v>
      </c>
      <c r="E79" s="174"/>
      <c r="F79" s="175"/>
      <c r="G79" s="83"/>
      <c r="H79" s="83"/>
      <c r="I79" s="83"/>
      <c r="J79" s="160"/>
    </row>
    <row r="80" spans="1:10" ht="15.95" customHeight="1" x14ac:dyDescent="0.15">
      <c r="A80" s="81"/>
      <c r="B80" s="69"/>
      <c r="C80" s="69"/>
      <c r="D80" s="175" t="s">
        <v>48</v>
      </c>
      <c r="E80" s="175"/>
      <c r="F80" s="175"/>
      <c r="G80" s="68"/>
      <c r="H80" s="68"/>
      <c r="I80" s="68"/>
      <c r="J80" s="160"/>
    </row>
    <row r="81" spans="1:10" ht="15.95" customHeight="1" x14ac:dyDescent="0.15">
      <c r="A81" s="81"/>
      <c r="B81" s="69"/>
      <c r="C81" s="69"/>
      <c r="D81" s="175" t="s">
        <v>49</v>
      </c>
      <c r="E81" s="175"/>
      <c r="F81" s="175"/>
      <c r="G81" s="80"/>
      <c r="H81" s="80"/>
      <c r="I81" s="80"/>
      <c r="J81" s="160"/>
    </row>
    <row r="82" spans="1:10" ht="15.95" customHeight="1" x14ac:dyDescent="0.15">
      <c r="A82" s="81"/>
      <c r="B82" s="69"/>
      <c r="C82" s="69"/>
      <c r="D82" s="175" t="s">
        <v>50</v>
      </c>
      <c r="E82" s="175"/>
      <c r="F82" s="175"/>
      <c r="G82" s="82"/>
      <c r="H82" s="82"/>
      <c r="I82" s="82"/>
      <c r="J82" s="161"/>
    </row>
    <row r="83" spans="1:10" ht="15.95" customHeight="1" x14ac:dyDescent="0.15">
      <c r="A83" s="81"/>
      <c r="B83" s="69"/>
      <c r="C83" s="69"/>
      <c r="D83" s="175" t="s">
        <v>51</v>
      </c>
      <c r="E83" s="175"/>
      <c r="F83" s="175"/>
      <c r="G83" s="82">
        <f>G78</f>
        <v>-1204000</v>
      </c>
      <c r="H83" s="82">
        <f>H78+H82</f>
        <v>-903171</v>
      </c>
      <c r="I83" s="82">
        <f>G83-H83</f>
        <v>-300829</v>
      </c>
      <c r="J83" s="161"/>
    </row>
    <row r="84" spans="1:10" ht="15.95" customHeight="1" x14ac:dyDescent="0.15">
      <c r="A84" s="179"/>
      <c r="B84" s="174"/>
      <c r="C84" s="174"/>
      <c r="D84" s="174"/>
      <c r="E84" s="174"/>
      <c r="F84" s="174"/>
      <c r="G84" s="68"/>
      <c r="H84" s="68"/>
      <c r="I84" s="68"/>
      <c r="J84" s="160"/>
    </row>
    <row r="85" spans="1:10" ht="15.95" customHeight="1" x14ac:dyDescent="0.15">
      <c r="A85" s="70"/>
      <c r="B85" s="177" t="s">
        <v>52</v>
      </c>
      <c r="C85" s="177"/>
      <c r="D85" s="177"/>
      <c r="E85" s="177"/>
      <c r="F85" s="178"/>
      <c r="G85" s="68"/>
      <c r="H85" s="68"/>
      <c r="I85" s="68"/>
      <c r="J85" s="160"/>
    </row>
    <row r="86" spans="1:10" ht="15.95" customHeight="1" x14ac:dyDescent="0.15">
      <c r="A86" s="70"/>
      <c r="B86" s="69"/>
      <c r="C86" s="174" t="s">
        <v>53</v>
      </c>
      <c r="D86" s="174"/>
      <c r="E86" s="174"/>
      <c r="F86" s="175"/>
      <c r="G86" s="68"/>
      <c r="H86" s="68"/>
      <c r="I86" s="68"/>
      <c r="J86" s="160"/>
    </row>
    <row r="87" spans="1:10" ht="15.95" customHeight="1" x14ac:dyDescent="0.15">
      <c r="A87" s="70"/>
      <c r="B87" s="69"/>
      <c r="C87" s="69"/>
      <c r="D87" s="174" t="s">
        <v>54</v>
      </c>
      <c r="E87" s="174"/>
      <c r="F87" s="175"/>
      <c r="G87" s="68"/>
      <c r="H87" s="68"/>
      <c r="I87" s="68"/>
      <c r="J87" s="160"/>
    </row>
    <row r="88" spans="1:10" ht="15.95" customHeight="1" x14ac:dyDescent="0.15">
      <c r="A88" s="70"/>
      <c r="B88" s="69"/>
      <c r="C88" s="69"/>
      <c r="D88" s="174" t="s">
        <v>55</v>
      </c>
      <c r="E88" s="174"/>
      <c r="F88" s="175"/>
      <c r="G88" s="68">
        <v>0</v>
      </c>
      <c r="H88" s="68">
        <v>0</v>
      </c>
      <c r="I88" s="68">
        <f>G88-H88</f>
        <v>0</v>
      </c>
      <c r="J88" s="160"/>
    </row>
    <row r="89" spans="1:10" ht="15.95" customHeight="1" x14ac:dyDescent="0.15">
      <c r="A89" s="70"/>
      <c r="B89" s="69"/>
      <c r="C89" s="69"/>
      <c r="D89" s="174" t="s">
        <v>56</v>
      </c>
      <c r="E89" s="174"/>
      <c r="F89" s="175"/>
      <c r="G89" s="82">
        <v>0</v>
      </c>
      <c r="H89" s="82">
        <f>SUM(H88)</f>
        <v>0</v>
      </c>
      <c r="I89" s="82">
        <f>G89-H89</f>
        <v>0</v>
      </c>
      <c r="J89" s="161"/>
    </row>
    <row r="90" spans="1:10" ht="15.95" customHeight="1" x14ac:dyDescent="0.15">
      <c r="A90" s="70"/>
      <c r="B90" s="69"/>
      <c r="C90" s="174" t="s">
        <v>57</v>
      </c>
      <c r="D90" s="174"/>
      <c r="E90" s="174"/>
      <c r="F90" s="175"/>
      <c r="G90" s="83"/>
      <c r="H90" s="83"/>
      <c r="I90" s="83"/>
      <c r="J90" s="160"/>
    </row>
    <row r="91" spans="1:10" ht="15.95" customHeight="1" x14ac:dyDescent="0.15">
      <c r="A91" s="70"/>
      <c r="B91" s="69"/>
      <c r="C91" s="69"/>
      <c r="D91" s="174" t="s">
        <v>58</v>
      </c>
      <c r="E91" s="174"/>
      <c r="F91" s="174"/>
      <c r="G91" s="68"/>
      <c r="H91" s="68"/>
      <c r="I91" s="68"/>
      <c r="J91" s="160"/>
    </row>
    <row r="92" spans="1:10" ht="15.95" customHeight="1" x14ac:dyDescent="0.15">
      <c r="A92" s="70"/>
      <c r="B92" s="69"/>
      <c r="C92" s="69"/>
      <c r="D92" s="175" t="s">
        <v>59</v>
      </c>
      <c r="E92" s="175"/>
      <c r="F92" s="175"/>
      <c r="G92" s="68"/>
      <c r="H92" s="68"/>
      <c r="I92" s="68"/>
      <c r="J92" s="160"/>
    </row>
    <row r="93" spans="1:10" ht="15.95" customHeight="1" x14ac:dyDescent="0.15">
      <c r="A93" s="70"/>
      <c r="B93" s="69"/>
      <c r="C93" s="69"/>
      <c r="D93" s="175" t="s">
        <v>60</v>
      </c>
      <c r="E93" s="175"/>
      <c r="F93" s="175"/>
      <c r="G93" s="80"/>
      <c r="H93" s="80"/>
      <c r="I93" s="80"/>
      <c r="J93" s="160"/>
    </row>
    <row r="94" spans="1:10" ht="15.95" customHeight="1" x14ac:dyDescent="0.15">
      <c r="A94" s="70"/>
      <c r="B94" s="69"/>
      <c r="C94" s="69"/>
      <c r="D94" s="175" t="s">
        <v>61</v>
      </c>
      <c r="E94" s="175"/>
      <c r="F94" s="175"/>
      <c r="G94" s="82">
        <v>0</v>
      </c>
      <c r="H94" s="82">
        <v>0</v>
      </c>
      <c r="I94" s="82">
        <f t="shared" ref="I94:I100" si="3">G94-H94</f>
        <v>0</v>
      </c>
      <c r="J94" s="161"/>
    </row>
    <row r="95" spans="1:10" ht="15.95" customHeight="1" x14ac:dyDescent="0.15">
      <c r="A95" s="70"/>
      <c r="B95" s="69"/>
      <c r="C95" s="69"/>
      <c r="D95" s="174" t="s">
        <v>62</v>
      </c>
      <c r="E95" s="174"/>
      <c r="F95" s="175"/>
      <c r="G95" s="80">
        <v>0</v>
      </c>
      <c r="H95" s="80">
        <v>0</v>
      </c>
      <c r="I95" s="80">
        <f t="shared" si="3"/>
        <v>0</v>
      </c>
      <c r="J95" s="161"/>
    </row>
    <row r="96" spans="1:10" ht="15.95" customHeight="1" x14ac:dyDescent="0.15">
      <c r="A96" s="70"/>
      <c r="B96" s="69"/>
      <c r="C96" s="69"/>
      <c r="D96" s="69"/>
      <c r="E96" s="174" t="s">
        <v>135</v>
      </c>
      <c r="F96" s="176"/>
      <c r="G96" s="80">
        <v>0</v>
      </c>
      <c r="H96" s="80">
        <v>0</v>
      </c>
      <c r="I96" s="80">
        <f t="shared" si="3"/>
        <v>0</v>
      </c>
      <c r="J96" s="161"/>
    </row>
    <row r="97" spans="1:10" ht="15.95" customHeight="1" x14ac:dyDescent="0.15">
      <c r="A97" s="70"/>
      <c r="B97" s="69"/>
      <c r="C97" s="69"/>
      <c r="D97" s="69"/>
      <c r="E97" s="174" t="s">
        <v>131</v>
      </c>
      <c r="F97" s="176"/>
      <c r="G97" s="80">
        <v>0</v>
      </c>
      <c r="H97" s="80">
        <v>0</v>
      </c>
      <c r="I97" s="80">
        <f t="shared" si="3"/>
        <v>0</v>
      </c>
      <c r="J97" s="161"/>
    </row>
    <row r="98" spans="1:10" ht="15.95" customHeight="1" x14ac:dyDescent="0.15">
      <c r="A98" s="70"/>
      <c r="B98" s="69"/>
      <c r="C98" s="69"/>
      <c r="D98" s="174" t="s">
        <v>63</v>
      </c>
      <c r="E98" s="174"/>
      <c r="F98" s="175"/>
      <c r="G98" s="82">
        <f>G83+G89-G94</f>
        <v>-1204000</v>
      </c>
      <c r="H98" s="82">
        <f>H83+H89-H94</f>
        <v>-903171</v>
      </c>
      <c r="I98" s="82">
        <f t="shared" si="3"/>
        <v>-300829</v>
      </c>
      <c r="J98" s="161"/>
    </row>
    <row r="99" spans="1:10" ht="15.95" customHeight="1" x14ac:dyDescent="0.15">
      <c r="A99" s="70"/>
      <c r="B99" s="69"/>
      <c r="C99" s="69"/>
      <c r="D99" s="174" t="s">
        <v>64</v>
      </c>
      <c r="E99" s="174"/>
      <c r="F99" s="175"/>
      <c r="G99" s="82">
        <v>-3091189</v>
      </c>
      <c r="H99" s="82">
        <v>-2188018</v>
      </c>
      <c r="I99" s="82">
        <f t="shared" si="3"/>
        <v>-903171</v>
      </c>
      <c r="J99" s="161"/>
    </row>
    <row r="100" spans="1:10" ht="15.95" customHeight="1" x14ac:dyDescent="0.15">
      <c r="A100" s="70"/>
      <c r="B100" s="69"/>
      <c r="C100" s="69"/>
      <c r="D100" s="174" t="s">
        <v>65</v>
      </c>
      <c r="E100" s="174"/>
      <c r="F100" s="175"/>
      <c r="G100" s="82">
        <f>G98+G99</f>
        <v>-4295189</v>
      </c>
      <c r="H100" s="82">
        <f>H98+H99</f>
        <v>-3091189</v>
      </c>
      <c r="I100" s="82">
        <f t="shared" si="3"/>
        <v>-1204000</v>
      </c>
      <c r="J100" s="161"/>
    </row>
    <row r="101" spans="1:10" ht="15.95" customHeight="1" x14ac:dyDescent="0.15">
      <c r="A101" s="70"/>
      <c r="B101" s="69"/>
      <c r="C101" s="69"/>
      <c r="D101" s="69"/>
      <c r="E101" s="69"/>
      <c r="F101" s="78"/>
      <c r="G101" s="68"/>
      <c r="H101" s="68"/>
      <c r="I101" s="68"/>
      <c r="J101" s="160"/>
    </row>
    <row r="102" spans="1:10" ht="15.95" customHeight="1" x14ac:dyDescent="0.15">
      <c r="A102" s="70" t="s">
        <v>66</v>
      </c>
      <c r="B102" s="69"/>
      <c r="C102" s="69"/>
      <c r="D102" s="69"/>
      <c r="E102" s="69"/>
      <c r="F102" s="78"/>
      <c r="G102" s="68"/>
      <c r="H102" s="68"/>
      <c r="I102" s="68"/>
      <c r="J102" s="160"/>
    </row>
    <row r="103" spans="1:10" ht="15.95" customHeight="1" x14ac:dyDescent="0.15">
      <c r="A103" s="70"/>
      <c r="B103" s="69"/>
      <c r="C103" s="69"/>
      <c r="D103" s="174" t="s">
        <v>17</v>
      </c>
      <c r="E103" s="174"/>
      <c r="F103" s="175"/>
      <c r="G103" s="68"/>
      <c r="H103" s="68"/>
      <c r="I103" s="68"/>
      <c r="J103" s="160"/>
    </row>
    <row r="104" spans="1:10" ht="15.95" customHeight="1" x14ac:dyDescent="0.15">
      <c r="A104" s="70"/>
      <c r="B104" s="69"/>
      <c r="C104" s="69"/>
      <c r="D104" s="175" t="s">
        <v>20</v>
      </c>
      <c r="E104" s="175"/>
      <c r="F104" s="175"/>
      <c r="G104" s="68"/>
      <c r="H104" s="68"/>
      <c r="I104" s="68"/>
      <c r="J104" s="160"/>
    </row>
    <row r="105" spans="1:10" ht="15.95" customHeight="1" x14ac:dyDescent="0.15">
      <c r="A105" s="70"/>
      <c r="B105" s="69"/>
      <c r="C105" s="69"/>
      <c r="D105" s="175" t="s">
        <v>67</v>
      </c>
      <c r="E105" s="175"/>
      <c r="F105" s="175"/>
      <c r="G105" s="68">
        <v>0</v>
      </c>
      <c r="H105" s="68">
        <v>820000</v>
      </c>
      <c r="I105" s="68">
        <f>G105-H105</f>
        <v>-820000</v>
      </c>
      <c r="J105" s="160" t="s">
        <v>171</v>
      </c>
    </row>
    <row r="106" spans="1:10" ht="15.95" customHeight="1" x14ac:dyDescent="0.15">
      <c r="A106" s="70"/>
      <c r="B106" s="69"/>
      <c r="C106" s="69"/>
      <c r="D106" s="69" t="s">
        <v>68</v>
      </c>
      <c r="E106" s="69"/>
      <c r="F106" s="69"/>
      <c r="G106" s="68"/>
      <c r="H106" s="68"/>
      <c r="I106" s="68"/>
      <c r="J106" s="160"/>
    </row>
    <row r="107" spans="1:10" ht="15.95" customHeight="1" x14ac:dyDescent="0.15">
      <c r="A107" s="70"/>
      <c r="B107" s="69"/>
      <c r="C107" s="69"/>
      <c r="D107" s="174" t="s">
        <v>69</v>
      </c>
      <c r="E107" s="174"/>
      <c r="F107" s="174"/>
      <c r="G107" s="68"/>
      <c r="H107" s="68"/>
      <c r="I107" s="68"/>
      <c r="J107" s="160"/>
    </row>
    <row r="108" spans="1:10" ht="15.95" customHeight="1" x14ac:dyDescent="0.15">
      <c r="A108" s="70"/>
      <c r="B108" s="69"/>
      <c r="C108" s="69"/>
      <c r="D108" s="69" t="s">
        <v>70</v>
      </c>
      <c r="E108" s="69"/>
      <c r="F108" s="69"/>
      <c r="G108" s="68"/>
      <c r="H108" s="68"/>
      <c r="I108" s="68"/>
      <c r="J108" s="160"/>
    </row>
    <row r="109" spans="1:10" ht="15.95" customHeight="1" x14ac:dyDescent="0.15">
      <c r="A109" s="70"/>
      <c r="B109" s="69"/>
      <c r="C109" s="69"/>
      <c r="D109" s="69" t="s">
        <v>71</v>
      </c>
      <c r="E109" s="69"/>
      <c r="F109" s="69"/>
      <c r="G109" s="68"/>
      <c r="H109" s="68"/>
      <c r="I109" s="68"/>
      <c r="J109" s="166"/>
    </row>
    <row r="110" spans="1:10" ht="15.95" customHeight="1" x14ac:dyDescent="0.15">
      <c r="A110" s="70"/>
      <c r="B110" s="69"/>
      <c r="C110" s="69"/>
      <c r="D110" s="174" t="s">
        <v>72</v>
      </c>
      <c r="E110" s="174"/>
      <c r="F110" s="175"/>
      <c r="G110" s="68">
        <v>-243000</v>
      </c>
      <c r="H110" s="68">
        <v>-1600333</v>
      </c>
      <c r="I110" s="68">
        <f>G110-H110</f>
        <v>1357333</v>
      </c>
      <c r="J110" s="166"/>
    </row>
    <row r="111" spans="1:10" ht="15.95" customHeight="1" x14ac:dyDescent="0.15">
      <c r="A111" s="70"/>
      <c r="B111" s="69"/>
      <c r="C111" s="69"/>
      <c r="D111" s="69"/>
      <c r="E111" s="174" t="s">
        <v>73</v>
      </c>
      <c r="F111" s="175"/>
      <c r="G111" s="82">
        <f>G110</f>
        <v>-243000</v>
      </c>
      <c r="H111" s="82">
        <f>H105+H110</f>
        <v>-780333</v>
      </c>
      <c r="I111" s="82">
        <f>G111-H111</f>
        <v>537333</v>
      </c>
      <c r="J111" s="167"/>
    </row>
    <row r="112" spans="1:10" ht="15.95" customHeight="1" x14ac:dyDescent="0.15">
      <c r="A112" s="70"/>
      <c r="B112" s="69"/>
      <c r="C112" s="69"/>
      <c r="D112" s="69"/>
      <c r="E112" s="174" t="s">
        <v>74</v>
      </c>
      <c r="F112" s="175"/>
      <c r="G112" s="82">
        <v>9374609</v>
      </c>
      <c r="H112" s="82">
        <v>10154942</v>
      </c>
      <c r="I112" s="82">
        <f>G112-H112</f>
        <v>-780333</v>
      </c>
      <c r="J112" s="167"/>
    </row>
    <row r="113" spans="1:10" ht="15.95" customHeight="1" x14ac:dyDescent="0.15">
      <c r="A113" s="70"/>
      <c r="B113" s="69"/>
      <c r="C113" s="69"/>
      <c r="D113" s="69"/>
      <c r="E113" s="174" t="s">
        <v>75</v>
      </c>
      <c r="F113" s="175"/>
      <c r="G113" s="82">
        <f>G111+G112</f>
        <v>9131609</v>
      </c>
      <c r="H113" s="82">
        <f>H111+H112</f>
        <v>9374609</v>
      </c>
      <c r="I113" s="82">
        <f>G113-H113</f>
        <v>-243000</v>
      </c>
      <c r="J113" s="167"/>
    </row>
    <row r="114" spans="1:10" ht="15.95" customHeight="1" x14ac:dyDescent="0.15">
      <c r="A114" s="70"/>
      <c r="B114" s="69"/>
      <c r="C114" s="69"/>
      <c r="D114" s="69"/>
      <c r="E114" s="69"/>
      <c r="F114" s="69"/>
      <c r="G114" s="68"/>
      <c r="H114" s="68"/>
      <c r="I114" s="68"/>
      <c r="J114" s="166"/>
    </row>
    <row r="115" spans="1:10" ht="15.95" customHeight="1" x14ac:dyDescent="0.15">
      <c r="A115" s="70" t="s">
        <v>76</v>
      </c>
      <c r="B115" s="69"/>
      <c r="C115" s="69"/>
      <c r="D115" s="69"/>
      <c r="E115" s="69"/>
      <c r="F115" s="69"/>
      <c r="G115" s="68"/>
      <c r="H115" s="68"/>
      <c r="I115" s="68"/>
      <c r="J115" s="166"/>
    </row>
    <row r="116" spans="1:10" ht="15.95" customHeight="1" thickBot="1" x14ac:dyDescent="0.2">
      <c r="A116" s="84"/>
      <c r="B116" s="85"/>
      <c r="C116" s="85"/>
      <c r="D116" s="85" t="s">
        <v>77</v>
      </c>
      <c r="E116" s="85"/>
      <c r="F116" s="85"/>
      <c r="G116" s="86">
        <f>G100+G113</f>
        <v>4836420</v>
      </c>
      <c r="H116" s="86">
        <f>H100+H113</f>
        <v>6283420</v>
      </c>
      <c r="I116" s="86">
        <f>G116-H116</f>
        <v>-1447000</v>
      </c>
      <c r="J116" s="168"/>
    </row>
    <row r="117" spans="1:10" ht="18" customHeight="1" thickTop="1" x14ac:dyDescent="0.15">
      <c r="A117" s="69"/>
      <c r="B117" s="69"/>
      <c r="C117" s="69"/>
      <c r="D117" s="69"/>
      <c r="E117" s="69"/>
      <c r="F117" s="69"/>
      <c r="G117" s="87"/>
      <c r="H117" s="87"/>
      <c r="I117" s="87"/>
      <c r="J117" s="87"/>
    </row>
    <row r="119" spans="1:10" x14ac:dyDescent="0.15">
      <c r="G119" s="170"/>
      <c r="H119" s="171"/>
      <c r="I119" s="171"/>
      <c r="J119" s="171"/>
    </row>
    <row r="120" spans="1:10" x14ac:dyDescent="0.15">
      <c r="G120" s="172"/>
      <c r="H120" s="173"/>
      <c r="I120" s="173"/>
    </row>
    <row r="121" spans="1:10" x14ac:dyDescent="0.15">
      <c r="G121" s="172"/>
      <c r="H121" s="173"/>
      <c r="I121" s="173"/>
      <c r="J121" s="171"/>
    </row>
    <row r="122" spans="1:10" x14ac:dyDescent="0.15">
      <c r="G122" s="172"/>
      <c r="H122" s="171"/>
      <c r="I122" s="171"/>
      <c r="J122" s="171"/>
    </row>
    <row r="123" spans="1:10" x14ac:dyDescent="0.15">
      <c r="G123" s="172"/>
      <c r="H123" s="171"/>
      <c r="I123" s="171"/>
      <c r="J123" s="171"/>
    </row>
    <row r="124" spans="1:10" x14ac:dyDescent="0.15">
      <c r="G124" s="172"/>
      <c r="H124" s="171"/>
      <c r="I124" s="171"/>
      <c r="J124" s="171"/>
    </row>
    <row r="125" spans="1:10" x14ac:dyDescent="0.15">
      <c r="G125" s="170"/>
      <c r="H125" s="171"/>
      <c r="I125" s="171"/>
      <c r="J125" s="171"/>
    </row>
    <row r="126" spans="1:10" x14ac:dyDescent="0.15">
      <c r="G126" s="170"/>
      <c r="H126" s="171"/>
      <c r="I126" s="171"/>
      <c r="J126" s="171"/>
    </row>
    <row r="127" spans="1:10" x14ac:dyDescent="0.15">
      <c r="G127" s="170"/>
      <c r="H127" s="171"/>
      <c r="I127" s="171"/>
      <c r="J127" s="171"/>
    </row>
    <row r="128" spans="1:10" x14ac:dyDescent="0.15">
      <c r="G128" s="170"/>
      <c r="H128" s="171"/>
      <c r="I128" s="171"/>
      <c r="J128" s="171"/>
    </row>
  </sheetData>
  <mergeCells count="101">
    <mergeCell ref="C8:F8"/>
    <mergeCell ref="A2:J2"/>
    <mergeCell ref="K2:O2"/>
    <mergeCell ref="A3:J3"/>
    <mergeCell ref="A5:F5"/>
    <mergeCell ref="B6:F6"/>
    <mergeCell ref="E22:F22"/>
    <mergeCell ref="D9:F9"/>
    <mergeCell ref="D10:F10"/>
    <mergeCell ref="D12:F12"/>
    <mergeCell ref="E13:F13"/>
    <mergeCell ref="E14:F14"/>
    <mergeCell ref="D15:F15"/>
    <mergeCell ref="E16:F16"/>
    <mergeCell ref="E17:F17"/>
    <mergeCell ref="E18:F18"/>
    <mergeCell ref="E20:F20"/>
    <mergeCell ref="D21:F21"/>
    <mergeCell ref="E37:F37"/>
    <mergeCell ref="E23:F23"/>
    <mergeCell ref="D24:F24"/>
    <mergeCell ref="E25:F25"/>
    <mergeCell ref="C27:F27"/>
    <mergeCell ref="B29:F29"/>
    <mergeCell ref="D30:F30"/>
    <mergeCell ref="E31:F31"/>
    <mergeCell ref="E32:F32"/>
    <mergeCell ref="E33:F33"/>
    <mergeCell ref="E34:F34"/>
    <mergeCell ref="E35:F35"/>
    <mergeCell ref="E50:F50"/>
    <mergeCell ref="E38:F38"/>
    <mergeCell ref="E39:F39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67:F67"/>
    <mergeCell ref="E51:F51"/>
    <mergeCell ref="E52:F52"/>
    <mergeCell ref="D55:F55"/>
    <mergeCell ref="E56:F56"/>
    <mergeCell ref="E57:F57"/>
    <mergeCell ref="E58:F58"/>
    <mergeCell ref="E60:F60"/>
    <mergeCell ref="E62:F62"/>
    <mergeCell ref="E63:F63"/>
    <mergeCell ref="E64:F64"/>
    <mergeCell ref="E66:F66"/>
    <mergeCell ref="A84:F84"/>
    <mergeCell ref="E69:F69"/>
    <mergeCell ref="E70:F70"/>
    <mergeCell ref="E71:F71"/>
    <mergeCell ref="E73:F73"/>
    <mergeCell ref="D77:F77"/>
    <mergeCell ref="D78:F78"/>
    <mergeCell ref="D79:F79"/>
    <mergeCell ref="D80:F80"/>
    <mergeCell ref="D81:F81"/>
    <mergeCell ref="D82:F82"/>
    <mergeCell ref="D83:F83"/>
    <mergeCell ref="E72:F72"/>
    <mergeCell ref="E96:F96"/>
    <mergeCell ref="B85:F85"/>
    <mergeCell ref="C86:F86"/>
    <mergeCell ref="D87:F87"/>
    <mergeCell ref="D88:F88"/>
    <mergeCell ref="D89:F89"/>
    <mergeCell ref="C90:F90"/>
    <mergeCell ref="D91:F91"/>
    <mergeCell ref="D92:F92"/>
    <mergeCell ref="D93:F93"/>
    <mergeCell ref="D94:F94"/>
    <mergeCell ref="D95:F95"/>
    <mergeCell ref="E113:F113"/>
    <mergeCell ref="E97:F97"/>
    <mergeCell ref="D98:F98"/>
    <mergeCell ref="D99:F99"/>
    <mergeCell ref="D100:F100"/>
    <mergeCell ref="D103:F103"/>
    <mergeCell ref="D104:F104"/>
    <mergeCell ref="D105:F105"/>
    <mergeCell ref="D107:F107"/>
    <mergeCell ref="D110:F110"/>
    <mergeCell ref="E111:F111"/>
    <mergeCell ref="E112:F112"/>
    <mergeCell ref="G125:J125"/>
    <mergeCell ref="G126:J126"/>
    <mergeCell ref="G127:J127"/>
    <mergeCell ref="G128:J128"/>
    <mergeCell ref="G119:J119"/>
    <mergeCell ref="G120:I120"/>
    <mergeCell ref="G121:J121"/>
    <mergeCell ref="G122:J122"/>
    <mergeCell ref="G123:J123"/>
    <mergeCell ref="G124:J124"/>
  </mergeCells>
  <phoneticPr fontId="2"/>
  <printOptions horizontalCentered="1"/>
  <pageMargins left="0.70866141732283472" right="0.19685039370078741" top="0.74803149606299213" bottom="0.19685039370078741" header="0.31496062992125984" footer="0.31496062992125984"/>
  <pageSetup paperSize="12" scale="99" orientation="portrait" r:id="rId1"/>
  <rowBreaks count="2" manualBreakCount="2">
    <brk id="59" max="9" man="1"/>
    <brk id="11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N118"/>
  <sheetViews>
    <sheetView topLeftCell="F1" zoomScale="131" zoomScaleNormal="131" workbookViewId="0">
      <pane ySplit="6" topLeftCell="A61" activePane="bottomLeft" state="frozen"/>
      <selection pane="bottomLeft" activeCell="K62" sqref="K62"/>
    </sheetView>
  </sheetViews>
  <sheetFormatPr defaultRowHeight="13.5" x14ac:dyDescent="0.15"/>
  <cols>
    <col min="1" max="2" width="3" style="1" customWidth="1"/>
    <col min="3" max="3" width="3.25" style="1" customWidth="1"/>
    <col min="4" max="4" width="2.875" style="1" customWidth="1"/>
    <col min="5" max="5" width="2.125" style="1" customWidth="1"/>
    <col min="6" max="6" width="26" style="1" customWidth="1"/>
    <col min="7" max="11" width="16.625" style="2" customWidth="1"/>
    <col min="12" max="12" width="16.625" style="1" customWidth="1"/>
    <col min="13" max="13" width="13.625" style="1" customWidth="1"/>
    <col min="14" max="16384" width="9" style="1"/>
  </cols>
  <sheetData>
    <row r="1" spans="1:14" x14ac:dyDescent="0.15">
      <c r="A1" s="1" t="s">
        <v>0</v>
      </c>
    </row>
    <row r="2" spans="1:14" ht="22.5" customHeight="1" x14ac:dyDescent="0.25">
      <c r="A2" s="191" t="s">
        <v>162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  <c r="L2" s="193"/>
      <c r="M2" s="43"/>
      <c r="N2" s="9"/>
    </row>
    <row r="3" spans="1:14" ht="15.75" customHeight="1" x14ac:dyDescent="0.15">
      <c r="A3" s="194" t="s">
        <v>172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44"/>
      <c r="N3" s="10"/>
    </row>
    <row r="4" spans="1:14" ht="14.25" thickBot="1" x14ac:dyDescent="0.2">
      <c r="J4" s="3"/>
      <c r="L4" s="3" t="s">
        <v>1</v>
      </c>
      <c r="M4" s="3"/>
    </row>
    <row r="5" spans="1:14" ht="16.5" customHeight="1" x14ac:dyDescent="0.15">
      <c r="A5" s="196" t="s">
        <v>3</v>
      </c>
      <c r="B5" s="197"/>
      <c r="C5" s="197"/>
      <c r="D5" s="197"/>
      <c r="E5" s="197"/>
      <c r="F5" s="198"/>
      <c r="G5" s="202" t="s">
        <v>156</v>
      </c>
      <c r="H5" s="204" t="s">
        <v>157</v>
      </c>
      <c r="I5" s="206" t="s">
        <v>160</v>
      </c>
      <c r="J5" s="214" t="s">
        <v>158</v>
      </c>
      <c r="K5" s="208" t="s">
        <v>78</v>
      </c>
      <c r="L5" s="210" t="s">
        <v>79</v>
      </c>
      <c r="M5" s="10"/>
    </row>
    <row r="6" spans="1:14" ht="72.75" customHeight="1" x14ac:dyDescent="0.15">
      <c r="A6" s="199"/>
      <c r="B6" s="200"/>
      <c r="C6" s="200"/>
      <c r="D6" s="200"/>
      <c r="E6" s="200"/>
      <c r="F6" s="201"/>
      <c r="G6" s="203"/>
      <c r="H6" s="205"/>
      <c r="I6" s="207"/>
      <c r="J6" s="215"/>
      <c r="K6" s="209"/>
      <c r="L6" s="211"/>
      <c r="M6" s="44"/>
    </row>
    <row r="7" spans="1:14" ht="14.1" customHeight="1" x14ac:dyDescent="0.15">
      <c r="A7" s="113" t="s">
        <v>5</v>
      </c>
      <c r="B7" s="1" t="s">
        <v>80</v>
      </c>
      <c r="G7" s="120"/>
      <c r="H7" s="54"/>
      <c r="I7" s="45"/>
      <c r="J7" s="90"/>
      <c r="K7" s="120"/>
      <c r="L7" s="150"/>
    </row>
    <row r="8" spans="1:14" ht="14.1" customHeight="1" x14ac:dyDescent="0.15">
      <c r="A8" s="114"/>
      <c r="B8" s="4" t="s">
        <v>6</v>
      </c>
      <c r="C8" s="1" t="s">
        <v>11</v>
      </c>
      <c r="G8" s="121"/>
      <c r="H8" s="7"/>
      <c r="J8" s="90"/>
      <c r="K8" s="121"/>
      <c r="L8" s="90"/>
      <c r="M8" s="2"/>
    </row>
    <row r="9" spans="1:14" ht="14.1" customHeight="1" x14ac:dyDescent="0.15">
      <c r="A9" s="115"/>
      <c r="B9" s="5"/>
      <c r="C9" s="5" t="s">
        <v>81</v>
      </c>
      <c r="D9" s="5"/>
      <c r="E9" s="1" t="s">
        <v>82</v>
      </c>
      <c r="G9" s="122"/>
      <c r="H9" s="55"/>
      <c r="I9" s="56"/>
      <c r="J9" s="91"/>
      <c r="K9" s="122"/>
      <c r="L9" s="91"/>
      <c r="M9" s="2"/>
    </row>
    <row r="10" spans="1:14" ht="14.1" customHeight="1" x14ac:dyDescent="0.15">
      <c r="A10" s="113"/>
      <c r="E10" s="1" t="s">
        <v>83</v>
      </c>
      <c r="G10" s="123"/>
      <c r="H10" s="63"/>
      <c r="I10" s="64"/>
      <c r="J10" s="92"/>
      <c r="K10" s="123"/>
      <c r="L10" s="92"/>
      <c r="M10" s="2"/>
    </row>
    <row r="11" spans="1:14" ht="14.1" customHeight="1" x14ac:dyDescent="0.15">
      <c r="A11" s="113"/>
      <c r="E11" s="1" t="s">
        <v>13</v>
      </c>
      <c r="G11" s="123">
        <f>SUM(G12)</f>
        <v>1060000</v>
      </c>
      <c r="H11" s="63">
        <f t="shared" ref="H11:I11" si="0">SUM(H12)</f>
        <v>440000</v>
      </c>
      <c r="I11" s="144">
        <f t="shared" si="0"/>
        <v>500000</v>
      </c>
      <c r="J11" s="111">
        <f>SUM(G11:I11)</f>
        <v>2000000</v>
      </c>
      <c r="K11" s="123">
        <v>0</v>
      </c>
      <c r="L11" s="92">
        <f>J11+K11</f>
        <v>2000000</v>
      </c>
      <c r="M11" s="2"/>
    </row>
    <row r="12" spans="1:14" ht="14.1" customHeight="1" x14ac:dyDescent="0.15">
      <c r="A12" s="113"/>
      <c r="F12" s="1" t="s">
        <v>84</v>
      </c>
      <c r="G12" s="124">
        <v>1060000</v>
      </c>
      <c r="H12" s="57">
        <v>440000</v>
      </c>
      <c r="I12" s="58">
        <v>500000</v>
      </c>
      <c r="J12" s="93">
        <f>SUM(G12:I12)</f>
        <v>2000000</v>
      </c>
      <c r="K12" s="124"/>
      <c r="L12" s="93">
        <f>J12+K12</f>
        <v>2000000</v>
      </c>
      <c r="M12" s="2"/>
    </row>
    <row r="13" spans="1:14" ht="14.1" customHeight="1" x14ac:dyDescent="0.15">
      <c r="A13" s="113"/>
      <c r="E13" s="1" t="s">
        <v>14</v>
      </c>
      <c r="G13" s="123">
        <f>SUM(G14:G15)</f>
        <v>2212000</v>
      </c>
      <c r="H13" s="63">
        <f t="shared" ref="H13:J13" si="1">SUM(H14:H15)</f>
        <v>690000</v>
      </c>
      <c r="I13" s="64">
        <f t="shared" si="1"/>
        <v>1170000</v>
      </c>
      <c r="J13" s="123">
        <f t="shared" si="1"/>
        <v>4072000</v>
      </c>
      <c r="K13" s="123">
        <f t="shared" ref="K13:L13" si="2">SUM(K14:K15)</f>
        <v>1572000</v>
      </c>
      <c r="L13" s="92">
        <f t="shared" si="2"/>
        <v>5644000</v>
      </c>
      <c r="M13" s="2"/>
    </row>
    <row r="14" spans="1:14" ht="14.1" customHeight="1" x14ac:dyDescent="0.15">
      <c r="A14" s="113"/>
      <c r="F14" s="1" t="s">
        <v>85</v>
      </c>
      <c r="G14" s="124">
        <v>72000</v>
      </c>
      <c r="H14" s="57">
        <v>0</v>
      </c>
      <c r="I14" s="58">
        <v>0</v>
      </c>
      <c r="J14" s="93">
        <f>SUM(G14:I14)</f>
        <v>72000</v>
      </c>
      <c r="K14" s="124">
        <v>72000</v>
      </c>
      <c r="L14" s="93">
        <f t="shared" ref="L14:L27" si="3">J14+K14</f>
        <v>144000</v>
      </c>
      <c r="M14" s="2"/>
    </row>
    <row r="15" spans="1:14" ht="14.1" customHeight="1" x14ac:dyDescent="0.15">
      <c r="A15" s="113"/>
      <c r="F15" s="1" t="s">
        <v>16</v>
      </c>
      <c r="G15" s="124">
        <v>2140000</v>
      </c>
      <c r="H15" s="57">
        <v>690000</v>
      </c>
      <c r="I15" s="58">
        <v>1170000</v>
      </c>
      <c r="J15" s="93">
        <f>SUM(G15:I15)</f>
        <v>4000000</v>
      </c>
      <c r="K15" s="124">
        <v>1500000</v>
      </c>
      <c r="L15" s="93">
        <f t="shared" si="3"/>
        <v>5500000</v>
      </c>
      <c r="M15" s="2"/>
    </row>
    <row r="16" spans="1:14" x14ac:dyDescent="0.15">
      <c r="A16" s="113"/>
      <c r="E16" s="1" t="s">
        <v>17</v>
      </c>
      <c r="G16" s="123">
        <f>SUM(G17:G19)</f>
        <v>3470700</v>
      </c>
      <c r="H16" s="63">
        <f t="shared" ref="H16:K16" si="4">SUM(H17:H19)</f>
        <v>3014400</v>
      </c>
      <c r="I16" s="64">
        <f t="shared" si="4"/>
        <v>4425200</v>
      </c>
      <c r="J16" s="123">
        <f t="shared" si="4"/>
        <v>10910300</v>
      </c>
      <c r="K16" s="123">
        <f t="shared" si="4"/>
        <v>1192700</v>
      </c>
      <c r="L16" s="92">
        <f t="shared" si="3"/>
        <v>12103000</v>
      </c>
      <c r="M16" s="2"/>
    </row>
    <row r="17" spans="1:13" x14ac:dyDescent="0.15">
      <c r="A17" s="113"/>
      <c r="F17" s="1" t="s">
        <v>180</v>
      </c>
      <c r="G17" s="124">
        <v>2500700</v>
      </c>
      <c r="H17" s="57">
        <v>2000000</v>
      </c>
      <c r="I17" s="58">
        <v>1982000</v>
      </c>
      <c r="J17" s="93">
        <f>SUM(G17:I17)</f>
        <v>6482700</v>
      </c>
      <c r="K17" s="124">
        <v>720300</v>
      </c>
      <c r="L17" s="93">
        <f t="shared" si="3"/>
        <v>7203000</v>
      </c>
      <c r="M17" s="2"/>
    </row>
    <row r="18" spans="1:13" x14ac:dyDescent="0.15">
      <c r="A18" s="113"/>
      <c r="F18" s="1" t="s">
        <v>181</v>
      </c>
      <c r="G18" s="124">
        <v>970000</v>
      </c>
      <c r="H18" s="57">
        <v>838400</v>
      </c>
      <c r="I18" s="58">
        <v>2443200</v>
      </c>
      <c r="J18" s="93">
        <f t="shared" ref="J18:J19" si="5">SUM(G18:I18)</f>
        <v>4251600</v>
      </c>
      <c r="K18" s="124">
        <v>472400</v>
      </c>
      <c r="L18" s="93">
        <f t="shared" si="3"/>
        <v>4724000</v>
      </c>
      <c r="M18" s="2"/>
    </row>
    <row r="19" spans="1:13" x14ac:dyDescent="0.15">
      <c r="A19" s="113"/>
      <c r="F19" s="1" t="s">
        <v>18</v>
      </c>
      <c r="G19" s="124">
        <v>0</v>
      </c>
      <c r="H19" s="57">
        <v>176000</v>
      </c>
      <c r="I19" s="58">
        <v>0</v>
      </c>
      <c r="J19" s="93">
        <f t="shared" si="5"/>
        <v>176000</v>
      </c>
      <c r="K19" s="124">
        <v>0</v>
      </c>
      <c r="L19" s="93">
        <f t="shared" si="3"/>
        <v>176000</v>
      </c>
      <c r="M19" s="2"/>
    </row>
    <row r="20" spans="1:13" x14ac:dyDescent="0.15">
      <c r="A20" s="113"/>
      <c r="E20" s="1" t="s">
        <v>132</v>
      </c>
      <c r="G20" s="123">
        <f>SUM(G21)</f>
        <v>1116800</v>
      </c>
      <c r="H20" s="63">
        <f t="shared" ref="H20:K20" si="6">SUM(H21)</f>
        <v>1116800</v>
      </c>
      <c r="I20" s="64">
        <f t="shared" si="6"/>
        <v>907400</v>
      </c>
      <c r="J20" s="123">
        <f>SUM(G20:I20)</f>
        <v>3141000</v>
      </c>
      <c r="K20" s="123">
        <f t="shared" si="6"/>
        <v>349000</v>
      </c>
      <c r="L20" s="92">
        <f t="shared" si="3"/>
        <v>3490000</v>
      </c>
      <c r="M20" s="2"/>
    </row>
    <row r="21" spans="1:13" x14ac:dyDescent="0.15">
      <c r="A21" s="113"/>
      <c r="E21" s="1" t="s">
        <v>86</v>
      </c>
      <c r="F21" s="1" t="s">
        <v>133</v>
      </c>
      <c r="G21" s="124">
        <v>1116800</v>
      </c>
      <c r="H21" s="57">
        <v>1116800</v>
      </c>
      <c r="I21" s="58">
        <v>907400</v>
      </c>
      <c r="J21" s="93">
        <f>SUM(G21:I21)</f>
        <v>3141000</v>
      </c>
      <c r="K21" s="124">
        <v>349000</v>
      </c>
      <c r="L21" s="93">
        <f t="shared" si="3"/>
        <v>3490000</v>
      </c>
      <c r="M21" s="2"/>
    </row>
    <row r="22" spans="1:13" x14ac:dyDescent="0.15">
      <c r="A22" s="113"/>
      <c r="E22" s="1" t="s">
        <v>20</v>
      </c>
      <c r="G22" s="123">
        <f>SUM(G23:G24)</f>
        <v>2277760</v>
      </c>
      <c r="H22" s="63">
        <f t="shared" ref="H22:K22" si="7">SUM(H23:H24)</f>
        <v>1877760</v>
      </c>
      <c r="I22" s="64">
        <f t="shared" si="7"/>
        <v>2063180</v>
      </c>
      <c r="J22" s="123">
        <f>SUM(G22:I22)</f>
        <v>6218700</v>
      </c>
      <c r="K22" s="123">
        <f t="shared" si="7"/>
        <v>24300</v>
      </c>
      <c r="L22" s="92">
        <f t="shared" si="3"/>
        <v>6243000</v>
      </c>
      <c r="M22" s="2"/>
    </row>
    <row r="23" spans="1:13" x14ac:dyDescent="0.15">
      <c r="A23" s="113"/>
      <c r="F23" s="1" t="s">
        <v>20</v>
      </c>
      <c r="G23" s="124">
        <v>2200000</v>
      </c>
      <c r="H23" s="57">
        <v>1800000</v>
      </c>
      <c r="I23" s="58">
        <v>2000000</v>
      </c>
      <c r="J23" s="93">
        <f>SUM(G23:I23)</f>
        <v>6000000</v>
      </c>
      <c r="K23" s="124">
        <v>0</v>
      </c>
      <c r="L23" s="93">
        <f t="shared" si="3"/>
        <v>6000000</v>
      </c>
      <c r="M23" s="2"/>
    </row>
    <row r="24" spans="1:13" x14ac:dyDescent="0.15">
      <c r="A24" s="113"/>
      <c r="F24" s="1" t="s">
        <v>159</v>
      </c>
      <c r="G24" s="124">
        <v>77760</v>
      </c>
      <c r="H24" s="57">
        <v>77760</v>
      </c>
      <c r="I24" s="58">
        <v>63180</v>
      </c>
      <c r="J24" s="93">
        <f>SUM(G24:I24)</f>
        <v>218700</v>
      </c>
      <c r="K24" s="124">
        <v>24300</v>
      </c>
      <c r="L24" s="93">
        <f t="shared" si="3"/>
        <v>243000</v>
      </c>
      <c r="M24" s="2"/>
    </row>
    <row r="25" spans="1:13" x14ac:dyDescent="0.15">
      <c r="A25" s="113"/>
      <c r="E25" s="1" t="s">
        <v>2</v>
      </c>
      <c r="G25" s="123">
        <f>SUM(G26:G27)</f>
        <v>320</v>
      </c>
      <c r="H25" s="63">
        <f t="shared" ref="H25:K25" si="8">SUM(H26:H27)</f>
        <v>320</v>
      </c>
      <c r="I25" s="64">
        <f t="shared" si="8"/>
        <v>260</v>
      </c>
      <c r="J25" s="123">
        <f t="shared" si="8"/>
        <v>900</v>
      </c>
      <c r="K25" s="123">
        <f t="shared" si="8"/>
        <v>100</v>
      </c>
      <c r="L25" s="92">
        <f t="shared" si="3"/>
        <v>1000</v>
      </c>
      <c r="M25" s="2"/>
    </row>
    <row r="26" spans="1:13" x14ac:dyDescent="0.15">
      <c r="A26" s="113"/>
      <c r="F26" s="1" t="s">
        <v>22</v>
      </c>
      <c r="G26" s="124">
        <v>320</v>
      </c>
      <c r="H26" s="57">
        <v>320</v>
      </c>
      <c r="I26" s="58">
        <v>260</v>
      </c>
      <c r="J26" s="93">
        <f>SUM(G26:I26)</f>
        <v>900</v>
      </c>
      <c r="K26" s="124">
        <v>100</v>
      </c>
      <c r="L26" s="93">
        <f t="shared" si="3"/>
        <v>1000</v>
      </c>
      <c r="M26" s="2"/>
    </row>
    <row r="27" spans="1:13" x14ac:dyDescent="0.15">
      <c r="A27" s="113"/>
      <c r="F27" s="1" t="s">
        <v>87</v>
      </c>
      <c r="G27" s="124">
        <v>0</v>
      </c>
      <c r="H27" s="57">
        <v>0</v>
      </c>
      <c r="I27" s="58">
        <v>0</v>
      </c>
      <c r="J27" s="93">
        <f>SUM(G27:I27)</f>
        <v>0</v>
      </c>
      <c r="K27" s="124">
        <v>0</v>
      </c>
      <c r="L27" s="93">
        <f t="shared" si="3"/>
        <v>0</v>
      </c>
      <c r="M27" s="2"/>
    </row>
    <row r="28" spans="1:13" x14ac:dyDescent="0.15">
      <c r="A28" s="113"/>
      <c r="G28" s="121"/>
      <c r="H28" s="7"/>
      <c r="J28" s="90"/>
      <c r="K28" s="148"/>
      <c r="L28" s="151"/>
      <c r="M28" s="2"/>
    </row>
    <row r="29" spans="1:13" s="11" customFormat="1" x14ac:dyDescent="0.15">
      <c r="A29" s="116"/>
      <c r="D29" s="11" t="s">
        <v>24</v>
      </c>
      <c r="G29" s="125">
        <f>G11+G13+G16+G20+G22+G25</f>
        <v>10137580</v>
      </c>
      <c r="H29" s="8">
        <f t="shared" ref="H29:K29" si="9">H11+H13+H16+H20+H22+H25</f>
        <v>7139280</v>
      </c>
      <c r="I29" s="12">
        <f t="shared" si="9"/>
        <v>9066040</v>
      </c>
      <c r="J29" s="125">
        <f t="shared" si="9"/>
        <v>26342900</v>
      </c>
      <c r="K29" s="125">
        <f t="shared" si="9"/>
        <v>3138100</v>
      </c>
      <c r="L29" s="94">
        <f t="shared" ref="L29" si="10">L11+L13+L16+L20+L22+L25</f>
        <v>29481000</v>
      </c>
      <c r="M29" s="45"/>
    </row>
    <row r="30" spans="1:13" x14ac:dyDescent="0.15">
      <c r="A30" s="113"/>
      <c r="G30" s="121"/>
      <c r="H30" s="7"/>
      <c r="J30" s="90"/>
      <c r="K30" s="121"/>
      <c r="L30" s="150"/>
    </row>
    <row r="31" spans="1:13" x14ac:dyDescent="0.15">
      <c r="A31" s="113"/>
      <c r="C31" s="5" t="s">
        <v>88</v>
      </c>
      <c r="D31" s="5"/>
      <c r="E31" s="1" t="s">
        <v>89</v>
      </c>
      <c r="G31" s="126"/>
      <c r="H31" s="13"/>
      <c r="I31" s="14"/>
      <c r="J31" s="95"/>
      <c r="K31" s="126"/>
      <c r="L31" s="152"/>
      <c r="M31" s="46"/>
    </row>
    <row r="32" spans="1:13" s="11" customFormat="1" x14ac:dyDescent="0.15">
      <c r="A32" s="116"/>
      <c r="E32" s="11" t="s">
        <v>26</v>
      </c>
      <c r="G32" s="127">
        <f>SUM(G33:G54)</f>
        <v>11284920</v>
      </c>
      <c r="H32" s="16">
        <f t="shared" ref="H32:L32" si="11">SUM(H33:H54)</f>
        <v>7325920</v>
      </c>
      <c r="I32" s="15">
        <f t="shared" si="11"/>
        <v>9237060</v>
      </c>
      <c r="J32" s="112">
        <f t="shared" si="11"/>
        <v>27847900</v>
      </c>
      <c r="K32" s="127">
        <f t="shared" si="11"/>
        <v>0</v>
      </c>
      <c r="L32" s="96">
        <f t="shared" si="11"/>
        <v>27847900</v>
      </c>
      <c r="M32" s="17"/>
    </row>
    <row r="33" spans="1:13" x14ac:dyDescent="0.15">
      <c r="A33" s="113"/>
      <c r="F33" s="1" t="s">
        <v>27</v>
      </c>
      <c r="G33" s="128">
        <v>4640000</v>
      </c>
      <c r="H33" s="59">
        <v>4640000</v>
      </c>
      <c r="I33" s="60">
        <v>3770000</v>
      </c>
      <c r="J33" s="97">
        <f>SUM(G33:I33)</f>
        <v>13050000</v>
      </c>
      <c r="K33" s="128">
        <v>0</v>
      </c>
      <c r="L33" s="97">
        <f>J33+K33</f>
        <v>13050000</v>
      </c>
      <c r="M33" s="19"/>
    </row>
    <row r="34" spans="1:13" x14ac:dyDescent="0.15">
      <c r="A34" s="113"/>
      <c r="F34" s="1" t="s">
        <v>28</v>
      </c>
      <c r="G34" s="128">
        <v>2880000</v>
      </c>
      <c r="H34" s="59">
        <v>80000</v>
      </c>
      <c r="I34" s="60">
        <v>372000</v>
      </c>
      <c r="J34" s="97">
        <f t="shared" ref="J34:J54" si="12">SUM(G34:I34)</f>
        <v>3332000</v>
      </c>
      <c r="K34" s="128">
        <v>0</v>
      </c>
      <c r="L34" s="97">
        <f t="shared" ref="L34:L54" si="13">J34+K34</f>
        <v>3332000</v>
      </c>
      <c r="M34" s="19"/>
    </row>
    <row r="35" spans="1:13" x14ac:dyDescent="0.15">
      <c r="A35" s="113"/>
      <c r="F35" s="1" t="s">
        <v>29</v>
      </c>
      <c r="G35" s="128">
        <v>704000</v>
      </c>
      <c r="H35" s="59">
        <v>704000</v>
      </c>
      <c r="I35" s="60">
        <v>572000</v>
      </c>
      <c r="J35" s="97">
        <f t="shared" si="12"/>
        <v>1980000</v>
      </c>
      <c r="K35" s="128">
        <v>0</v>
      </c>
      <c r="L35" s="97">
        <f t="shared" si="13"/>
        <v>1980000</v>
      </c>
      <c r="M35" s="19"/>
    </row>
    <row r="36" spans="1:13" x14ac:dyDescent="0.15">
      <c r="A36" s="113"/>
      <c r="F36" s="1" t="s">
        <v>30</v>
      </c>
      <c r="G36" s="128">
        <v>340000</v>
      </c>
      <c r="H36" s="59">
        <v>50000</v>
      </c>
      <c r="I36" s="60">
        <v>2110000</v>
      </c>
      <c r="J36" s="97">
        <f t="shared" si="12"/>
        <v>2500000</v>
      </c>
      <c r="K36" s="128">
        <v>0</v>
      </c>
      <c r="L36" s="97">
        <f t="shared" si="13"/>
        <v>2500000</v>
      </c>
      <c r="M36" s="19"/>
    </row>
    <row r="37" spans="1:13" x14ac:dyDescent="0.15">
      <c r="A37" s="113"/>
      <c r="F37" s="1" t="s">
        <v>31</v>
      </c>
      <c r="G37" s="128">
        <v>256000</v>
      </c>
      <c r="H37" s="59">
        <v>256000</v>
      </c>
      <c r="I37" s="60">
        <v>208000</v>
      </c>
      <c r="J37" s="97">
        <f t="shared" si="12"/>
        <v>720000</v>
      </c>
      <c r="K37" s="128">
        <v>0</v>
      </c>
      <c r="L37" s="97">
        <f t="shared" si="13"/>
        <v>720000</v>
      </c>
      <c r="M37" s="19"/>
    </row>
    <row r="38" spans="1:13" x14ac:dyDescent="0.15">
      <c r="A38" s="113"/>
      <c r="F38" s="1" t="s">
        <v>90</v>
      </c>
      <c r="G38" s="128">
        <v>100000</v>
      </c>
      <c r="H38" s="59">
        <v>0</v>
      </c>
      <c r="I38" s="60">
        <v>0</v>
      </c>
      <c r="J38" s="97">
        <f t="shared" si="12"/>
        <v>100000</v>
      </c>
      <c r="K38" s="128">
        <v>0</v>
      </c>
      <c r="L38" s="97">
        <f t="shared" si="13"/>
        <v>100000</v>
      </c>
      <c r="M38" s="19"/>
    </row>
    <row r="39" spans="1:13" x14ac:dyDescent="0.15">
      <c r="A39" s="113"/>
      <c r="F39" s="1" t="s">
        <v>33</v>
      </c>
      <c r="G39" s="128">
        <v>80000</v>
      </c>
      <c r="H39" s="59">
        <v>80000</v>
      </c>
      <c r="I39" s="60">
        <v>65000</v>
      </c>
      <c r="J39" s="97">
        <f t="shared" si="12"/>
        <v>225000</v>
      </c>
      <c r="K39" s="128">
        <v>0</v>
      </c>
      <c r="L39" s="97">
        <f t="shared" si="13"/>
        <v>225000</v>
      </c>
      <c r="M39" s="19"/>
    </row>
    <row r="40" spans="1:13" x14ac:dyDescent="0.15">
      <c r="A40" s="113"/>
      <c r="F40" s="1" t="s">
        <v>34</v>
      </c>
      <c r="G40" s="128">
        <v>544000</v>
      </c>
      <c r="H40" s="59">
        <v>544000</v>
      </c>
      <c r="I40" s="60">
        <v>442000</v>
      </c>
      <c r="J40" s="97">
        <f t="shared" si="12"/>
        <v>1530000</v>
      </c>
      <c r="K40" s="128">
        <v>0</v>
      </c>
      <c r="L40" s="97">
        <f t="shared" si="13"/>
        <v>1530000</v>
      </c>
      <c r="M40" s="19"/>
    </row>
    <row r="41" spans="1:13" x14ac:dyDescent="0.15">
      <c r="A41" s="113"/>
      <c r="F41" s="1" t="s">
        <v>136</v>
      </c>
      <c r="G41" s="128">
        <v>38400</v>
      </c>
      <c r="H41" s="59">
        <v>38400</v>
      </c>
      <c r="I41" s="60">
        <v>31200</v>
      </c>
      <c r="J41" s="97">
        <f t="shared" si="12"/>
        <v>108000</v>
      </c>
      <c r="K41" s="128">
        <v>0</v>
      </c>
      <c r="L41" s="97">
        <f t="shared" si="13"/>
        <v>108000</v>
      </c>
      <c r="M41" s="19"/>
    </row>
    <row r="42" spans="1:13" x14ac:dyDescent="0.15">
      <c r="A42" s="113"/>
      <c r="F42" s="1" t="s">
        <v>127</v>
      </c>
      <c r="G42" s="128">
        <v>54400</v>
      </c>
      <c r="H42" s="59">
        <v>54400</v>
      </c>
      <c r="I42" s="60">
        <v>44200</v>
      </c>
      <c r="J42" s="97">
        <f t="shared" si="12"/>
        <v>153000</v>
      </c>
      <c r="K42" s="128">
        <v>0</v>
      </c>
      <c r="L42" s="97">
        <f t="shared" si="13"/>
        <v>153000</v>
      </c>
      <c r="M42" s="19"/>
    </row>
    <row r="43" spans="1:13" x14ac:dyDescent="0.15">
      <c r="A43" s="113"/>
      <c r="F43" s="1" t="s">
        <v>139</v>
      </c>
      <c r="G43" s="128">
        <v>150000</v>
      </c>
      <c r="H43" s="59">
        <v>0</v>
      </c>
      <c r="I43" s="60">
        <v>0</v>
      </c>
      <c r="J43" s="97">
        <f t="shared" si="12"/>
        <v>150000</v>
      </c>
      <c r="K43" s="128">
        <v>0</v>
      </c>
      <c r="L43" s="97">
        <f t="shared" si="13"/>
        <v>150000</v>
      </c>
      <c r="M43" s="19"/>
    </row>
    <row r="44" spans="1:13" x14ac:dyDescent="0.15">
      <c r="A44" s="113"/>
      <c r="F44" s="1" t="s">
        <v>36</v>
      </c>
      <c r="G44" s="128">
        <v>57600</v>
      </c>
      <c r="H44" s="59">
        <v>57600</v>
      </c>
      <c r="I44" s="60">
        <v>46800</v>
      </c>
      <c r="J44" s="97">
        <f t="shared" si="12"/>
        <v>162000</v>
      </c>
      <c r="K44" s="128">
        <v>0</v>
      </c>
      <c r="L44" s="97">
        <f t="shared" si="13"/>
        <v>162000</v>
      </c>
      <c r="M44" s="19"/>
    </row>
    <row r="45" spans="1:13" x14ac:dyDescent="0.15">
      <c r="A45" s="113"/>
      <c r="F45" s="1" t="s">
        <v>129</v>
      </c>
      <c r="G45" s="128">
        <v>50000</v>
      </c>
      <c r="H45" s="59">
        <v>0</v>
      </c>
      <c r="I45" s="60">
        <v>0</v>
      </c>
      <c r="J45" s="97">
        <f t="shared" si="12"/>
        <v>50000</v>
      </c>
      <c r="K45" s="128">
        <v>0</v>
      </c>
      <c r="L45" s="97">
        <f t="shared" si="13"/>
        <v>50000</v>
      </c>
      <c r="M45" s="19"/>
    </row>
    <row r="46" spans="1:13" x14ac:dyDescent="0.15">
      <c r="A46" s="113"/>
      <c r="F46" s="1" t="s">
        <v>37</v>
      </c>
      <c r="G46" s="128">
        <v>200000</v>
      </c>
      <c r="H46" s="59">
        <v>0</v>
      </c>
      <c r="I46" s="60">
        <v>0</v>
      </c>
      <c r="J46" s="97">
        <f t="shared" si="12"/>
        <v>200000</v>
      </c>
      <c r="K46" s="128">
        <v>0</v>
      </c>
      <c r="L46" s="97">
        <f t="shared" si="13"/>
        <v>200000</v>
      </c>
      <c r="M46" s="19"/>
    </row>
    <row r="47" spans="1:13" x14ac:dyDescent="0.15">
      <c r="A47" s="113"/>
      <c r="F47" s="1" t="s">
        <v>38</v>
      </c>
      <c r="G47" s="128">
        <v>209000</v>
      </c>
      <c r="H47" s="59">
        <v>50000</v>
      </c>
      <c r="I47" s="60">
        <v>550000</v>
      </c>
      <c r="J47" s="97">
        <f t="shared" si="12"/>
        <v>809000</v>
      </c>
      <c r="K47" s="128">
        <v>0</v>
      </c>
      <c r="L47" s="97">
        <f t="shared" si="13"/>
        <v>809000</v>
      </c>
      <c r="M47" s="19"/>
    </row>
    <row r="48" spans="1:13" x14ac:dyDescent="0.15">
      <c r="A48" s="113"/>
      <c r="F48" s="1" t="s">
        <v>91</v>
      </c>
      <c r="G48" s="128">
        <v>100000</v>
      </c>
      <c r="H48" s="59">
        <v>0</v>
      </c>
      <c r="I48" s="60">
        <v>0</v>
      </c>
      <c r="J48" s="97">
        <f t="shared" si="12"/>
        <v>100000</v>
      </c>
      <c r="K48" s="128">
        <v>0</v>
      </c>
      <c r="L48" s="97">
        <f t="shared" si="13"/>
        <v>100000</v>
      </c>
      <c r="M48" s="19"/>
    </row>
    <row r="49" spans="1:13" x14ac:dyDescent="0.15">
      <c r="A49" s="113"/>
      <c r="F49" s="1" t="s">
        <v>39</v>
      </c>
      <c r="G49" s="128">
        <v>80000</v>
      </c>
      <c r="H49" s="59">
        <v>80000</v>
      </c>
      <c r="I49" s="60">
        <v>65000</v>
      </c>
      <c r="J49" s="97">
        <f t="shared" si="12"/>
        <v>225000</v>
      </c>
      <c r="K49" s="128">
        <v>0</v>
      </c>
      <c r="L49" s="97">
        <f t="shared" si="13"/>
        <v>225000</v>
      </c>
      <c r="M49" s="19"/>
    </row>
    <row r="50" spans="1:13" x14ac:dyDescent="0.15">
      <c r="A50" s="113"/>
      <c r="F50" s="1" t="s">
        <v>138</v>
      </c>
      <c r="G50" s="128">
        <v>480000</v>
      </c>
      <c r="H50" s="59">
        <v>480000</v>
      </c>
      <c r="I50" s="60">
        <v>390000</v>
      </c>
      <c r="J50" s="97">
        <f t="shared" si="12"/>
        <v>1350000</v>
      </c>
      <c r="K50" s="128">
        <v>0</v>
      </c>
      <c r="L50" s="97">
        <f t="shared" si="13"/>
        <v>1350000</v>
      </c>
      <c r="M50" s="19"/>
    </row>
    <row r="51" spans="1:13" x14ac:dyDescent="0.15">
      <c r="A51" s="113"/>
      <c r="F51" s="1" t="s">
        <v>40</v>
      </c>
      <c r="G51" s="128">
        <v>0</v>
      </c>
      <c r="H51" s="59">
        <v>0</v>
      </c>
      <c r="I51" s="60">
        <v>40000</v>
      </c>
      <c r="J51" s="97">
        <f t="shared" si="12"/>
        <v>40000</v>
      </c>
      <c r="K51" s="128">
        <v>0</v>
      </c>
      <c r="L51" s="97">
        <f t="shared" si="13"/>
        <v>40000</v>
      </c>
      <c r="M51" s="19"/>
    </row>
    <row r="52" spans="1:13" x14ac:dyDescent="0.15">
      <c r="A52" s="113"/>
      <c r="F52" s="1" t="s">
        <v>41</v>
      </c>
      <c r="G52" s="128">
        <v>133760</v>
      </c>
      <c r="H52" s="59">
        <v>133760</v>
      </c>
      <c r="I52" s="60">
        <v>108680</v>
      </c>
      <c r="J52" s="97">
        <f t="shared" si="12"/>
        <v>376200</v>
      </c>
      <c r="K52" s="128">
        <v>0</v>
      </c>
      <c r="L52" s="97">
        <f t="shared" si="13"/>
        <v>376200</v>
      </c>
      <c r="M52" s="19"/>
    </row>
    <row r="53" spans="1:13" x14ac:dyDescent="0.15">
      <c r="A53" s="113"/>
      <c r="F53" s="1" t="s">
        <v>121</v>
      </c>
      <c r="G53" s="128">
        <v>110000</v>
      </c>
      <c r="H53" s="59">
        <v>0</v>
      </c>
      <c r="I53" s="60">
        <v>359000</v>
      </c>
      <c r="J53" s="97">
        <f t="shared" si="12"/>
        <v>469000</v>
      </c>
      <c r="K53" s="128">
        <v>0</v>
      </c>
      <c r="L53" s="97">
        <f t="shared" si="13"/>
        <v>469000</v>
      </c>
      <c r="M53" s="19"/>
    </row>
    <row r="54" spans="1:13" x14ac:dyDescent="0.15">
      <c r="A54" s="113"/>
      <c r="F54" s="1" t="s">
        <v>42</v>
      </c>
      <c r="G54" s="128">
        <v>77760</v>
      </c>
      <c r="H54" s="59">
        <v>77760</v>
      </c>
      <c r="I54" s="60">
        <v>63180</v>
      </c>
      <c r="J54" s="97">
        <f t="shared" si="12"/>
        <v>218700</v>
      </c>
      <c r="K54" s="128">
        <v>0</v>
      </c>
      <c r="L54" s="97">
        <f t="shared" si="13"/>
        <v>218700</v>
      </c>
      <c r="M54" s="19"/>
    </row>
    <row r="55" spans="1:13" x14ac:dyDescent="0.15">
      <c r="A55" s="113"/>
      <c r="G55" s="129"/>
      <c r="H55" s="18"/>
      <c r="I55" s="19"/>
      <c r="J55" s="98"/>
      <c r="K55" s="129"/>
      <c r="L55" s="99"/>
      <c r="M55" s="19"/>
    </row>
    <row r="56" spans="1:13" s="11" customFormat="1" x14ac:dyDescent="0.15">
      <c r="A56" s="116"/>
      <c r="E56" s="11" t="s">
        <v>43</v>
      </c>
      <c r="G56" s="127"/>
      <c r="H56" s="16"/>
      <c r="I56" s="17"/>
      <c r="J56" s="96"/>
      <c r="K56" s="127">
        <f>SUM(K57:K76)</f>
        <v>2837100</v>
      </c>
      <c r="L56" s="169">
        <f>K56</f>
        <v>2837100</v>
      </c>
      <c r="M56" s="17"/>
    </row>
    <row r="57" spans="1:13" x14ac:dyDescent="0.15">
      <c r="A57" s="113"/>
      <c r="F57" s="1" t="s">
        <v>27</v>
      </c>
      <c r="G57" s="128"/>
      <c r="H57" s="59"/>
      <c r="I57" s="60"/>
      <c r="J57" s="97"/>
      <c r="K57" s="128">
        <v>1450000</v>
      </c>
      <c r="L57" s="97">
        <f>K57</f>
        <v>1450000</v>
      </c>
      <c r="M57" s="19"/>
    </row>
    <row r="58" spans="1:13" x14ac:dyDescent="0.15">
      <c r="A58" s="113"/>
      <c r="F58" s="1" t="s">
        <v>29</v>
      </c>
      <c r="G58" s="128"/>
      <c r="H58" s="59"/>
      <c r="I58" s="60"/>
      <c r="J58" s="97"/>
      <c r="K58" s="128">
        <v>220000</v>
      </c>
      <c r="L58" s="97">
        <f t="shared" ref="L58:L76" si="14">K58</f>
        <v>220000</v>
      </c>
      <c r="M58" s="19"/>
    </row>
    <row r="59" spans="1:13" x14ac:dyDescent="0.15">
      <c r="A59" s="113"/>
      <c r="F59" s="1" t="s">
        <v>40</v>
      </c>
      <c r="G59" s="128"/>
      <c r="H59" s="59"/>
      <c r="I59" s="60"/>
      <c r="J59" s="97"/>
      <c r="K59" s="128">
        <v>100000</v>
      </c>
      <c r="L59" s="97">
        <f t="shared" si="14"/>
        <v>100000</v>
      </c>
      <c r="M59" s="19"/>
    </row>
    <row r="60" spans="1:13" x14ac:dyDescent="0.15">
      <c r="A60" s="113"/>
      <c r="F60" s="1" t="s">
        <v>30</v>
      </c>
      <c r="G60" s="128"/>
      <c r="H60" s="59"/>
      <c r="I60" s="60"/>
      <c r="J60" s="97"/>
      <c r="K60" s="128">
        <v>200000</v>
      </c>
      <c r="L60" s="97">
        <f t="shared" si="14"/>
        <v>200000</v>
      </c>
      <c r="M60" s="19"/>
    </row>
    <row r="61" spans="1:13" x14ac:dyDescent="0.15">
      <c r="A61" s="113"/>
      <c r="F61" s="1" t="s">
        <v>31</v>
      </c>
      <c r="G61" s="128"/>
      <c r="H61" s="59"/>
      <c r="I61" s="60"/>
      <c r="J61" s="97"/>
      <c r="K61" s="128">
        <v>80000</v>
      </c>
      <c r="L61" s="97">
        <f t="shared" si="14"/>
        <v>80000</v>
      </c>
      <c r="M61" s="19"/>
    </row>
    <row r="62" spans="1:13" x14ac:dyDescent="0.15">
      <c r="A62" s="113"/>
      <c r="F62" s="1" t="s">
        <v>90</v>
      </c>
      <c r="G62" s="128"/>
      <c r="H62" s="59"/>
      <c r="I62" s="60"/>
      <c r="J62" s="97"/>
      <c r="K62" s="128">
        <v>1000</v>
      </c>
      <c r="L62" s="97">
        <f t="shared" si="14"/>
        <v>1000</v>
      </c>
      <c r="M62" s="19"/>
    </row>
    <row r="63" spans="1:13" x14ac:dyDescent="0.15">
      <c r="A63" s="113"/>
      <c r="F63" s="1" t="s">
        <v>33</v>
      </c>
      <c r="G63" s="128"/>
      <c r="H63" s="59"/>
      <c r="I63" s="60"/>
      <c r="J63" s="97"/>
      <c r="K63" s="128">
        <v>25000</v>
      </c>
      <c r="L63" s="97">
        <f t="shared" si="14"/>
        <v>25000</v>
      </c>
      <c r="M63" s="19"/>
    </row>
    <row r="64" spans="1:13" x14ac:dyDescent="0.15">
      <c r="A64" s="113"/>
      <c r="F64" s="1" t="s">
        <v>34</v>
      </c>
      <c r="G64" s="128"/>
      <c r="H64" s="59"/>
      <c r="I64" s="60"/>
      <c r="J64" s="97"/>
      <c r="K64" s="128">
        <v>170000</v>
      </c>
      <c r="L64" s="97">
        <f t="shared" si="14"/>
        <v>170000</v>
      </c>
      <c r="M64" s="19"/>
    </row>
    <row r="65" spans="1:13" x14ac:dyDescent="0.15">
      <c r="A65" s="113"/>
      <c r="F65" s="1" t="s">
        <v>136</v>
      </c>
      <c r="G65" s="128"/>
      <c r="H65" s="59"/>
      <c r="I65" s="60"/>
      <c r="J65" s="97"/>
      <c r="K65" s="128">
        <v>12000</v>
      </c>
      <c r="L65" s="97">
        <f t="shared" si="14"/>
        <v>12000</v>
      </c>
      <c r="M65" s="19"/>
    </row>
    <row r="66" spans="1:13" x14ac:dyDescent="0.15">
      <c r="A66" s="113"/>
      <c r="F66" s="1" t="s">
        <v>127</v>
      </c>
      <c r="G66" s="128"/>
      <c r="H66" s="59"/>
      <c r="I66" s="60"/>
      <c r="J66" s="97"/>
      <c r="K66" s="128">
        <v>17000</v>
      </c>
      <c r="L66" s="97">
        <f t="shared" si="14"/>
        <v>17000</v>
      </c>
      <c r="M66" s="19"/>
    </row>
    <row r="67" spans="1:13" x14ac:dyDescent="0.15">
      <c r="A67" s="113"/>
      <c r="F67" s="1" t="s">
        <v>36</v>
      </c>
      <c r="G67" s="128"/>
      <c r="H67" s="59"/>
      <c r="I67" s="60"/>
      <c r="J67" s="97"/>
      <c r="K67" s="128">
        <v>18000</v>
      </c>
      <c r="L67" s="97">
        <f t="shared" si="14"/>
        <v>18000</v>
      </c>
      <c r="M67" s="19"/>
    </row>
    <row r="68" spans="1:13" x14ac:dyDescent="0.15">
      <c r="A68" s="113"/>
      <c r="F68" s="1" t="s">
        <v>179</v>
      </c>
      <c r="G68" s="128"/>
      <c r="H68" s="59"/>
      <c r="I68" s="60"/>
      <c r="J68" s="97"/>
      <c r="K68" s="128">
        <v>10000</v>
      </c>
      <c r="L68" s="97">
        <f t="shared" si="14"/>
        <v>10000</v>
      </c>
      <c r="M68" s="19"/>
    </row>
    <row r="69" spans="1:13" x14ac:dyDescent="0.15">
      <c r="A69" s="113"/>
      <c r="F69" s="1" t="s">
        <v>129</v>
      </c>
      <c r="G69" s="128"/>
      <c r="H69" s="59"/>
      <c r="I69" s="60"/>
      <c r="J69" s="97"/>
      <c r="K69" s="128">
        <v>3000</v>
      </c>
      <c r="L69" s="97">
        <f t="shared" si="14"/>
        <v>3000</v>
      </c>
      <c r="M69" s="19"/>
    </row>
    <row r="70" spans="1:13" x14ac:dyDescent="0.15">
      <c r="A70" s="113"/>
      <c r="F70" s="1" t="s">
        <v>39</v>
      </c>
      <c r="G70" s="128"/>
      <c r="H70" s="59"/>
      <c r="I70" s="60"/>
      <c r="J70" s="97"/>
      <c r="K70" s="128">
        <v>25000</v>
      </c>
      <c r="L70" s="97">
        <f t="shared" si="14"/>
        <v>25000</v>
      </c>
      <c r="M70" s="19"/>
    </row>
    <row r="71" spans="1:13" x14ac:dyDescent="0.15">
      <c r="A71" s="113"/>
      <c r="F71" s="1" t="s">
        <v>138</v>
      </c>
      <c r="G71" s="128"/>
      <c r="H71" s="59"/>
      <c r="I71" s="60"/>
      <c r="J71" s="97"/>
      <c r="K71" s="128">
        <v>150000</v>
      </c>
      <c r="L71" s="97">
        <f t="shared" si="14"/>
        <v>150000</v>
      </c>
      <c r="M71" s="19"/>
    </row>
    <row r="72" spans="1:13" x14ac:dyDescent="0.15">
      <c r="A72" s="113"/>
      <c r="F72" s="1" t="s">
        <v>41</v>
      </c>
      <c r="G72" s="128"/>
      <c r="H72" s="59"/>
      <c r="I72" s="60"/>
      <c r="J72" s="97"/>
      <c r="K72" s="128">
        <v>41800</v>
      </c>
      <c r="L72" s="97">
        <f t="shared" si="14"/>
        <v>41800</v>
      </c>
      <c r="M72" s="19"/>
    </row>
    <row r="73" spans="1:13" x14ac:dyDescent="0.15">
      <c r="A73" s="113"/>
      <c r="F73" s="1" t="s">
        <v>174</v>
      </c>
      <c r="G73" s="130"/>
      <c r="H73" s="26"/>
      <c r="I73" s="27"/>
      <c r="J73" s="99"/>
      <c r="K73" s="130">
        <v>60000</v>
      </c>
      <c r="L73" s="97">
        <f t="shared" si="14"/>
        <v>60000</v>
      </c>
      <c r="M73" s="19"/>
    </row>
    <row r="74" spans="1:13" x14ac:dyDescent="0.15">
      <c r="A74" s="113"/>
      <c r="F74" s="1" t="s">
        <v>44</v>
      </c>
      <c r="G74" s="130"/>
      <c r="H74" s="26"/>
      <c r="I74" s="27"/>
      <c r="J74" s="99"/>
      <c r="K74" s="130">
        <v>80000</v>
      </c>
      <c r="L74" s="97">
        <f t="shared" si="14"/>
        <v>80000</v>
      </c>
      <c r="M74" s="19"/>
    </row>
    <row r="75" spans="1:13" x14ac:dyDescent="0.15">
      <c r="A75" s="113"/>
      <c r="F75" s="1" t="s">
        <v>121</v>
      </c>
      <c r="G75" s="130"/>
      <c r="H75" s="26"/>
      <c r="I75" s="27"/>
      <c r="J75" s="99"/>
      <c r="K75" s="130">
        <v>150000</v>
      </c>
      <c r="L75" s="97">
        <f t="shared" si="14"/>
        <v>150000</v>
      </c>
      <c r="M75" s="19"/>
    </row>
    <row r="76" spans="1:13" x14ac:dyDescent="0.15">
      <c r="A76" s="113"/>
      <c r="F76" s="1" t="s">
        <v>42</v>
      </c>
      <c r="G76" s="128"/>
      <c r="H76" s="59"/>
      <c r="I76" s="60"/>
      <c r="J76" s="97"/>
      <c r="K76" s="128">
        <v>24300</v>
      </c>
      <c r="L76" s="97">
        <f t="shared" si="14"/>
        <v>24300</v>
      </c>
      <c r="M76" s="19"/>
    </row>
    <row r="77" spans="1:13" x14ac:dyDescent="0.15">
      <c r="A77" s="113"/>
      <c r="G77" s="129"/>
      <c r="H77" s="18"/>
      <c r="I77" s="19"/>
      <c r="J77" s="98"/>
      <c r="K77" s="129"/>
      <c r="L77" s="98"/>
      <c r="M77" s="19"/>
    </row>
    <row r="78" spans="1:13" x14ac:dyDescent="0.15">
      <c r="A78" s="113"/>
      <c r="D78" s="20" t="s">
        <v>92</v>
      </c>
      <c r="E78" s="20"/>
      <c r="F78" s="20"/>
      <c r="G78" s="131">
        <f>G32+G56</f>
        <v>11284920</v>
      </c>
      <c r="H78" s="21">
        <f t="shared" ref="H78:L78" si="15">H32+H56</f>
        <v>7325920</v>
      </c>
      <c r="I78" s="22">
        <f t="shared" si="15"/>
        <v>9237060</v>
      </c>
      <c r="J78" s="131">
        <f t="shared" si="15"/>
        <v>27847900</v>
      </c>
      <c r="K78" s="131">
        <f t="shared" si="15"/>
        <v>2837100</v>
      </c>
      <c r="L78" s="100">
        <f t="shared" si="15"/>
        <v>30685000</v>
      </c>
      <c r="M78" s="47"/>
    </row>
    <row r="79" spans="1:13" x14ac:dyDescent="0.15">
      <c r="A79" s="117"/>
      <c r="B79" s="23"/>
      <c r="C79" s="23"/>
      <c r="D79" s="23"/>
      <c r="E79" s="1" t="s">
        <v>93</v>
      </c>
      <c r="F79" s="23"/>
      <c r="G79" s="132">
        <f>G29-G78</f>
        <v>-1147340</v>
      </c>
      <c r="H79" s="28">
        <f t="shared" ref="H79:J79" si="16">H29-H78</f>
        <v>-186640</v>
      </c>
      <c r="I79" s="29">
        <f t="shared" si="16"/>
        <v>-171020</v>
      </c>
      <c r="J79" s="132">
        <f t="shared" si="16"/>
        <v>-1505000</v>
      </c>
      <c r="K79" s="132">
        <f t="shared" ref="K79:L79" si="17">K29-K78</f>
        <v>301000</v>
      </c>
      <c r="L79" s="101">
        <f t="shared" si="17"/>
        <v>-1204000</v>
      </c>
      <c r="M79" s="19"/>
    </row>
    <row r="80" spans="1:13" x14ac:dyDescent="0.15">
      <c r="A80" s="117"/>
      <c r="B80" s="23"/>
      <c r="C80" s="23"/>
      <c r="D80" s="23"/>
      <c r="E80" s="212" t="s">
        <v>119</v>
      </c>
      <c r="F80" s="213"/>
      <c r="G80" s="133"/>
      <c r="H80" s="24"/>
      <c r="I80" s="25"/>
      <c r="J80" s="98"/>
      <c r="K80" s="133"/>
      <c r="L80" s="153"/>
      <c r="M80" s="48"/>
    </row>
    <row r="81" spans="1:13" x14ac:dyDescent="0.15">
      <c r="A81" s="113"/>
      <c r="E81" s="212" t="s">
        <v>120</v>
      </c>
      <c r="F81" s="213"/>
      <c r="G81" s="128"/>
      <c r="H81" s="66"/>
      <c r="I81" s="60"/>
      <c r="J81" s="97"/>
      <c r="K81" s="149"/>
      <c r="L81" s="154"/>
      <c r="M81" s="48"/>
    </row>
    <row r="82" spans="1:13" x14ac:dyDescent="0.15">
      <c r="A82" s="113"/>
      <c r="E82" s="1" t="s">
        <v>94</v>
      </c>
      <c r="G82" s="129"/>
      <c r="H82" s="24"/>
      <c r="I82" s="19"/>
      <c r="J82" s="98"/>
      <c r="K82" s="133"/>
      <c r="L82" s="153"/>
      <c r="M82" s="48"/>
    </row>
    <row r="83" spans="1:13" x14ac:dyDescent="0.15">
      <c r="A83" s="113"/>
      <c r="E83" s="212" t="s">
        <v>118</v>
      </c>
      <c r="F83" s="213"/>
      <c r="G83" s="132">
        <v>0</v>
      </c>
      <c r="H83" s="28">
        <v>0</v>
      </c>
      <c r="I83" s="29">
        <v>0</v>
      </c>
      <c r="J83" s="101">
        <f>SUM(G83:I83)</f>
        <v>0</v>
      </c>
      <c r="K83" s="132">
        <v>0</v>
      </c>
      <c r="L83" s="101">
        <f>J83+K83</f>
        <v>0</v>
      </c>
      <c r="M83" s="48"/>
    </row>
    <row r="84" spans="1:13" x14ac:dyDescent="0.15">
      <c r="A84" s="113"/>
      <c r="E84" s="1" t="s">
        <v>95</v>
      </c>
      <c r="G84" s="132">
        <f>G79</f>
        <v>-1147340</v>
      </c>
      <c r="H84" s="28">
        <f t="shared" ref="H84:L84" si="18">H79</f>
        <v>-186640</v>
      </c>
      <c r="I84" s="29">
        <f t="shared" si="18"/>
        <v>-171020</v>
      </c>
      <c r="J84" s="132">
        <f t="shared" si="18"/>
        <v>-1505000</v>
      </c>
      <c r="K84" s="132">
        <f t="shared" si="18"/>
        <v>301000</v>
      </c>
      <c r="L84" s="101">
        <f t="shared" si="18"/>
        <v>-1204000</v>
      </c>
      <c r="M84" s="19"/>
    </row>
    <row r="85" spans="1:13" x14ac:dyDescent="0.15">
      <c r="A85" s="113"/>
      <c r="G85" s="134"/>
      <c r="H85" s="30"/>
      <c r="I85" s="31"/>
      <c r="J85" s="102"/>
      <c r="K85" s="134"/>
      <c r="L85" s="155"/>
      <c r="M85" s="49"/>
    </row>
    <row r="86" spans="1:13" x14ac:dyDescent="0.15">
      <c r="A86" s="113"/>
      <c r="B86" s="4" t="s">
        <v>7</v>
      </c>
      <c r="C86" s="1" t="s">
        <v>96</v>
      </c>
      <c r="G86" s="134"/>
      <c r="H86" s="30"/>
      <c r="I86" s="31"/>
      <c r="J86" s="102"/>
      <c r="K86" s="134"/>
      <c r="L86" s="155"/>
      <c r="M86" s="49"/>
    </row>
    <row r="87" spans="1:13" x14ac:dyDescent="0.15">
      <c r="A87" s="113"/>
      <c r="C87" s="5" t="s">
        <v>81</v>
      </c>
      <c r="D87" s="5"/>
      <c r="E87" s="1" t="s">
        <v>97</v>
      </c>
      <c r="G87" s="135"/>
      <c r="H87" s="32"/>
      <c r="I87" s="33"/>
      <c r="J87" s="103"/>
      <c r="K87" s="135"/>
      <c r="L87" s="156"/>
      <c r="M87" s="49"/>
    </row>
    <row r="88" spans="1:13" x14ac:dyDescent="0.15">
      <c r="A88" s="113"/>
      <c r="E88" s="1" t="s">
        <v>98</v>
      </c>
      <c r="G88" s="135"/>
      <c r="H88" s="32"/>
      <c r="I88" s="33"/>
      <c r="J88" s="103"/>
      <c r="K88" s="135"/>
      <c r="L88" s="156"/>
      <c r="M88" s="49"/>
    </row>
    <row r="89" spans="1:13" x14ac:dyDescent="0.15">
      <c r="A89" s="113"/>
      <c r="E89" s="1" t="s">
        <v>99</v>
      </c>
      <c r="G89" s="134"/>
      <c r="H89" s="30"/>
      <c r="I89" s="31"/>
      <c r="J89" s="102"/>
      <c r="K89" s="134"/>
      <c r="L89" s="155"/>
      <c r="M89" s="49"/>
    </row>
    <row r="90" spans="1:13" x14ac:dyDescent="0.15">
      <c r="A90" s="113"/>
      <c r="D90" s="1" t="s">
        <v>100</v>
      </c>
      <c r="G90" s="136">
        <v>0</v>
      </c>
      <c r="H90" s="41">
        <v>0</v>
      </c>
      <c r="I90" s="145">
        <v>0</v>
      </c>
      <c r="J90" s="104">
        <v>0</v>
      </c>
      <c r="K90" s="136">
        <v>0</v>
      </c>
      <c r="L90" s="104">
        <v>0</v>
      </c>
      <c r="M90" s="49"/>
    </row>
    <row r="91" spans="1:13" x14ac:dyDescent="0.15">
      <c r="A91" s="113"/>
      <c r="C91" s="5" t="s">
        <v>88</v>
      </c>
      <c r="D91" s="5"/>
      <c r="E91" s="1" t="s">
        <v>101</v>
      </c>
      <c r="G91" s="134"/>
      <c r="H91" s="30"/>
      <c r="I91" s="31"/>
      <c r="J91" s="102"/>
      <c r="K91" s="134"/>
      <c r="L91" s="102"/>
      <c r="M91" s="49"/>
    </row>
    <row r="92" spans="1:13" x14ac:dyDescent="0.15">
      <c r="A92" s="113"/>
      <c r="E92" s="1" t="s">
        <v>102</v>
      </c>
      <c r="G92" s="135"/>
      <c r="H92" s="32"/>
      <c r="I92" s="33"/>
      <c r="J92" s="103"/>
      <c r="K92" s="135"/>
      <c r="L92" s="103"/>
      <c r="M92" s="49"/>
    </row>
    <row r="93" spans="1:13" x14ac:dyDescent="0.15">
      <c r="A93" s="113"/>
      <c r="E93" s="1" t="s">
        <v>103</v>
      </c>
      <c r="G93" s="135"/>
      <c r="H93" s="32"/>
      <c r="I93" s="33"/>
      <c r="J93" s="103"/>
      <c r="K93" s="135"/>
      <c r="L93" s="103"/>
      <c r="M93" s="49"/>
    </row>
    <row r="94" spans="1:13" x14ac:dyDescent="0.15">
      <c r="A94" s="113"/>
      <c r="E94" s="1" t="s">
        <v>104</v>
      </c>
      <c r="G94" s="134"/>
      <c r="H94" s="30"/>
      <c r="I94" s="31"/>
      <c r="J94" s="102"/>
      <c r="K94" s="134"/>
      <c r="L94" s="102"/>
      <c r="M94" s="49"/>
    </row>
    <row r="95" spans="1:13" x14ac:dyDescent="0.15">
      <c r="A95" s="113"/>
      <c r="D95" s="1" t="s">
        <v>61</v>
      </c>
      <c r="G95" s="136">
        <v>0</v>
      </c>
      <c r="H95" s="41">
        <v>0</v>
      </c>
      <c r="I95" s="145">
        <v>0</v>
      </c>
      <c r="J95" s="104">
        <v>0</v>
      </c>
      <c r="K95" s="136">
        <v>0</v>
      </c>
      <c r="L95" s="104">
        <v>0</v>
      </c>
      <c r="M95" s="49"/>
    </row>
    <row r="96" spans="1:13" x14ac:dyDescent="0.15">
      <c r="A96" s="113"/>
      <c r="E96" s="1" t="s">
        <v>105</v>
      </c>
      <c r="G96" s="136">
        <f>G84+G90-G95</f>
        <v>-1147340</v>
      </c>
      <c r="H96" s="41">
        <f t="shared" ref="H96:L96" si="19">H84+H90-H95</f>
        <v>-186640</v>
      </c>
      <c r="I96" s="145">
        <f t="shared" si="19"/>
        <v>-171020</v>
      </c>
      <c r="J96" s="136">
        <f t="shared" si="19"/>
        <v>-1505000</v>
      </c>
      <c r="K96" s="136">
        <f t="shared" si="19"/>
        <v>301000</v>
      </c>
      <c r="L96" s="104">
        <f t="shared" si="19"/>
        <v>-1204000</v>
      </c>
      <c r="M96" s="49"/>
    </row>
    <row r="97" spans="1:13" x14ac:dyDescent="0.15">
      <c r="A97" s="113"/>
      <c r="E97" s="212" t="s">
        <v>134</v>
      </c>
      <c r="F97" s="213"/>
      <c r="G97" s="136">
        <v>0</v>
      </c>
      <c r="H97" s="41"/>
      <c r="I97" s="145"/>
      <c r="J97" s="104"/>
      <c r="K97" s="136"/>
      <c r="L97" s="104"/>
      <c r="M97" s="49"/>
    </row>
    <row r="98" spans="1:13" x14ac:dyDescent="0.15">
      <c r="A98" s="113"/>
      <c r="F98" s="1" t="s">
        <v>131</v>
      </c>
      <c r="G98" s="136">
        <v>0</v>
      </c>
      <c r="H98" s="41"/>
      <c r="I98" s="145"/>
      <c r="J98" s="104"/>
      <c r="K98" s="136"/>
      <c r="L98" s="104"/>
      <c r="M98" s="49"/>
    </row>
    <row r="99" spans="1:13" x14ac:dyDescent="0.15">
      <c r="A99" s="113"/>
      <c r="E99" s="1" t="s">
        <v>106</v>
      </c>
      <c r="G99" s="136">
        <f>G96+G98</f>
        <v>-1147340</v>
      </c>
      <c r="H99" s="41">
        <f t="shared" ref="H99:L99" si="20">H96+H98</f>
        <v>-186640</v>
      </c>
      <c r="I99" s="145">
        <f t="shared" si="20"/>
        <v>-171020</v>
      </c>
      <c r="J99" s="136">
        <f t="shared" si="20"/>
        <v>-1505000</v>
      </c>
      <c r="K99" s="136">
        <f t="shared" si="20"/>
        <v>301000</v>
      </c>
      <c r="L99" s="104">
        <f t="shared" si="20"/>
        <v>-1204000</v>
      </c>
      <c r="M99" s="49"/>
    </row>
    <row r="100" spans="1:13" x14ac:dyDescent="0.15">
      <c r="A100" s="113"/>
      <c r="E100" s="1" t="s">
        <v>107</v>
      </c>
      <c r="G100" s="137">
        <v>-2233149</v>
      </c>
      <c r="H100" s="65">
        <v>-743389</v>
      </c>
      <c r="I100" s="146">
        <v>-1023136</v>
      </c>
      <c r="J100" s="105">
        <f>SUM(G100:I100)</f>
        <v>-3999674</v>
      </c>
      <c r="K100" s="137">
        <v>908485</v>
      </c>
      <c r="L100" s="105">
        <f>J100+K100</f>
        <v>-3091189</v>
      </c>
      <c r="M100" s="37"/>
    </row>
    <row r="101" spans="1:13" x14ac:dyDescent="0.15">
      <c r="A101" s="113"/>
      <c r="E101" s="1" t="s">
        <v>108</v>
      </c>
      <c r="G101" s="137">
        <f>G99+G100</f>
        <v>-3380489</v>
      </c>
      <c r="H101" s="65">
        <f t="shared" ref="H101:L101" si="21">H99+H100</f>
        <v>-930029</v>
      </c>
      <c r="I101" s="146">
        <f t="shared" si="21"/>
        <v>-1194156</v>
      </c>
      <c r="J101" s="137">
        <f t="shared" si="21"/>
        <v>-5504674</v>
      </c>
      <c r="K101" s="137">
        <f t="shared" si="21"/>
        <v>1209485</v>
      </c>
      <c r="L101" s="105">
        <f t="shared" si="21"/>
        <v>-4295189</v>
      </c>
      <c r="M101" s="37"/>
    </row>
    <row r="102" spans="1:13" x14ac:dyDescent="0.15">
      <c r="A102" s="113"/>
      <c r="G102" s="138"/>
      <c r="H102" s="36"/>
      <c r="I102" s="37"/>
      <c r="J102" s="106"/>
      <c r="K102" s="138"/>
      <c r="L102" s="106"/>
      <c r="M102" s="37"/>
    </row>
    <row r="103" spans="1:13" x14ac:dyDescent="0.15">
      <c r="A103" s="113" t="s">
        <v>109</v>
      </c>
      <c r="B103" s="1" t="s">
        <v>110</v>
      </c>
      <c r="G103" s="138"/>
      <c r="H103" s="36"/>
      <c r="I103" s="37"/>
      <c r="J103" s="106"/>
      <c r="K103" s="138"/>
      <c r="L103" s="106"/>
      <c r="M103" s="37"/>
    </row>
    <row r="104" spans="1:13" x14ac:dyDescent="0.15">
      <c r="A104" s="113"/>
      <c r="E104" s="1" t="s">
        <v>17</v>
      </c>
      <c r="G104" s="139"/>
      <c r="H104" s="61"/>
      <c r="I104" s="62"/>
      <c r="J104" s="107"/>
      <c r="K104" s="139"/>
      <c r="L104" s="107"/>
      <c r="M104" s="37"/>
    </row>
    <row r="105" spans="1:13" x14ac:dyDescent="0.15">
      <c r="A105" s="113"/>
      <c r="E105" s="1" t="s">
        <v>20</v>
      </c>
      <c r="G105" s="140"/>
      <c r="H105" s="34"/>
      <c r="I105" s="35"/>
      <c r="J105" s="108"/>
      <c r="K105" s="140"/>
      <c r="L105" s="108"/>
      <c r="M105" s="37"/>
    </row>
    <row r="106" spans="1:13" x14ac:dyDescent="0.15">
      <c r="A106" s="113"/>
      <c r="E106" s="1" t="s">
        <v>111</v>
      </c>
      <c r="G106" s="140"/>
      <c r="H106" s="34"/>
      <c r="I106" s="35"/>
      <c r="J106" s="108"/>
      <c r="K106" s="140"/>
      <c r="L106" s="108"/>
      <c r="M106" s="37"/>
    </row>
    <row r="107" spans="1:13" x14ac:dyDescent="0.15">
      <c r="A107" s="113"/>
      <c r="E107" s="1" t="s">
        <v>68</v>
      </c>
      <c r="G107" s="140"/>
      <c r="H107" s="34"/>
      <c r="I107" s="35"/>
      <c r="J107" s="108"/>
      <c r="K107" s="140"/>
      <c r="L107" s="108"/>
      <c r="M107" s="37"/>
    </row>
    <row r="108" spans="1:13" x14ac:dyDescent="0.15">
      <c r="A108" s="113"/>
      <c r="E108" s="1" t="s">
        <v>69</v>
      </c>
      <c r="G108" s="140"/>
      <c r="H108" s="34"/>
      <c r="I108" s="35"/>
      <c r="J108" s="108"/>
      <c r="K108" s="140"/>
      <c r="L108" s="108"/>
      <c r="M108" s="37"/>
    </row>
    <row r="109" spans="1:13" x14ac:dyDescent="0.15">
      <c r="A109" s="113"/>
      <c r="E109" s="1" t="s">
        <v>70</v>
      </c>
      <c r="G109" s="140"/>
      <c r="H109" s="34"/>
      <c r="I109" s="35"/>
      <c r="J109" s="108"/>
      <c r="K109" s="140"/>
      <c r="L109" s="108"/>
      <c r="M109" s="37"/>
    </row>
    <row r="110" spans="1:13" x14ac:dyDescent="0.15">
      <c r="A110" s="113"/>
      <c r="E110" s="1" t="s">
        <v>112</v>
      </c>
      <c r="G110" s="140"/>
      <c r="H110" s="34"/>
      <c r="I110" s="35"/>
      <c r="J110" s="108"/>
      <c r="K110" s="140"/>
      <c r="L110" s="108"/>
      <c r="M110" s="37"/>
    </row>
    <row r="111" spans="1:13" x14ac:dyDescent="0.15">
      <c r="A111" s="113"/>
      <c r="E111" s="1" t="s">
        <v>113</v>
      </c>
      <c r="G111" s="141">
        <v>-77760</v>
      </c>
      <c r="H111" s="88">
        <v>-77760</v>
      </c>
      <c r="I111" s="89">
        <v>-63180</v>
      </c>
      <c r="J111" s="109">
        <f>SUM(G111:I111)</f>
        <v>-218700</v>
      </c>
      <c r="K111" s="141">
        <v>-24300</v>
      </c>
      <c r="L111" s="109">
        <f>J111+K111</f>
        <v>-243000</v>
      </c>
      <c r="M111" s="37"/>
    </row>
    <row r="112" spans="1:13" x14ac:dyDescent="0.15">
      <c r="A112" s="113"/>
      <c r="F112" s="1" t="s">
        <v>114</v>
      </c>
      <c r="G112" s="137">
        <f>G111</f>
        <v>-77760</v>
      </c>
      <c r="H112" s="65">
        <f t="shared" ref="H112:L112" si="22">H111</f>
        <v>-77760</v>
      </c>
      <c r="I112" s="146">
        <f t="shared" si="22"/>
        <v>-63180</v>
      </c>
      <c r="J112" s="137">
        <f t="shared" si="22"/>
        <v>-218700</v>
      </c>
      <c r="K112" s="137">
        <f t="shared" si="22"/>
        <v>-24300</v>
      </c>
      <c r="L112" s="105">
        <f t="shared" si="22"/>
        <v>-243000</v>
      </c>
      <c r="M112" s="37"/>
    </row>
    <row r="113" spans="1:13" x14ac:dyDescent="0.15">
      <c r="A113" s="113"/>
      <c r="F113" s="1" t="s">
        <v>74</v>
      </c>
      <c r="G113" s="142">
        <v>6759078</v>
      </c>
      <c r="H113" s="39">
        <v>1789215</v>
      </c>
      <c r="I113" s="40">
        <v>829716</v>
      </c>
      <c r="J113" s="110">
        <f>SUM(G113:I113)</f>
        <v>9378009</v>
      </c>
      <c r="K113" s="137">
        <v>-3400</v>
      </c>
      <c r="L113" s="110">
        <f>J113+K113</f>
        <v>9374609</v>
      </c>
      <c r="M113" s="37"/>
    </row>
    <row r="114" spans="1:13" x14ac:dyDescent="0.15">
      <c r="A114" s="113"/>
      <c r="F114" s="1" t="s">
        <v>75</v>
      </c>
      <c r="G114" s="142">
        <f>G112+G113</f>
        <v>6681318</v>
      </c>
      <c r="H114" s="39">
        <f t="shared" ref="H114:L114" si="23">H112+H113</f>
        <v>1711455</v>
      </c>
      <c r="I114" s="40">
        <f t="shared" si="23"/>
        <v>766536</v>
      </c>
      <c r="J114" s="142">
        <f t="shared" si="23"/>
        <v>9159309</v>
      </c>
      <c r="K114" s="137">
        <f t="shared" si="23"/>
        <v>-27700</v>
      </c>
      <c r="L114" s="110">
        <f t="shared" si="23"/>
        <v>9131609</v>
      </c>
      <c r="M114" s="37"/>
    </row>
    <row r="115" spans="1:13" x14ac:dyDescent="0.15">
      <c r="A115" s="113"/>
      <c r="G115" s="138"/>
      <c r="H115" s="36"/>
      <c r="I115" s="37"/>
      <c r="J115" s="106"/>
      <c r="K115" s="138"/>
      <c r="L115" s="106"/>
      <c r="M115" s="37"/>
    </row>
    <row r="116" spans="1:13" x14ac:dyDescent="0.15">
      <c r="A116" s="113" t="s">
        <v>115</v>
      </c>
      <c r="B116" s="1" t="s">
        <v>116</v>
      </c>
      <c r="G116" s="138"/>
      <c r="H116" s="36"/>
      <c r="I116" s="37"/>
      <c r="J116" s="106"/>
      <c r="K116" s="138"/>
      <c r="L116" s="106"/>
      <c r="M116" s="37"/>
    </row>
    <row r="117" spans="1:13" ht="14.25" thickBot="1" x14ac:dyDescent="0.2">
      <c r="A117" s="118"/>
      <c r="B117" s="119"/>
      <c r="C117" s="119"/>
      <c r="D117" s="119"/>
      <c r="E117" s="119" t="s">
        <v>117</v>
      </c>
      <c r="F117" s="119"/>
      <c r="G117" s="143">
        <f t="shared" ref="G117:L117" si="24">G101+G114</f>
        <v>3300829</v>
      </c>
      <c r="H117" s="159">
        <f t="shared" si="24"/>
        <v>781426</v>
      </c>
      <c r="I117" s="147">
        <f t="shared" si="24"/>
        <v>-427620</v>
      </c>
      <c r="J117" s="157">
        <f t="shared" si="24"/>
        <v>3654635</v>
      </c>
      <c r="K117" s="158">
        <f t="shared" si="24"/>
        <v>1181785</v>
      </c>
      <c r="L117" s="157">
        <f t="shared" si="24"/>
        <v>4836420</v>
      </c>
      <c r="M117" s="37"/>
    </row>
    <row r="118" spans="1:13" x14ac:dyDescent="0.15">
      <c r="G118" s="38"/>
      <c r="H118" s="38"/>
      <c r="I118" s="38"/>
      <c r="J118" s="38"/>
      <c r="K118" s="38"/>
      <c r="L118" s="38"/>
      <c r="M118" s="38"/>
    </row>
  </sheetData>
  <mergeCells count="13">
    <mergeCell ref="E97:F97"/>
    <mergeCell ref="E83:F83"/>
    <mergeCell ref="E80:F80"/>
    <mergeCell ref="E81:F81"/>
    <mergeCell ref="J5:J6"/>
    <mergeCell ref="A2:L2"/>
    <mergeCell ref="A3:L3"/>
    <mergeCell ref="A5:F6"/>
    <mergeCell ref="G5:G6"/>
    <mergeCell ref="H5:H6"/>
    <mergeCell ref="I5:I6"/>
    <mergeCell ref="K5:K6"/>
    <mergeCell ref="L5:L6"/>
  </mergeCells>
  <phoneticPr fontId="2"/>
  <printOptions horizontalCentered="1"/>
  <pageMargins left="0.98425196850393704" right="0.39370078740157483" top="0.74803149606299213" bottom="0.74803149606299213" header="0.31496062992125984" footer="0.31496062992125984"/>
  <pageSetup paperSize="12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平成31年度収支予算書</vt:lpstr>
      <vt:lpstr>平成31年度収支予算書内訳</vt:lpstr>
      <vt:lpstr>Sheet3</vt:lpstr>
      <vt:lpstr>平成31年度収支予算書!Print_Area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2019-05-10T00:44:19Z</cp:lastPrinted>
  <dcterms:created xsi:type="dcterms:W3CDTF">2010-02-03T01:37:12Z</dcterms:created>
  <dcterms:modified xsi:type="dcterms:W3CDTF">2019-05-10T00:45:28Z</dcterms:modified>
</cp:coreProperties>
</file>