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8550"/>
  </bookViews>
  <sheets>
    <sheet name="第６期活動計画書" sheetId="4" r:id="rId1"/>
    <sheet name="第６期予算表" sheetId="3" r:id="rId2"/>
  </sheets>
  <definedNames>
    <definedName name="あ１" localSheetId="1">#REF!</definedName>
    <definedName name="あ１">#REF!</definedName>
  </definedNames>
  <calcPr calcId="125725"/>
</workbook>
</file>

<file path=xl/calcChain.xml><?xml version="1.0" encoding="utf-8"?>
<calcChain xmlns="http://schemas.openxmlformats.org/spreadsheetml/2006/main">
  <c r="C38" i="3"/>
  <c r="B46"/>
  <c r="D45"/>
  <c r="F45"/>
  <c r="H45"/>
  <c r="J45"/>
  <c r="L45"/>
  <c r="B45"/>
  <c r="C44"/>
  <c r="D44"/>
  <c r="E44"/>
  <c r="F44"/>
  <c r="G44"/>
  <c r="H44"/>
  <c r="I44"/>
  <c r="J44"/>
  <c r="K44"/>
  <c r="L44"/>
  <c r="M44"/>
  <c r="B44"/>
  <c r="C42"/>
  <c r="C45" s="1"/>
  <c r="C46" s="1"/>
  <c r="D46" s="1"/>
  <c r="D42"/>
  <c r="E42"/>
  <c r="E45" s="1"/>
  <c r="F42"/>
  <c r="G42"/>
  <c r="G45" s="1"/>
  <c r="H42"/>
  <c r="I42"/>
  <c r="I45" s="1"/>
  <c r="J42"/>
  <c r="K42"/>
  <c r="K45" s="1"/>
  <c r="L42"/>
  <c r="M42"/>
  <c r="M45" s="1"/>
  <c r="B42"/>
  <c r="D38"/>
  <c r="E38"/>
  <c r="F38"/>
  <c r="G38"/>
  <c r="H38"/>
  <c r="I38"/>
  <c r="J38"/>
  <c r="K38"/>
  <c r="L38"/>
  <c r="M38"/>
  <c r="B38"/>
  <c r="C17"/>
  <c r="D17"/>
  <c r="N17" s="1"/>
  <c r="E17"/>
  <c r="F17"/>
  <c r="G17"/>
  <c r="H17"/>
  <c r="I17"/>
  <c r="J17"/>
  <c r="K17"/>
  <c r="L17"/>
  <c r="M17"/>
  <c r="B17"/>
  <c r="N47"/>
  <c r="N44"/>
  <c r="N43"/>
  <c r="N41"/>
  <c r="N40"/>
  <c r="N39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6"/>
  <c r="N15"/>
  <c r="N14"/>
  <c r="N13"/>
  <c r="N12"/>
  <c r="N11"/>
  <c r="N10"/>
  <c r="N9"/>
  <c r="N8"/>
  <c r="N7"/>
  <c r="N6"/>
  <c r="N5"/>
  <c r="D14"/>
  <c r="E14"/>
  <c r="F14"/>
  <c r="G14"/>
  <c r="H14"/>
  <c r="I14"/>
  <c r="J14"/>
  <c r="K14"/>
  <c r="L14"/>
  <c r="M14"/>
  <c r="C14"/>
  <c r="B14"/>
  <c r="C13"/>
  <c r="D13"/>
  <c r="E13"/>
  <c r="F13"/>
  <c r="G13"/>
  <c r="H13"/>
  <c r="I13"/>
  <c r="J13"/>
  <c r="K13"/>
  <c r="L13"/>
  <c r="M13"/>
  <c r="B13"/>
  <c r="M10"/>
  <c r="C10"/>
  <c r="D10"/>
  <c r="E10"/>
  <c r="F10"/>
  <c r="G10"/>
  <c r="H10"/>
  <c r="I10"/>
  <c r="J10"/>
  <c r="K10"/>
  <c r="L10"/>
  <c r="B10"/>
  <c r="N4"/>
  <c r="H9" i="4"/>
  <c r="H13"/>
  <c r="H17"/>
  <c r="H19"/>
  <c r="G27"/>
  <c r="G46"/>
  <c r="G53"/>
  <c r="G58"/>
  <c r="H59" s="1"/>
  <c r="N38" i="3" l="1"/>
  <c r="H47" i="4"/>
  <c r="E46" i="3"/>
  <c r="F46" s="1"/>
  <c r="N42"/>
  <c r="N45"/>
  <c r="G46"/>
  <c r="H46" s="1"/>
  <c r="I46" s="1"/>
  <c r="J46" s="1"/>
  <c r="K46" s="1"/>
  <c r="L46" s="1"/>
  <c r="M46" s="1"/>
  <c r="N46" s="1"/>
  <c r="I20" i="4"/>
  <c r="I60"/>
  <c r="I61" l="1"/>
  <c r="I66" s="1"/>
  <c r="I68" s="1"/>
  <c r="I70" s="1"/>
</calcChain>
</file>

<file path=xl/sharedStrings.xml><?xml version="1.0" encoding="utf-8"?>
<sst xmlns="http://schemas.openxmlformats.org/spreadsheetml/2006/main" count="133" uniqueCount="110">
  <si>
    <t>「よつ葉の里」</t>
    <rPh sb="3" eb="4">
      <t>バ</t>
    </rPh>
    <rPh sb="5" eb="6">
      <t>サト</t>
    </rPh>
    <phoneticPr fontId="3"/>
  </si>
  <si>
    <t>第６期：予算　（Ｈ31年４月～Ｒ２年３月）</t>
    <rPh sb="0" eb="1">
      <t>ダイ</t>
    </rPh>
    <rPh sb="2" eb="3">
      <t>キ</t>
    </rPh>
    <rPh sb="4" eb="5">
      <t>ヨ</t>
    </rPh>
    <rPh sb="5" eb="6">
      <t>ザン</t>
    </rPh>
    <rPh sb="11" eb="12">
      <t>ネン</t>
    </rPh>
    <rPh sb="13" eb="14">
      <t>ガツ</t>
    </rPh>
    <rPh sb="17" eb="18">
      <t>ネン</t>
    </rPh>
    <rPh sb="19" eb="20">
      <t>ガツ</t>
    </rPh>
    <phoneticPr fontId="3"/>
  </si>
  <si>
    <t>（単位千円）</t>
    <rPh sb="1" eb="3">
      <t>タンイ</t>
    </rPh>
    <rPh sb="3" eb="5">
      <t>センエン</t>
    </rPh>
    <phoneticPr fontId="3"/>
  </si>
  <si>
    <t>科目　　　/　　　月</t>
    <rPh sb="0" eb="2">
      <t>カモク</t>
    </rPh>
    <rPh sb="9" eb="10">
      <t>ツキ</t>
    </rPh>
    <phoneticPr fontId="3"/>
  </si>
  <si>
    <t>Ｈ31.4月</t>
    <rPh sb="5" eb="6">
      <t>ガツ</t>
    </rPh>
    <phoneticPr fontId="3"/>
  </si>
  <si>
    <t>Ｈ31.5月</t>
    <rPh sb="5" eb="6">
      <t>ガツ</t>
    </rPh>
    <phoneticPr fontId="3"/>
  </si>
  <si>
    <t>Ｈ31.6月</t>
    <rPh sb="5" eb="6">
      <t>ガツ</t>
    </rPh>
    <phoneticPr fontId="3"/>
  </si>
  <si>
    <t>Ｈ31.7月</t>
    <rPh sb="5" eb="6">
      <t>ガツ</t>
    </rPh>
    <phoneticPr fontId="3"/>
  </si>
  <si>
    <t>Ｈ31.8月</t>
    <rPh sb="5" eb="6">
      <t>ガツ</t>
    </rPh>
    <phoneticPr fontId="3"/>
  </si>
  <si>
    <t>Ｈ31.9月</t>
    <rPh sb="5" eb="6">
      <t>ガツ</t>
    </rPh>
    <phoneticPr fontId="3"/>
  </si>
  <si>
    <t>Ｈ31.10月</t>
    <rPh sb="6" eb="7">
      <t>ガツ</t>
    </rPh>
    <phoneticPr fontId="3"/>
  </si>
  <si>
    <t>Ｈ31.11月</t>
    <rPh sb="6" eb="7">
      <t>ガツ</t>
    </rPh>
    <phoneticPr fontId="3"/>
  </si>
  <si>
    <t>Ｈ31.12月</t>
    <rPh sb="6" eb="7">
      <t>ガツ</t>
    </rPh>
    <phoneticPr fontId="3"/>
  </si>
  <si>
    <t>Ｒ2.１月</t>
    <rPh sb="4" eb="5">
      <t>ガツ</t>
    </rPh>
    <phoneticPr fontId="3"/>
  </si>
  <si>
    <t>Ｒ2.２月</t>
    <rPh sb="4" eb="5">
      <t>ガツ</t>
    </rPh>
    <phoneticPr fontId="3"/>
  </si>
  <si>
    <t>Ｒ2.３月</t>
    <rPh sb="4" eb="5">
      <t>ガツ</t>
    </rPh>
    <phoneticPr fontId="3"/>
  </si>
  <si>
    <t>期間計</t>
    <rPh sb="0" eb="2">
      <t>キカン</t>
    </rPh>
    <rPh sb="2" eb="3">
      <t>ケイ</t>
    </rPh>
    <phoneticPr fontId="3"/>
  </si>
  <si>
    <r>
      <t>商品売上</t>
    </r>
    <r>
      <rPr>
        <sz val="8"/>
        <rFont val="ＭＳ Ｐゴシック"/>
        <family val="3"/>
        <charset val="128"/>
      </rPr>
      <t>（ｻｰﾋﾞｽ事業）</t>
    </r>
    <rPh sb="0" eb="2">
      <t>ショウヒン</t>
    </rPh>
    <rPh sb="2" eb="4">
      <t>ウリアゲ</t>
    </rPh>
    <rPh sb="10" eb="12">
      <t>ジギョウ</t>
    </rPh>
    <phoneticPr fontId="3"/>
  </si>
  <si>
    <r>
      <rPr>
        <sz val="14"/>
        <rFont val="ＭＳ Ｐゴシック"/>
        <family val="3"/>
        <charset val="128"/>
      </rPr>
      <t>受託作業収入</t>
    </r>
    <r>
      <rPr>
        <sz val="8"/>
        <rFont val="ＭＳ Ｐゴシック"/>
        <family val="3"/>
        <charset val="128"/>
      </rPr>
      <t>（ｻｰﾋﾞｽ事業）</t>
    </r>
    <rPh sb="0" eb="2">
      <t>ジュタク</t>
    </rPh>
    <rPh sb="2" eb="4">
      <t>サギョウ</t>
    </rPh>
    <rPh sb="4" eb="6">
      <t>シュウニュウ</t>
    </rPh>
    <rPh sb="12" eb="14">
      <t>ジギョウ</t>
    </rPh>
    <phoneticPr fontId="3"/>
  </si>
  <si>
    <r>
      <t>外販売上</t>
    </r>
    <r>
      <rPr>
        <sz val="8"/>
        <rFont val="ＭＳ Ｐゴシック"/>
        <family val="3"/>
        <charset val="128"/>
      </rPr>
      <t>（ｻｰﾋﾞｽ事業）</t>
    </r>
    <rPh sb="0" eb="2">
      <t>ガイハン</t>
    </rPh>
    <rPh sb="2" eb="4">
      <t>ウリアゲ</t>
    </rPh>
    <rPh sb="10" eb="12">
      <t>ジギョウ</t>
    </rPh>
    <phoneticPr fontId="3"/>
  </si>
  <si>
    <t>訓練等給付費収入</t>
    <rPh sb="0" eb="3">
      <t>クンレントウ</t>
    </rPh>
    <rPh sb="3" eb="5">
      <t>キュウフ</t>
    </rPh>
    <rPh sb="5" eb="6">
      <t>ヒ</t>
    </rPh>
    <rPh sb="6" eb="8">
      <t>シュウニュウ</t>
    </rPh>
    <phoneticPr fontId="3"/>
  </si>
  <si>
    <t>雇用系助成金等収入</t>
    <rPh sb="0" eb="2">
      <t>コヨウ</t>
    </rPh>
    <rPh sb="2" eb="3">
      <t>ケイ</t>
    </rPh>
    <rPh sb="3" eb="6">
      <t>ジョセイキン</t>
    </rPh>
    <rPh sb="6" eb="7">
      <t>トウ</t>
    </rPh>
    <rPh sb="7" eb="9">
      <t>シュウニュウ</t>
    </rPh>
    <phoneticPr fontId="3"/>
  </si>
  <si>
    <r>
      <t>受取会費</t>
    </r>
    <r>
      <rPr>
        <sz val="8"/>
        <rFont val="ＭＳ Ｐゴシック"/>
        <family val="3"/>
        <charset val="128"/>
      </rPr>
      <t>（正・賛助）</t>
    </r>
    <rPh sb="0" eb="2">
      <t>ウケトリ</t>
    </rPh>
    <rPh sb="2" eb="4">
      <t>カイヒ</t>
    </rPh>
    <rPh sb="5" eb="6">
      <t>セイ</t>
    </rPh>
    <rPh sb="7" eb="9">
      <t>サンジョ</t>
    </rPh>
    <phoneticPr fontId="3"/>
  </si>
  <si>
    <t>売上高計</t>
    <rPh sb="0" eb="2">
      <t>ウリアゲ</t>
    </rPh>
    <rPh sb="2" eb="3">
      <t>ダカ</t>
    </rPh>
    <rPh sb="3" eb="4">
      <t>ケイ</t>
    </rPh>
    <phoneticPr fontId="3"/>
  </si>
  <si>
    <t>商品仕入</t>
    <rPh sb="0" eb="2">
      <t>ショウヒン</t>
    </rPh>
    <rPh sb="2" eb="4">
      <t>シイレ</t>
    </rPh>
    <phoneticPr fontId="3"/>
  </si>
  <si>
    <t>資材仕入</t>
    <rPh sb="0" eb="2">
      <t>シザイ</t>
    </rPh>
    <rPh sb="2" eb="4">
      <t>シイレ</t>
    </rPh>
    <phoneticPr fontId="3"/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</si>
  <si>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</si>
  <si>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</si>
  <si>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職員給与</t>
    <rPh sb="0" eb="2">
      <t>ショクイン</t>
    </rPh>
    <rPh sb="2" eb="4">
      <t>キュウヨ</t>
    </rPh>
    <phoneticPr fontId="3"/>
  </si>
  <si>
    <t>利用者賃金</t>
    <rPh sb="0" eb="3">
      <t>リヨウシャ</t>
    </rPh>
    <rPh sb="3" eb="5">
      <t>チンギン</t>
    </rPh>
    <phoneticPr fontId="3"/>
  </si>
  <si>
    <t>給与合計</t>
    <rPh sb="0" eb="2">
      <t>キュウヨ</t>
    </rPh>
    <rPh sb="2" eb="3">
      <t>ア</t>
    </rPh>
    <rPh sb="3" eb="4">
      <t>ケイ</t>
    </rPh>
    <phoneticPr fontId="3"/>
  </si>
  <si>
    <t>賞与</t>
    <rPh sb="0" eb="2">
      <t>ショウヨ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</si>
  <si>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</si>
  <si>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</si>
  <si>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研修教育費</t>
    <rPh sb="0" eb="2">
      <t>ケンシュウ</t>
    </rPh>
    <rPh sb="2" eb="5">
      <t>キョウイクヒ</t>
    </rPh>
    <phoneticPr fontId="3"/>
  </si>
  <si>
    <t>広告宣伝費</t>
    <rPh sb="0" eb="2">
      <t>コウコク</t>
    </rPh>
    <rPh sb="2" eb="5">
      <t>センデンヒ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</si>
  <si>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</si>
  <si>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</si>
  <si>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営業消耗品費</t>
    <rPh sb="0" eb="2">
      <t>エイギョウ</t>
    </rPh>
    <rPh sb="2" eb="4">
      <t>ショウモウ</t>
    </rPh>
    <rPh sb="4" eb="5">
      <t>ヒン</t>
    </rPh>
    <rPh sb="5" eb="6">
      <t>ヒ</t>
    </rPh>
    <phoneticPr fontId="3"/>
  </si>
  <si>
    <t>備品消耗品費</t>
    <rPh sb="0" eb="2">
      <t>ビヒン</t>
    </rPh>
    <rPh sb="2" eb="4">
      <t>ショウモウ</t>
    </rPh>
    <rPh sb="4" eb="5">
      <t>ヒン</t>
    </rPh>
    <rPh sb="5" eb="6">
      <t>ヒ</t>
    </rPh>
    <phoneticPr fontId="3"/>
  </si>
  <si>
    <t>修繕費</t>
    <rPh sb="0" eb="3">
      <t>シュウゼンヒ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</si>
  <si>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</si>
  <si>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</si>
  <si>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</si>
  <si>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</si>
  <si>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</si>
  <si>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</si>
  <si>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寄付金</t>
    <rPh sb="0" eb="3">
      <t>キフキン</t>
    </rPh>
    <phoneticPr fontId="3"/>
  </si>
  <si>
    <t>未払消費税額</t>
    <rPh sb="0" eb="1">
      <t>ミ</t>
    </rPh>
    <rPh sb="1" eb="2">
      <t>バライ</t>
    </rPh>
    <rPh sb="2" eb="5">
      <t>ショウヒゼイ</t>
    </rPh>
    <rPh sb="5" eb="6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</si>
  <si>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</si>
  <si>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雑費</t>
    <rPh sb="0" eb="2">
      <t>ザッピ</t>
    </rPh>
    <phoneticPr fontId="3"/>
  </si>
  <si>
    <t>販売管理費計</t>
    <rPh sb="0" eb="2">
      <t>ハンバイ</t>
    </rPh>
    <rPh sb="2" eb="5">
      <t>カンリヒ</t>
    </rPh>
    <rPh sb="5" eb="6">
      <t>ケイ</t>
    </rPh>
    <phoneticPr fontId="3"/>
  </si>
  <si>
    <t>営業利益</t>
    <rPh sb="0" eb="2">
      <t>エイギョウ</t>
    </rPh>
    <rPh sb="2" eb="4">
      <t>リエキ</t>
    </rPh>
    <phoneticPr fontId="3"/>
  </si>
  <si>
    <t>受取利息</t>
    <rPh sb="0" eb="2">
      <t>ウケトリ</t>
    </rPh>
    <rPh sb="2" eb="4">
      <t>リソク</t>
    </rPh>
    <phoneticPr fontId="3"/>
  </si>
  <si>
    <t>雑収入</t>
    <rPh sb="0" eb="3">
      <t>ザッシュウニュウ</t>
    </rPh>
    <phoneticPr fontId="3"/>
  </si>
  <si>
    <t>営業外収益計</t>
    <rPh sb="0" eb="3">
      <t>エイギョウガイ</t>
    </rPh>
    <rPh sb="3" eb="5">
      <t>シュウエキ</t>
    </rPh>
    <rPh sb="5" eb="6">
      <t>ケイ</t>
    </rPh>
    <phoneticPr fontId="3"/>
  </si>
  <si>
    <t>支払利息</t>
    <rPh sb="0" eb="2">
      <t>シハライ</t>
    </rPh>
    <rPh sb="2" eb="4">
      <t>リソク</t>
    </rPh>
    <phoneticPr fontId="3"/>
  </si>
  <si>
    <t>営業外費用計</t>
    <rPh sb="0" eb="3">
      <t>エイギョウガイ</t>
    </rPh>
    <rPh sb="3" eb="5">
      <t>ヒヨウ</t>
    </rPh>
    <rPh sb="5" eb="6">
      <t>ケイ</t>
    </rPh>
    <phoneticPr fontId="3"/>
  </si>
  <si>
    <t>経常利益</t>
    <rPh sb="0" eb="2">
      <t>ケイジョウ</t>
    </rPh>
    <rPh sb="2" eb="4">
      <t>リエキ</t>
    </rPh>
    <phoneticPr fontId="3"/>
  </si>
  <si>
    <t>累積経常利益</t>
    <rPh sb="0" eb="2">
      <t>ルイセキ</t>
    </rPh>
    <rPh sb="2" eb="4">
      <t>ケイジョウ</t>
    </rPh>
    <rPh sb="4" eb="6">
      <t>リエキ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</si>
  <si>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</si>
  <si>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NPO法人　ABCネットワーク</t>
    <rPh sb="3" eb="5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</si>
  <si>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</si>
  <si>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</si>
  <si>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</si>
  <si>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</si>
  <si>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</si>
  <si>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</si>
  <si>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</si>
  <si>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</si>
  <si>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</si>
  <si>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</si>
  <si>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受取訓練等給付費等</t>
    <rPh sb="0" eb="2">
      <t>ウケトリ</t>
    </rPh>
    <rPh sb="2" eb="5">
      <t>クンレントウ</t>
    </rPh>
    <rPh sb="5" eb="7">
      <t>キュウフ</t>
    </rPh>
    <rPh sb="7" eb="8">
      <t>ヒ</t>
    </rPh>
    <rPh sb="8" eb="9">
      <t>トウ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</si>
  <si>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</si>
  <si>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</si>
  <si>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</si>
  <si>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外販売上</t>
    <rPh sb="0" eb="2">
      <t>ガイハン</t>
    </rPh>
    <rPh sb="2" eb="4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</si>
  <si>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</si>
  <si>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</si>
  <si>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</si>
  <si>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</si>
  <si>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</si>
  <si>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</si>
  <si>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</si>
  <si>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</si>
  <si>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</si>
  <si>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</si>
  <si>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</si>
  <si>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地代・家賃</t>
    <rPh sb="0" eb="2">
      <t>チダイ</t>
    </rPh>
    <rPh sb="3" eb="5">
      <t>ヤチン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</si>
  <si>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</si>
  <si>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</si>
  <si>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</si>
  <si>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</si>
  <si>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</si>
  <si>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</si>
  <si>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</si>
  <si>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</si>
  <si>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</si>
  <si>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</si>
  <si>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</si>
  <si>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</si>
  <si>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</si>
  <si>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</si>
  <si>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</si>
  <si>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</si>
  <si>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</si>
  <si>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</si>
  <si>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</si>
  <si>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平成31年4月1日から令和2年3月31日まで</t>
    <rPh sb="0" eb="2">
      <t>ヘイセイ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3"/>
  </si>
  <si>
    <t>活動計画書　【第６期】</t>
    <rPh sb="0" eb="2">
      <t>カツドウ</t>
    </rPh>
    <rPh sb="2" eb="5">
      <t>ケイカクショ</t>
    </rPh>
    <rPh sb="7" eb="8">
      <t>ダイ</t>
    </rPh>
    <rPh sb="9" eb="10">
      <t>キ</t>
    </rPh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</si>
</sst>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8" fillId="0" borderId="0">
      <alignment vertical="center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38" fontId="6" fillId="0" borderId="22" xfId="1" applyFont="1" applyBorder="1" applyAlignment="1">
      <alignment vertical="center" shrinkToFit="1"/>
    </xf>
    <xf numFmtId="38" fontId="6" fillId="0" borderId="23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38" fontId="6" fillId="0" borderId="0" xfId="0" applyNumberFormat="1" applyFont="1" applyAlignment="1">
      <alignment vertical="center"/>
    </xf>
    <xf numFmtId="0" fontId="11" fillId="0" borderId="0" xfId="13" applyFont="1" applyBorder="1" applyAlignment="1">
      <alignment vertical="center"/>
    </xf>
    <xf numFmtId="0" fontId="11" fillId="0" borderId="0" xfId="13" applyFont="1">
      <alignment vertical="center"/>
    </xf>
    <xf numFmtId="0" fontId="11" fillId="0" borderId="0" xfId="13" applyFont="1" applyBorder="1">
      <alignment vertical="center"/>
    </xf>
    <xf numFmtId="0" fontId="13" fillId="0" borderId="0" xfId="13" applyFont="1" applyBorder="1">
      <alignment vertical="center"/>
    </xf>
    <xf numFmtId="0" fontId="14" fillId="0" borderId="0" xfId="13" applyFont="1" applyBorder="1" applyAlignment="1">
      <alignment horizontal="right" vertical="center"/>
    </xf>
    <xf numFmtId="0" fontId="13" fillId="0" borderId="0" xfId="13" applyFont="1">
      <alignment vertical="center"/>
    </xf>
    <xf numFmtId="0" fontId="13" fillId="0" borderId="28" xfId="13" applyFont="1" applyBorder="1" applyAlignment="1">
      <alignment vertical="center"/>
    </xf>
    <xf numFmtId="0" fontId="13" fillId="0" borderId="0" xfId="13" applyFont="1" applyBorder="1" applyAlignment="1">
      <alignment vertical="center"/>
    </xf>
    <xf numFmtId="0" fontId="13" fillId="0" borderId="29" xfId="13" applyFont="1" applyBorder="1" applyAlignment="1">
      <alignment vertical="center"/>
    </xf>
    <xf numFmtId="38" fontId="13" fillId="0" borderId="30" xfId="5" applyFont="1" applyBorder="1" applyAlignment="1">
      <alignment vertical="center"/>
    </xf>
    <xf numFmtId="38" fontId="13" fillId="0" borderId="12" xfId="5" applyFont="1" applyBorder="1" applyAlignment="1">
      <alignment vertical="center"/>
    </xf>
    <xf numFmtId="38" fontId="13" fillId="0" borderId="31" xfId="5" applyFont="1" applyBorder="1" applyAlignment="1">
      <alignment vertical="center"/>
    </xf>
    <xf numFmtId="0" fontId="13" fillId="0" borderId="0" xfId="13" applyFont="1" applyAlignment="1">
      <alignment vertical="center"/>
    </xf>
    <xf numFmtId="38" fontId="13" fillId="0" borderId="28" xfId="5" applyFont="1" applyBorder="1" applyAlignment="1">
      <alignment vertical="center"/>
    </xf>
    <xf numFmtId="38" fontId="13" fillId="0" borderId="32" xfId="5" applyFont="1" applyBorder="1" applyAlignment="1">
      <alignment vertical="center"/>
    </xf>
    <xf numFmtId="38" fontId="13" fillId="0" borderId="29" xfId="5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38" fontId="13" fillId="0" borderId="28" xfId="5" applyFont="1" applyBorder="1" applyAlignment="1">
      <alignment horizontal="right" vertical="center"/>
    </xf>
    <xf numFmtId="0" fontId="13" fillId="0" borderId="33" xfId="13" applyFont="1" applyBorder="1" applyAlignment="1">
      <alignment vertical="center"/>
    </xf>
    <xf numFmtId="0" fontId="15" fillId="0" borderId="33" xfId="13" applyFont="1" applyBorder="1" applyAlignment="1">
      <alignment vertical="center"/>
    </xf>
    <xf numFmtId="0" fontId="11" fillId="0" borderId="34" xfId="13" applyFont="1" applyBorder="1" applyAlignment="1">
      <alignment vertical="center"/>
    </xf>
    <xf numFmtId="38" fontId="13" fillId="0" borderId="35" xfId="5" applyFont="1" applyBorder="1" applyAlignment="1">
      <alignment horizontal="right" vertical="center"/>
    </xf>
    <xf numFmtId="38" fontId="13" fillId="0" borderId="35" xfId="13" applyNumberFormat="1" applyFont="1" applyBorder="1" applyAlignment="1">
      <alignment vertical="center"/>
    </xf>
    <xf numFmtId="0" fontId="13" fillId="0" borderId="36" xfId="13" applyFont="1" applyBorder="1" applyAlignment="1">
      <alignment vertical="center"/>
    </xf>
    <xf numFmtId="0" fontId="11" fillId="0" borderId="36" xfId="13" applyFont="1" applyBorder="1" applyAlignment="1">
      <alignment vertical="center"/>
    </xf>
    <xf numFmtId="0" fontId="11" fillId="0" borderId="37" xfId="13" applyFont="1" applyBorder="1" applyAlignment="1">
      <alignment vertical="center"/>
    </xf>
    <xf numFmtId="38" fontId="13" fillId="0" borderId="38" xfId="5" applyFont="1" applyBorder="1" applyAlignment="1">
      <alignment horizontal="right" vertical="center"/>
    </xf>
    <xf numFmtId="0" fontId="11" fillId="0" borderId="29" xfId="13" applyFont="1" applyBorder="1" applyAlignment="1">
      <alignment vertical="center"/>
    </xf>
    <xf numFmtId="38" fontId="13" fillId="0" borderId="32" xfId="5" applyFont="1" applyBorder="1" applyAlignment="1">
      <alignment horizontal="right" vertical="center"/>
    </xf>
    <xf numFmtId="38" fontId="13" fillId="0" borderId="39" xfId="5" applyFont="1" applyBorder="1" applyAlignment="1">
      <alignment horizontal="right" vertical="center"/>
    </xf>
    <xf numFmtId="38" fontId="13" fillId="0" borderId="35" xfId="5" applyFont="1" applyBorder="1" applyAlignment="1">
      <alignment vertical="center"/>
    </xf>
    <xf numFmtId="0" fontId="13" fillId="0" borderId="34" xfId="13" applyFont="1" applyBorder="1" applyAlignment="1">
      <alignment vertical="center"/>
    </xf>
    <xf numFmtId="38" fontId="13" fillId="0" borderId="39" xfId="5" applyFont="1" applyBorder="1" applyAlignment="1">
      <alignment vertical="center"/>
    </xf>
    <xf numFmtId="0" fontId="13" fillId="0" borderId="40" xfId="13" applyFont="1" applyBorder="1" applyAlignment="1">
      <alignment vertical="center"/>
    </xf>
    <xf numFmtId="0" fontId="13" fillId="0" borderId="1" xfId="13" applyFont="1" applyBorder="1" applyAlignment="1">
      <alignment vertical="center"/>
    </xf>
    <xf numFmtId="0" fontId="13" fillId="0" borderId="41" xfId="13" applyFont="1" applyBorder="1" applyAlignment="1">
      <alignment vertical="center"/>
    </xf>
    <xf numFmtId="38" fontId="13" fillId="0" borderId="5" xfId="5" applyFont="1" applyBorder="1" applyAlignment="1">
      <alignment vertical="center"/>
    </xf>
    <xf numFmtId="0" fontId="15" fillId="0" borderId="0" xfId="13" applyFont="1" applyAlignment="1">
      <alignment vertical="center"/>
    </xf>
    <xf numFmtId="0" fontId="13" fillId="0" borderId="42" xfId="13" applyFont="1" applyBorder="1" applyAlignment="1">
      <alignment vertical="center"/>
    </xf>
    <xf numFmtId="0" fontId="11" fillId="0" borderId="43" xfId="13" applyFont="1" applyBorder="1" applyAlignment="1">
      <alignment vertical="center"/>
    </xf>
    <xf numFmtId="38" fontId="13" fillId="0" borderId="29" xfId="5" applyFont="1" applyBorder="1" applyAlignment="1">
      <alignment horizontal="right" vertical="center"/>
    </xf>
    <xf numFmtId="0" fontId="15" fillId="0" borderId="34" xfId="13" applyFont="1" applyBorder="1" applyAlignment="1">
      <alignment vertical="center"/>
    </xf>
    <xf numFmtId="38" fontId="13" fillId="0" borderId="40" xfId="5" applyFont="1" applyBorder="1" applyAlignment="1">
      <alignment vertical="center"/>
    </xf>
    <xf numFmtId="38" fontId="13" fillId="0" borderId="5" xfId="5" applyFont="1" applyBorder="1" applyAlignment="1">
      <alignment horizontal="right" vertical="center"/>
    </xf>
    <xf numFmtId="0" fontId="13" fillId="0" borderId="25" xfId="13" applyFont="1" applyBorder="1" applyAlignment="1">
      <alignment vertical="center"/>
    </xf>
    <xf numFmtId="0" fontId="13" fillId="0" borderId="26" xfId="13" applyFont="1" applyBorder="1" applyAlignment="1">
      <alignment vertical="center"/>
    </xf>
    <xf numFmtId="0" fontId="13" fillId="0" borderId="27" xfId="13" applyFont="1" applyBorder="1" applyAlignment="1">
      <alignment vertical="center"/>
    </xf>
    <xf numFmtId="38" fontId="13" fillId="0" borderId="26" xfId="5" applyFont="1" applyBorder="1" applyAlignment="1">
      <alignment vertical="center"/>
    </xf>
    <xf numFmtId="38" fontId="13" fillId="0" borderId="9" xfId="5" applyFont="1" applyBorder="1" applyAlignment="1">
      <alignment vertical="center"/>
    </xf>
    <xf numFmtId="38" fontId="13" fillId="0" borderId="27" xfId="5" applyFont="1" applyBorder="1" applyAlignment="1">
      <alignment horizontal="right" vertical="center"/>
    </xf>
    <xf numFmtId="0" fontId="13" fillId="0" borderId="30" xfId="13" applyFont="1" applyBorder="1" applyAlignment="1">
      <alignment vertical="center"/>
    </xf>
    <xf numFmtId="0" fontId="13" fillId="0" borderId="44" xfId="13" applyFont="1" applyBorder="1" applyAlignment="1">
      <alignment vertical="center"/>
    </xf>
    <xf numFmtId="0" fontId="13" fillId="0" borderId="31" xfId="13" applyFont="1" applyBorder="1" applyAlignment="1">
      <alignment vertical="center"/>
    </xf>
    <xf numFmtId="38" fontId="13" fillId="0" borderId="41" xfId="5" applyFont="1" applyBorder="1" applyAlignment="1">
      <alignment vertical="center"/>
    </xf>
    <xf numFmtId="38" fontId="13" fillId="0" borderId="27" xfId="5" applyFont="1" applyBorder="1" applyAlignment="1">
      <alignment vertical="center"/>
    </xf>
    <xf numFmtId="38" fontId="13" fillId="0" borderId="0" xfId="13" applyNumberFormat="1" applyFont="1" applyAlignment="1">
      <alignment vertical="center"/>
    </xf>
    <xf numFmtId="38" fontId="13" fillId="0" borderId="25" xfId="5" applyFont="1" applyBorder="1" applyAlignment="1">
      <alignment vertical="center"/>
    </xf>
    <xf numFmtId="0" fontId="16" fillId="0" borderId="40" xfId="13" applyFont="1" applyBorder="1" applyAlignment="1">
      <alignment vertical="center"/>
    </xf>
    <xf numFmtId="0" fontId="16" fillId="0" borderId="1" xfId="13" applyFont="1" applyBorder="1" applyAlignment="1">
      <alignment vertical="center"/>
    </xf>
    <xf numFmtId="0" fontId="16" fillId="0" borderId="41" xfId="13" applyFont="1" applyBorder="1" applyAlignment="1">
      <alignment vertical="center"/>
    </xf>
    <xf numFmtId="38" fontId="16" fillId="0" borderId="1" xfId="5" applyFont="1" applyBorder="1" applyAlignment="1">
      <alignment vertical="center"/>
    </xf>
    <xf numFmtId="38" fontId="16" fillId="0" borderId="5" xfId="5" applyFont="1" applyBorder="1" applyAlignment="1">
      <alignment vertical="center"/>
    </xf>
    <xf numFmtId="0" fontId="13" fillId="0" borderId="0" xfId="13" applyFont="1" applyAlignment="1">
      <alignment horizontal="left" vertical="center" shrinkToFit="1"/>
    </xf>
    <xf numFmtId="0" fontId="15" fillId="0" borderId="33" xfId="13" applyFont="1" applyBorder="1" applyAlignment="1">
      <alignment vertical="center"/>
    </xf>
    <xf numFmtId="0" fontId="15" fillId="0" borderId="34" xfId="13" applyFont="1" applyBorder="1" applyAlignment="1">
      <alignment vertical="center"/>
    </xf>
    <xf numFmtId="0" fontId="10" fillId="0" borderId="0" xfId="13" applyFont="1" applyBorder="1" applyAlignment="1">
      <alignment horizontal="center" vertical="center"/>
    </xf>
    <xf numFmtId="0" fontId="12" fillId="0" borderId="0" xfId="13" applyFont="1" applyBorder="1" applyAlignment="1">
      <alignment horizontal="center" vertical="center"/>
    </xf>
    <xf numFmtId="0" fontId="11" fillId="0" borderId="0" xfId="13" applyFont="1" applyBorder="1" applyAlignment="1">
      <alignment horizontal="right" vertical="center"/>
    </xf>
    <xf numFmtId="0" fontId="13" fillId="0" borderId="25" xfId="13" applyFont="1" applyBorder="1" applyAlignment="1">
      <alignment horizontal="center" vertical="center" justifyLastLine="1"/>
    </xf>
    <xf numFmtId="0" fontId="11" fillId="0" borderId="26" xfId="13" applyFont="1" applyBorder="1" applyAlignment="1">
      <alignment horizontal="center" vertical="center"/>
    </xf>
    <xf numFmtId="0" fontId="11" fillId="0" borderId="27" xfId="13" applyFont="1" applyBorder="1" applyAlignment="1">
      <alignment horizontal="center" vertical="center"/>
    </xf>
    <xf numFmtId="0" fontId="13" fillId="0" borderId="25" xfId="13" applyFont="1" applyBorder="1" applyAlignment="1">
      <alignment horizontal="distributed" vertical="center" justifyLastLine="1"/>
    </xf>
    <xf numFmtId="0" fontId="11" fillId="0" borderId="26" xfId="13" applyFont="1" applyBorder="1" applyAlignment="1">
      <alignment vertical="center"/>
    </xf>
    <xf numFmtId="0" fontId="11" fillId="0" borderId="27" xfId="13" applyFont="1" applyBorder="1" applyAlignment="1">
      <alignment vertical="center"/>
    </xf>
    <xf numFmtId="0" fontId="13" fillId="0" borderId="0" xfId="13" applyFont="1" applyBorder="1" applyAlignment="1">
      <alignment vertical="center"/>
    </xf>
    <xf numFmtId="0" fontId="11" fillId="0" borderId="0" xfId="13" applyFont="1" applyBorder="1" applyAlignment="1">
      <alignment vertical="center"/>
    </xf>
    <xf numFmtId="0" fontId="13" fillId="0" borderId="33" xfId="13" applyFont="1" applyBorder="1" applyAlignment="1">
      <alignment vertical="center"/>
    </xf>
    <xf numFmtId="0" fontId="11" fillId="0" borderId="34" xfId="13" applyFont="1" applyBorder="1" applyAlignment="1">
      <alignment vertical="center"/>
    </xf>
    <xf numFmtId="0" fontId="11" fillId="0" borderId="29" xfId="13" applyFont="1" applyBorder="1" applyAlignment="1">
      <alignment vertical="center"/>
    </xf>
    <xf numFmtId="0" fontId="13" fillId="0" borderId="0" xfId="13" applyFont="1" applyAlignment="1">
      <alignment horizontal="center" vertical="center" shrinkToFit="1"/>
    </xf>
  </cellXfs>
  <cellStyles count="53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桁区切り 2 3" xfId="6"/>
    <cellStyle name="桁区切り 3" xfId="7"/>
    <cellStyle name="桁区切り 4" xfId="8"/>
    <cellStyle name="桁区切り 5" xfId="9"/>
    <cellStyle name="通貨 2" xfId="10"/>
    <cellStyle name="通貨 2 2" xfId="11"/>
    <cellStyle name="通貨 3" xfId="12"/>
    <cellStyle name="標準" xfId="0" builtinId="0"/>
    <cellStyle name="標準 10" xfId="13"/>
    <cellStyle name="標準 11" xfId="14"/>
    <cellStyle name="標準 12" xfId="15"/>
    <cellStyle name="標準 12 2" xfId="16"/>
    <cellStyle name="標準 12 2 2" xfId="17"/>
    <cellStyle name="標準 12 2 3" xfId="18"/>
    <cellStyle name="標準 12 2 4" xfId="19"/>
    <cellStyle name="標準 12 3" xfId="20"/>
    <cellStyle name="標準 12 4" xfId="21"/>
    <cellStyle name="標準 13" xfId="22"/>
    <cellStyle name="標準 14" xfId="23"/>
    <cellStyle name="標準 15" xfId="24"/>
    <cellStyle name="標準 15 2" xfId="25"/>
    <cellStyle name="標準 15 2 2" xfId="26"/>
    <cellStyle name="標準 16" xfId="27"/>
    <cellStyle name="標準 17" xfId="28"/>
    <cellStyle name="標準 2" xfId="29"/>
    <cellStyle name="標準 2 2" xfId="30"/>
    <cellStyle name="標準 2 2 2" xfId="31"/>
    <cellStyle name="標準 2 2 2 2" xfId="32"/>
    <cellStyle name="標準 2 2 2 2 2" xfId="33"/>
    <cellStyle name="標準 2 2 2 2 2 2" xfId="34"/>
    <cellStyle name="標準 2 2 2 2 2 2 2" xfId="35"/>
    <cellStyle name="標準 2 2 2 3" xfId="36"/>
    <cellStyle name="標準 2 2 3" xfId="37"/>
    <cellStyle name="標準 2 3" xfId="38"/>
    <cellStyle name="標準 3" xfId="39"/>
    <cellStyle name="標準 3 2" xfId="40"/>
    <cellStyle name="標準 3 2 2" xfId="41"/>
    <cellStyle name="標準 4" xfId="42"/>
    <cellStyle name="標準 4 2" xfId="43"/>
    <cellStyle name="標準 4 2 2" xfId="44"/>
    <cellStyle name="標準 5" xfId="45"/>
    <cellStyle name="標準 5 2" xfId="46"/>
    <cellStyle name="標準 6" xfId="47"/>
    <cellStyle name="標準 6 2" xfId="48"/>
    <cellStyle name="標準 6 3" xfId="49"/>
    <cellStyle name="標準 7" xfId="50"/>
    <cellStyle name="標準 8" xfId="51"/>
    <cellStyle name="標準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Normal="100" workbookViewId="0">
      <selection sqref="A1:I1"/>
    </sheetView>
  </sheetViews>
  <sheetFormatPr defaultRowHeight="13.5"/>
  <cols>
    <col min="1" max="5" width="2.625" style="41" customWidth="1"/>
    <col min="6" max="6" width="35.625" style="41" customWidth="1"/>
    <col min="7" max="9" width="13.625" style="41" customWidth="1"/>
    <col min="10" max="10" width="2.625" style="41" customWidth="1"/>
    <col min="11" max="11" width="9.5" style="41" bestFit="1" customWidth="1"/>
    <col min="12" max="16384" width="9" style="41"/>
  </cols>
  <sheetData>
    <row r="1" spans="1:10" ht="18" customHeight="1">
      <c r="A1" s="105" t="s">
        <v>109</v>
      </c>
      <c r="B1" s="105"/>
      <c r="C1" s="105"/>
      <c r="D1" s="105"/>
      <c r="E1" s="105"/>
      <c r="F1" s="105"/>
      <c r="G1" s="105"/>
      <c r="H1" s="105"/>
      <c r="I1" s="105"/>
      <c r="J1" s="40"/>
    </row>
    <row r="2" spans="1:10" ht="18" customHeight="1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40"/>
    </row>
    <row r="3" spans="1:10" ht="15" customHeight="1">
      <c r="A3" s="107" t="s">
        <v>108</v>
      </c>
      <c r="B3" s="107"/>
      <c r="C3" s="107"/>
      <c r="D3" s="107"/>
      <c r="E3" s="107"/>
      <c r="F3" s="107"/>
      <c r="G3" s="107"/>
      <c r="H3" s="107"/>
      <c r="I3" s="107"/>
      <c r="J3" s="42"/>
    </row>
    <row r="4" spans="1:10" s="45" customFormat="1" ht="11.1" customHeight="1">
      <c r="A4" s="43"/>
      <c r="B4" s="43"/>
      <c r="C4" s="43"/>
      <c r="D4" s="43"/>
      <c r="E4" s="43"/>
      <c r="F4" s="43"/>
      <c r="G4" s="43"/>
      <c r="H4" s="43"/>
      <c r="I4" s="44" t="s">
        <v>62</v>
      </c>
      <c r="J4" s="43"/>
    </row>
    <row r="5" spans="1:10" s="45" customFormat="1" ht="19.5" customHeight="1">
      <c r="A5" s="108" t="s">
        <v>63</v>
      </c>
      <c r="B5" s="109"/>
      <c r="C5" s="109"/>
      <c r="D5" s="109"/>
      <c r="E5" s="109"/>
      <c r="F5" s="110"/>
      <c r="G5" s="111" t="s">
        <v>64</v>
      </c>
      <c r="H5" s="112"/>
      <c r="I5" s="113"/>
      <c r="J5" s="43"/>
    </row>
    <row r="6" spans="1:10" s="52" customFormat="1" ht="14.45" customHeight="1">
      <c r="A6" s="46" t="s">
        <v>65</v>
      </c>
      <c r="B6" s="47"/>
      <c r="C6" s="47"/>
      <c r="D6" s="47"/>
      <c r="E6" s="47"/>
      <c r="F6" s="48"/>
      <c r="G6" s="49"/>
      <c r="H6" s="50"/>
      <c r="I6" s="51"/>
      <c r="J6" s="47"/>
    </row>
    <row r="7" spans="1:10" s="52" customFormat="1" ht="14.45" customHeight="1">
      <c r="A7" s="46"/>
      <c r="B7" s="47" t="s">
        <v>66</v>
      </c>
      <c r="C7" s="47"/>
      <c r="D7" s="47"/>
      <c r="E7" s="47"/>
      <c r="F7" s="48"/>
      <c r="G7" s="53"/>
      <c r="H7" s="54"/>
      <c r="I7" s="55"/>
      <c r="J7" s="47"/>
    </row>
    <row r="8" spans="1:10" s="52" customFormat="1" ht="14.45" customHeight="1">
      <c r="A8" s="46"/>
      <c r="B8" s="47"/>
      <c r="C8" s="56" t="s">
        <v>67</v>
      </c>
      <c r="D8" s="47"/>
      <c r="E8" s="47"/>
      <c r="F8" s="48"/>
      <c r="G8" s="57">
        <v>64000</v>
      </c>
      <c r="H8" s="54"/>
      <c r="I8" s="55"/>
      <c r="J8" s="47"/>
    </row>
    <row r="9" spans="1:10" s="52" customFormat="1" ht="14.45" customHeight="1">
      <c r="A9" s="46"/>
      <c r="B9" s="58"/>
      <c r="C9" s="59" t="s">
        <v>68</v>
      </c>
      <c r="D9" s="58"/>
      <c r="E9" s="58"/>
      <c r="F9" s="60"/>
      <c r="G9" s="61">
        <v>936000</v>
      </c>
      <c r="H9" s="62">
        <f>SUM(G8:G9)</f>
        <v>1000000</v>
      </c>
      <c r="I9" s="55"/>
      <c r="J9" s="47"/>
    </row>
    <row r="10" spans="1:10" s="52" customFormat="1" ht="14.45" customHeight="1">
      <c r="A10" s="46"/>
      <c r="B10" s="63" t="s">
        <v>69</v>
      </c>
      <c r="C10" s="64"/>
      <c r="D10" s="64"/>
      <c r="E10" s="64"/>
      <c r="F10" s="65"/>
      <c r="G10" s="66"/>
      <c r="H10" s="66"/>
      <c r="I10" s="55"/>
      <c r="J10" s="47"/>
    </row>
    <row r="11" spans="1:10" s="52" customFormat="1" ht="14.45" customHeight="1">
      <c r="A11" s="46"/>
      <c r="B11" s="47"/>
      <c r="C11" s="56" t="s">
        <v>70</v>
      </c>
      <c r="D11" s="40"/>
      <c r="E11" s="40"/>
      <c r="F11" s="67"/>
      <c r="G11" s="68">
        <v>0</v>
      </c>
      <c r="H11" s="68"/>
      <c r="I11" s="55"/>
      <c r="J11" s="47"/>
    </row>
    <row r="12" spans="1:10" s="52" customFormat="1" ht="14.45" customHeight="1">
      <c r="A12" s="46"/>
      <c r="B12" s="63" t="s">
        <v>71</v>
      </c>
      <c r="C12" s="63"/>
      <c r="D12" s="63"/>
      <c r="E12" s="63"/>
      <c r="F12" s="65"/>
      <c r="G12" s="66"/>
      <c r="H12" s="66"/>
      <c r="I12" s="55"/>
      <c r="J12" s="47"/>
    </row>
    <row r="13" spans="1:10" s="52" customFormat="1" ht="14.45" customHeight="1">
      <c r="A13" s="46"/>
      <c r="B13" s="58"/>
      <c r="C13" s="103" t="s">
        <v>72</v>
      </c>
      <c r="D13" s="103"/>
      <c r="E13" s="103"/>
      <c r="F13" s="104"/>
      <c r="G13" s="61">
        <v>32700000</v>
      </c>
      <c r="H13" s="61">
        <f>SUM(G13)</f>
        <v>32700000</v>
      </c>
      <c r="I13" s="55"/>
      <c r="J13" s="47"/>
    </row>
    <row r="14" spans="1:10" s="52" customFormat="1" ht="14.45" customHeight="1">
      <c r="A14" s="46"/>
      <c r="B14" s="47" t="s">
        <v>73</v>
      </c>
      <c r="C14" s="40"/>
      <c r="D14" s="40"/>
      <c r="E14" s="40"/>
      <c r="F14" s="67"/>
      <c r="G14" s="54"/>
      <c r="H14" s="54"/>
      <c r="I14" s="55"/>
      <c r="J14" s="47"/>
    </row>
    <row r="15" spans="1:10" s="52" customFormat="1" ht="14.45" customHeight="1">
      <c r="A15" s="46"/>
      <c r="B15" s="47"/>
      <c r="C15" s="56" t="s">
        <v>74</v>
      </c>
      <c r="D15" s="40"/>
      <c r="E15" s="40"/>
      <c r="F15" s="67"/>
      <c r="G15" s="53">
        <v>2010000</v>
      </c>
      <c r="H15" s="54"/>
      <c r="I15" s="55"/>
      <c r="J15" s="47"/>
    </row>
    <row r="16" spans="1:10" s="52" customFormat="1" ht="14.45" customHeight="1">
      <c r="A16" s="46"/>
      <c r="B16" s="47"/>
      <c r="C16" s="56" t="s">
        <v>75</v>
      </c>
      <c r="D16" s="40"/>
      <c r="E16" s="40"/>
      <c r="F16" s="67"/>
      <c r="G16" s="53">
        <v>14400000</v>
      </c>
      <c r="H16" s="54"/>
      <c r="I16" s="55"/>
      <c r="J16" s="47"/>
    </row>
    <row r="17" spans="1:10" s="52" customFormat="1" ht="14.45" customHeight="1">
      <c r="A17" s="46"/>
      <c r="B17" s="58"/>
      <c r="C17" s="103" t="s">
        <v>76</v>
      </c>
      <c r="D17" s="103"/>
      <c r="E17" s="103"/>
      <c r="F17" s="104"/>
      <c r="G17" s="69">
        <v>1590000</v>
      </c>
      <c r="H17" s="70">
        <f>SUM(G15:G17)</f>
        <v>18000000</v>
      </c>
      <c r="I17" s="55"/>
      <c r="J17" s="47"/>
    </row>
    <row r="18" spans="1:10" s="52" customFormat="1" ht="14.45" customHeight="1">
      <c r="A18" s="46"/>
      <c r="B18" s="47" t="s">
        <v>77</v>
      </c>
      <c r="C18" s="47"/>
      <c r="D18" s="47"/>
      <c r="E18" s="47"/>
      <c r="F18" s="67"/>
      <c r="G18" s="68"/>
      <c r="H18" s="68"/>
      <c r="I18" s="55"/>
      <c r="J18" s="47"/>
    </row>
    <row r="19" spans="1:10" s="52" customFormat="1" ht="14.45" customHeight="1">
      <c r="A19" s="46"/>
      <c r="B19" s="58"/>
      <c r="C19" s="59" t="s">
        <v>78</v>
      </c>
      <c r="D19" s="58"/>
      <c r="E19" s="58"/>
      <c r="F19" s="71"/>
      <c r="G19" s="72">
        <v>150000</v>
      </c>
      <c r="H19" s="70">
        <f>SUM(G19)</f>
        <v>150000</v>
      </c>
      <c r="I19" s="55"/>
      <c r="J19" s="47"/>
    </row>
    <row r="20" spans="1:10" s="52" customFormat="1" ht="14.45" customHeight="1">
      <c r="A20" s="73"/>
      <c r="B20" s="74" t="s">
        <v>79</v>
      </c>
      <c r="C20" s="74"/>
      <c r="D20" s="74"/>
      <c r="E20" s="74"/>
      <c r="F20" s="75"/>
      <c r="G20" s="76"/>
      <c r="H20" s="76"/>
      <c r="I20" s="76">
        <f>SUM(H6:H19)</f>
        <v>51850000</v>
      </c>
      <c r="J20" s="47"/>
    </row>
    <row r="21" spans="1:10" s="52" customFormat="1" ht="14.45" customHeight="1">
      <c r="A21" s="46" t="s">
        <v>80</v>
      </c>
      <c r="B21" s="47"/>
      <c r="C21" s="47"/>
      <c r="D21" s="47"/>
      <c r="E21" s="47"/>
      <c r="F21" s="48"/>
      <c r="G21" s="53"/>
      <c r="H21" s="54"/>
      <c r="I21" s="54"/>
      <c r="J21" s="47"/>
    </row>
    <row r="22" spans="1:10" s="52" customFormat="1" ht="14.45" customHeight="1">
      <c r="A22" s="46"/>
      <c r="B22" s="47" t="s">
        <v>81</v>
      </c>
      <c r="C22" s="47"/>
      <c r="D22" s="47"/>
      <c r="E22" s="47"/>
      <c r="F22" s="48"/>
      <c r="G22" s="53"/>
      <c r="H22" s="54"/>
      <c r="I22" s="55"/>
      <c r="J22" s="47"/>
    </row>
    <row r="23" spans="1:10" s="52" customFormat="1" ht="14.45" customHeight="1">
      <c r="A23" s="46"/>
      <c r="C23" s="47" t="s">
        <v>82</v>
      </c>
      <c r="D23" s="47"/>
      <c r="E23" s="47"/>
      <c r="F23" s="48"/>
      <c r="G23" s="57"/>
      <c r="H23" s="54"/>
      <c r="I23" s="55"/>
      <c r="J23" s="47"/>
    </row>
    <row r="24" spans="1:10" s="52" customFormat="1" ht="14.45" customHeight="1">
      <c r="A24" s="46"/>
      <c r="B24" s="47"/>
      <c r="D24" s="56" t="s">
        <v>83</v>
      </c>
      <c r="E24" s="47"/>
      <c r="F24" s="48"/>
      <c r="G24" s="57">
        <v>34280000</v>
      </c>
      <c r="H24" s="54"/>
      <c r="I24" s="55"/>
      <c r="J24" s="47"/>
    </row>
    <row r="25" spans="1:10" s="52" customFormat="1" ht="14.45" customHeight="1">
      <c r="A25" s="46"/>
      <c r="B25" s="47"/>
      <c r="D25" s="56" t="s">
        <v>84</v>
      </c>
      <c r="E25" s="47"/>
      <c r="F25" s="48"/>
      <c r="G25" s="57">
        <v>870000</v>
      </c>
      <c r="H25" s="54"/>
      <c r="I25" s="55"/>
      <c r="J25" s="47"/>
    </row>
    <row r="26" spans="1:10" s="52" customFormat="1" ht="14.45" customHeight="1">
      <c r="A26" s="46"/>
      <c r="B26" s="47"/>
      <c r="D26" s="56" t="s">
        <v>32</v>
      </c>
      <c r="E26" s="47"/>
      <c r="F26" s="48"/>
      <c r="G26" s="57">
        <v>2620000</v>
      </c>
      <c r="H26" s="54"/>
      <c r="I26" s="55"/>
      <c r="J26" s="47"/>
    </row>
    <row r="27" spans="1:10" s="52" customFormat="1" ht="14.45" customHeight="1">
      <c r="A27" s="46"/>
      <c r="B27" s="47"/>
      <c r="C27" s="58"/>
      <c r="D27" s="59" t="s">
        <v>85</v>
      </c>
      <c r="E27" s="58"/>
      <c r="F27" s="71"/>
      <c r="G27" s="61">
        <f>SUM(G24:G26)</f>
        <v>37770000</v>
      </c>
      <c r="H27" s="68"/>
      <c r="I27" s="55"/>
      <c r="J27" s="47"/>
    </row>
    <row r="28" spans="1:10" s="52" customFormat="1" ht="14.45" customHeight="1">
      <c r="A28" s="46"/>
      <c r="C28" s="47" t="s">
        <v>86</v>
      </c>
      <c r="D28" s="47"/>
      <c r="E28" s="47"/>
      <c r="F28" s="67"/>
      <c r="G28" s="57"/>
      <c r="H28" s="68"/>
      <c r="I28" s="55"/>
      <c r="J28" s="47"/>
    </row>
    <row r="29" spans="1:10" s="52" customFormat="1" ht="14.45" customHeight="1">
      <c r="A29" s="46"/>
      <c r="B29" s="47"/>
      <c r="D29" s="56" t="s">
        <v>26</v>
      </c>
      <c r="E29" s="47"/>
      <c r="F29" s="48"/>
      <c r="G29" s="54">
        <v>2256000</v>
      </c>
      <c r="H29" s="68"/>
      <c r="I29" s="55"/>
      <c r="J29" s="47"/>
    </row>
    <row r="30" spans="1:10" s="52" customFormat="1" ht="14.45" customHeight="1">
      <c r="A30" s="46"/>
      <c r="B30" s="47"/>
      <c r="D30" s="56" t="s">
        <v>33</v>
      </c>
      <c r="E30" s="47"/>
      <c r="F30" s="48"/>
      <c r="G30" s="54">
        <v>100000</v>
      </c>
      <c r="H30" s="68"/>
      <c r="I30" s="55"/>
      <c r="J30" s="47"/>
    </row>
    <row r="31" spans="1:10" s="52" customFormat="1" ht="14.45" customHeight="1">
      <c r="A31" s="46"/>
      <c r="B31" s="47"/>
      <c r="D31" s="56" t="s">
        <v>34</v>
      </c>
      <c r="E31" s="47"/>
      <c r="F31" s="48"/>
      <c r="G31" s="54">
        <v>10000</v>
      </c>
      <c r="H31" s="68"/>
      <c r="I31" s="55"/>
      <c r="J31" s="47"/>
    </row>
    <row r="32" spans="1:10" s="52" customFormat="1" ht="14.45" customHeight="1">
      <c r="A32" s="46"/>
      <c r="B32" s="47"/>
      <c r="D32" s="56" t="s">
        <v>35</v>
      </c>
      <c r="E32" s="47"/>
      <c r="F32" s="48"/>
      <c r="G32" s="54">
        <v>10000</v>
      </c>
      <c r="H32" s="68"/>
      <c r="I32" s="55"/>
      <c r="J32" s="47"/>
    </row>
    <row r="33" spans="1:10" s="52" customFormat="1" ht="14.45" customHeight="1">
      <c r="A33" s="46"/>
      <c r="B33" s="47"/>
      <c r="D33" s="56" t="s">
        <v>36</v>
      </c>
      <c r="E33" s="47"/>
      <c r="F33" s="48"/>
      <c r="G33" s="54">
        <v>280000</v>
      </c>
      <c r="H33" s="68"/>
      <c r="I33" s="55"/>
      <c r="J33" s="47"/>
    </row>
    <row r="34" spans="1:10" s="52" customFormat="1" ht="14.45" customHeight="1">
      <c r="A34" s="46"/>
      <c r="B34" s="47"/>
      <c r="D34" s="56" t="s">
        <v>37</v>
      </c>
      <c r="E34" s="47"/>
      <c r="F34" s="48"/>
      <c r="G34" s="54">
        <v>155000</v>
      </c>
      <c r="H34" s="68"/>
      <c r="I34" s="55"/>
      <c r="J34" s="47"/>
    </row>
    <row r="35" spans="1:10" s="52" customFormat="1" ht="14.45" customHeight="1">
      <c r="A35" s="46"/>
      <c r="B35" s="47"/>
      <c r="D35" s="56" t="s">
        <v>38</v>
      </c>
      <c r="E35" s="47"/>
      <c r="F35" s="48"/>
      <c r="G35" s="54">
        <v>1440000</v>
      </c>
      <c r="H35" s="68"/>
      <c r="I35" s="55"/>
      <c r="J35" s="47"/>
    </row>
    <row r="36" spans="1:10" s="52" customFormat="1" ht="14.45" customHeight="1">
      <c r="A36" s="46"/>
      <c r="B36" s="47"/>
      <c r="D36" s="56" t="s">
        <v>87</v>
      </c>
      <c r="E36" s="47"/>
      <c r="F36" s="48"/>
      <c r="G36" s="54">
        <v>240000</v>
      </c>
      <c r="H36" s="68"/>
      <c r="I36" s="55"/>
      <c r="J36" s="47"/>
    </row>
    <row r="37" spans="1:10" s="52" customFormat="1" ht="14.45" customHeight="1">
      <c r="A37" s="46"/>
      <c r="B37" s="47"/>
      <c r="D37" s="56" t="s">
        <v>41</v>
      </c>
      <c r="E37" s="47"/>
      <c r="F37" s="48"/>
      <c r="G37" s="54">
        <v>1015000</v>
      </c>
      <c r="H37" s="68"/>
      <c r="I37" s="55"/>
      <c r="J37" s="47"/>
    </row>
    <row r="38" spans="1:10" s="52" customFormat="1" ht="14.45" customHeight="1">
      <c r="A38" s="46"/>
      <c r="B38" s="47"/>
      <c r="D38" s="56" t="s">
        <v>42</v>
      </c>
      <c r="E38" s="47"/>
      <c r="F38" s="48"/>
      <c r="G38" s="54">
        <v>100000</v>
      </c>
      <c r="H38" s="68"/>
      <c r="I38" s="55"/>
      <c r="J38" s="47"/>
    </row>
    <row r="39" spans="1:10" s="52" customFormat="1" ht="14.45" customHeight="1">
      <c r="A39" s="46"/>
      <c r="B39" s="47"/>
      <c r="D39" s="77" t="s">
        <v>43</v>
      </c>
      <c r="E39" s="47"/>
      <c r="F39" s="48"/>
      <c r="G39" s="54">
        <v>30000</v>
      </c>
      <c r="H39" s="68"/>
      <c r="I39" s="55"/>
      <c r="J39" s="47"/>
    </row>
    <row r="40" spans="1:10" s="52" customFormat="1" ht="14.45" customHeight="1">
      <c r="A40" s="46"/>
      <c r="B40" s="47"/>
      <c r="D40" s="77" t="s">
        <v>88</v>
      </c>
      <c r="E40" s="47"/>
      <c r="F40" s="48"/>
      <c r="G40" s="54">
        <v>1308000</v>
      </c>
      <c r="H40" s="68"/>
      <c r="I40" s="55"/>
      <c r="J40" s="47"/>
    </row>
    <row r="41" spans="1:10" s="52" customFormat="1" ht="14.45" customHeight="1">
      <c r="A41" s="46"/>
      <c r="B41" s="47"/>
      <c r="D41" s="56" t="s">
        <v>45</v>
      </c>
      <c r="E41" s="47"/>
      <c r="F41" s="48"/>
      <c r="G41" s="54">
        <v>284000</v>
      </c>
      <c r="H41" s="68"/>
      <c r="I41" s="55"/>
      <c r="J41" s="47"/>
    </row>
    <row r="42" spans="1:10" s="52" customFormat="1" ht="14.45" customHeight="1">
      <c r="A42" s="46"/>
      <c r="B42" s="47"/>
      <c r="D42" s="56" t="s">
        <v>46</v>
      </c>
      <c r="E42" s="47"/>
      <c r="F42" s="48"/>
      <c r="G42" s="54">
        <v>1445000</v>
      </c>
      <c r="H42" s="68"/>
      <c r="I42" s="55"/>
      <c r="J42" s="47"/>
    </row>
    <row r="43" spans="1:10" s="52" customFormat="1" ht="14.45" customHeight="1">
      <c r="A43" s="46"/>
      <c r="B43" s="47"/>
      <c r="D43" s="56" t="s">
        <v>47</v>
      </c>
      <c r="E43" s="47"/>
      <c r="F43" s="48"/>
      <c r="G43" s="54">
        <v>24000</v>
      </c>
      <c r="H43" s="68"/>
      <c r="I43" s="55"/>
      <c r="J43" s="47"/>
    </row>
    <row r="44" spans="1:10" s="52" customFormat="1" ht="14.45" customHeight="1">
      <c r="A44" s="46"/>
      <c r="B44" s="47"/>
      <c r="D44" s="56" t="s">
        <v>49</v>
      </c>
      <c r="E44" s="47"/>
      <c r="F44" s="48"/>
      <c r="G44" s="54">
        <v>550000</v>
      </c>
      <c r="H44" s="68"/>
      <c r="I44" s="55"/>
      <c r="J44" s="47"/>
    </row>
    <row r="45" spans="1:10" s="52" customFormat="1" ht="14.45" customHeight="1">
      <c r="A45" s="46"/>
      <c r="B45" s="47"/>
      <c r="D45" s="56" t="s">
        <v>89</v>
      </c>
      <c r="E45" s="47"/>
      <c r="F45" s="48"/>
      <c r="G45" s="54">
        <v>50000</v>
      </c>
      <c r="H45" s="68"/>
      <c r="I45" s="55"/>
      <c r="J45" s="47"/>
    </row>
    <row r="46" spans="1:10" s="52" customFormat="1" ht="14.45" customHeight="1">
      <c r="A46" s="46"/>
      <c r="B46" s="47"/>
      <c r="C46" s="58"/>
      <c r="D46" s="59" t="s">
        <v>90</v>
      </c>
      <c r="E46" s="58"/>
      <c r="F46" s="71"/>
      <c r="G46" s="61">
        <f>SUM(G29:G45)</f>
        <v>9297000</v>
      </c>
      <c r="H46" s="68"/>
      <c r="I46" s="55"/>
      <c r="J46" s="47"/>
    </row>
    <row r="47" spans="1:10" s="52" customFormat="1" ht="14.45" customHeight="1">
      <c r="A47" s="46"/>
      <c r="B47" s="58"/>
      <c r="C47" s="78" t="s">
        <v>91</v>
      </c>
      <c r="D47" s="78"/>
      <c r="E47" s="78"/>
      <c r="F47" s="79"/>
      <c r="G47" s="69"/>
      <c r="H47" s="61">
        <f>SUM($G$27+$G$46)</f>
        <v>47067000</v>
      </c>
      <c r="I47" s="55"/>
      <c r="J47" s="47"/>
    </row>
    <row r="48" spans="1:10" s="52" customFormat="1" ht="14.45" customHeight="1">
      <c r="A48" s="46"/>
      <c r="B48" s="47" t="s">
        <v>92</v>
      </c>
      <c r="C48" s="47"/>
      <c r="D48" s="47"/>
      <c r="E48" s="47"/>
      <c r="F48" s="48"/>
      <c r="G48" s="53"/>
      <c r="H48" s="54"/>
      <c r="I48" s="55"/>
      <c r="J48" s="47"/>
    </row>
    <row r="49" spans="1:10" s="52" customFormat="1" ht="14.45" customHeight="1">
      <c r="A49" s="46"/>
      <c r="B49" s="47"/>
      <c r="C49" s="47" t="s">
        <v>82</v>
      </c>
      <c r="D49" s="47"/>
      <c r="E49" s="47"/>
      <c r="F49" s="48"/>
      <c r="G49" s="57"/>
      <c r="H49" s="54"/>
      <c r="I49" s="55"/>
      <c r="J49" s="47"/>
    </row>
    <row r="50" spans="1:10" s="52" customFormat="1" ht="14.45" customHeight="1">
      <c r="A50" s="46"/>
      <c r="B50" s="47"/>
      <c r="C50" s="47"/>
      <c r="D50" s="56" t="s">
        <v>93</v>
      </c>
      <c r="E50" s="47"/>
      <c r="F50" s="48"/>
      <c r="G50" s="57"/>
      <c r="H50" s="54"/>
      <c r="I50" s="55"/>
      <c r="J50" s="47"/>
    </row>
    <row r="51" spans="1:10" s="52" customFormat="1" ht="14.45" customHeight="1">
      <c r="A51" s="46"/>
      <c r="B51" s="47"/>
      <c r="C51" s="47"/>
      <c r="D51" s="56" t="s">
        <v>83</v>
      </c>
      <c r="E51" s="47"/>
      <c r="F51" s="47"/>
      <c r="G51" s="57">
        <v>370000</v>
      </c>
      <c r="H51" s="54"/>
      <c r="I51" s="55"/>
      <c r="J51" s="47"/>
    </row>
    <row r="52" spans="1:10" s="52" customFormat="1" ht="14.45" customHeight="1">
      <c r="A52" s="46"/>
      <c r="B52" s="47"/>
      <c r="C52" s="47"/>
      <c r="D52" s="56" t="s">
        <v>32</v>
      </c>
      <c r="E52" s="47"/>
      <c r="F52" s="48"/>
      <c r="G52" s="57">
        <v>60000</v>
      </c>
      <c r="H52" s="54"/>
      <c r="I52" s="55"/>
      <c r="J52" s="47"/>
    </row>
    <row r="53" spans="1:10" s="52" customFormat="1" ht="14.45" customHeight="1">
      <c r="A53" s="46"/>
      <c r="B53" s="47"/>
      <c r="C53" s="58"/>
      <c r="D53" s="59" t="s">
        <v>85</v>
      </c>
      <c r="E53" s="58"/>
      <c r="F53" s="71"/>
      <c r="G53" s="61">
        <f>SUM(G50:G52)</f>
        <v>430000</v>
      </c>
      <c r="H53" s="54"/>
      <c r="I53" s="55"/>
      <c r="J53" s="47"/>
    </row>
    <row r="54" spans="1:10" s="52" customFormat="1" ht="14.45" customHeight="1">
      <c r="A54" s="46"/>
      <c r="B54" s="47"/>
      <c r="C54" s="114" t="s">
        <v>94</v>
      </c>
      <c r="D54" s="114"/>
      <c r="E54" s="114"/>
      <c r="F54" s="115"/>
      <c r="G54" s="68"/>
      <c r="H54" s="54"/>
      <c r="I54" s="55"/>
      <c r="J54" s="47"/>
    </row>
    <row r="55" spans="1:10" s="52" customFormat="1" ht="14.45" customHeight="1">
      <c r="A55" s="46"/>
      <c r="B55" s="47"/>
      <c r="C55" s="47"/>
      <c r="D55" s="56" t="s">
        <v>37</v>
      </c>
      <c r="E55" s="47"/>
      <c r="G55" s="54">
        <v>20000</v>
      </c>
      <c r="H55" s="54"/>
      <c r="I55" s="80"/>
      <c r="J55" s="47"/>
    </row>
    <row r="56" spans="1:10" s="52" customFormat="1" ht="14.45" customHeight="1">
      <c r="A56" s="46"/>
      <c r="B56" s="47"/>
      <c r="C56" s="47"/>
      <c r="D56" s="56" t="s">
        <v>89</v>
      </c>
      <c r="E56" s="47"/>
      <c r="G56" s="54">
        <v>10000</v>
      </c>
      <c r="H56" s="54"/>
      <c r="I56" s="80"/>
      <c r="J56" s="47"/>
    </row>
    <row r="57" spans="1:10" s="52" customFormat="1" ht="14.45" customHeight="1">
      <c r="A57" s="46"/>
      <c r="B57" s="47"/>
      <c r="C57" s="47"/>
      <c r="D57" s="56" t="s">
        <v>56</v>
      </c>
      <c r="E57" s="47"/>
      <c r="G57" s="54">
        <v>245000</v>
      </c>
      <c r="H57" s="54"/>
      <c r="I57" s="80"/>
      <c r="J57" s="47"/>
    </row>
    <row r="58" spans="1:10" s="52" customFormat="1" ht="14.45" customHeight="1">
      <c r="A58" s="46"/>
      <c r="B58" s="47"/>
      <c r="C58" s="58"/>
      <c r="D58" s="81" t="s">
        <v>90</v>
      </c>
      <c r="E58" s="58"/>
      <c r="F58" s="58"/>
      <c r="G58" s="70">
        <f>SUM(G54:G57)</f>
        <v>275000</v>
      </c>
      <c r="H58" s="54"/>
      <c r="I58" s="80"/>
      <c r="J58" s="47"/>
    </row>
    <row r="59" spans="1:10" s="52" customFormat="1" ht="14.45" customHeight="1">
      <c r="A59" s="46"/>
      <c r="B59" s="58"/>
      <c r="C59" s="116" t="s">
        <v>95</v>
      </c>
      <c r="D59" s="116"/>
      <c r="E59" s="116"/>
      <c r="F59" s="117"/>
      <c r="G59" s="72"/>
      <c r="H59" s="70">
        <f>SUM($G$53+$G$58)</f>
        <v>705000</v>
      </c>
      <c r="I59" s="80"/>
      <c r="J59" s="47"/>
    </row>
    <row r="60" spans="1:10" s="52" customFormat="1" ht="14.45" customHeight="1">
      <c r="A60" s="46"/>
      <c r="B60" s="114" t="s">
        <v>96</v>
      </c>
      <c r="C60" s="115"/>
      <c r="D60" s="115"/>
      <c r="E60" s="115"/>
      <c r="F60" s="118"/>
      <c r="G60" s="82"/>
      <c r="H60" s="76"/>
      <c r="I60" s="83">
        <f>SUM($H$47+$H$59)</f>
        <v>47772000</v>
      </c>
      <c r="J60" s="47"/>
    </row>
    <row r="61" spans="1:10" s="52" customFormat="1" ht="14.45" customHeight="1">
      <c r="A61" s="84"/>
      <c r="B61" s="85" t="s">
        <v>97</v>
      </c>
      <c r="C61" s="85"/>
      <c r="D61" s="85"/>
      <c r="E61" s="85"/>
      <c r="F61" s="86"/>
      <c r="G61" s="87"/>
      <c r="H61" s="88"/>
      <c r="I61" s="89">
        <f>SUM(I20-I60)</f>
        <v>4078000</v>
      </c>
      <c r="J61" s="47"/>
    </row>
    <row r="62" spans="1:10" s="52" customFormat="1" ht="11.45" customHeight="1">
      <c r="A62" s="90" t="s">
        <v>98</v>
      </c>
      <c r="B62" s="91"/>
      <c r="C62" s="91"/>
      <c r="D62" s="91"/>
      <c r="E62" s="91"/>
      <c r="F62" s="92"/>
      <c r="G62" s="50"/>
      <c r="H62" s="50"/>
      <c r="I62" s="50"/>
      <c r="J62" s="47"/>
    </row>
    <row r="63" spans="1:10" s="52" customFormat="1" ht="11.45" customHeight="1">
      <c r="A63" s="73"/>
      <c r="B63" s="74"/>
      <c r="C63" s="74" t="s">
        <v>99</v>
      </c>
      <c r="D63" s="74"/>
      <c r="E63" s="74"/>
      <c r="F63" s="75"/>
      <c r="G63" s="76"/>
      <c r="H63" s="76"/>
      <c r="I63" s="76"/>
      <c r="J63" s="47"/>
    </row>
    <row r="64" spans="1:10" s="52" customFormat="1" ht="11.45" customHeight="1">
      <c r="A64" s="90" t="s">
        <v>100</v>
      </c>
      <c r="B64" s="91"/>
      <c r="C64" s="91"/>
      <c r="D64" s="91"/>
      <c r="E64" s="91"/>
      <c r="F64" s="92"/>
      <c r="G64" s="49"/>
      <c r="H64" s="50"/>
      <c r="I64" s="51"/>
      <c r="J64" s="47"/>
    </row>
    <row r="65" spans="1:11" s="52" customFormat="1" ht="11.45" customHeight="1">
      <c r="A65" s="73"/>
      <c r="B65" s="74"/>
      <c r="C65" s="74" t="s">
        <v>101</v>
      </c>
      <c r="D65" s="74"/>
      <c r="E65" s="74"/>
      <c r="F65" s="75"/>
      <c r="G65" s="82"/>
      <c r="H65" s="76"/>
      <c r="I65" s="93"/>
      <c r="J65" s="47"/>
    </row>
    <row r="66" spans="1:11" s="52" customFormat="1" ht="14.45" customHeight="1">
      <c r="A66" s="84"/>
      <c r="B66" s="85" t="s">
        <v>102</v>
      </c>
      <c r="C66" s="85"/>
      <c r="D66" s="85"/>
      <c r="E66" s="85"/>
      <c r="F66" s="86"/>
      <c r="G66" s="87"/>
      <c r="H66" s="88"/>
      <c r="I66" s="94">
        <f>I61</f>
        <v>4078000</v>
      </c>
      <c r="J66" s="47"/>
      <c r="K66" s="95"/>
    </row>
    <row r="67" spans="1:11" s="52" customFormat="1" ht="14.45" customHeight="1">
      <c r="A67" s="84"/>
      <c r="B67" s="85" t="s">
        <v>103</v>
      </c>
      <c r="C67" s="85"/>
      <c r="D67" s="85"/>
      <c r="E67" s="85"/>
      <c r="F67" s="86"/>
      <c r="G67" s="87"/>
      <c r="H67" s="88"/>
      <c r="I67" s="94"/>
      <c r="J67" s="47"/>
    </row>
    <row r="68" spans="1:11" s="52" customFormat="1" ht="14.45" customHeight="1">
      <c r="A68" s="84"/>
      <c r="B68" s="85" t="s">
        <v>104</v>
      </c>
      <c r="C68" s="85"/>
      <c r="D68" s="85"/>
      <c r="E68" s="85"/>
      <c r="F68" s="86"/>
      <c r="G68" s="96"/>
      <c r="H68" s="88"/>
      <c r="I68" s="89">
        <f>SUM(I66-I67)</f>
        <v>4078000</v>
      </c>
      <c r="J68" s="47"/>
      <c r="K68" s="95"/>
    </row>
    <row r="69" spans="1:11" s="52" customFormat="1" ht="14.45" customHeight="1">
      <c r="A69" s="97"/>
      <c r="B69" s="74" t="s">
        <v>105</v>
      </c>
      <c r="C69" s="98"/>
      <c r="D69" s="98"/>
      <c r="E69" s="98"/>
      <c r="F69" s="99"/>
      <c r="G69" s="100"/>
      <c r="H69" s="101"/>
      <c r="I69" s="93">
        <v>-5173698</v>
      </c>
      <c r="J69" s="47"/>
      <c r="K69" s="95"/>
    </row>
    <row r="70" spans="1:11" ht="14.45" customHeight="1">
      <c r="A70" s="84"/>
      <c r="B70" s="85" t="s">
        <v>106</v>
      </c>
      <c r="C70" s="85"/>
      <c r="D70" s="85"/>
      <c r="E70" s="85"/>
      <c r="F70" s="86"/>
      <c r="G70" s="96"/>
      <c r="H70" s="88"/>
      <c r="I70" s="89">
        <f>SUM(I68+I69)</f>
        <v>-1095698</v>
      </c>
      <c r="J70" s="42"/>
    </row>
    <row r="71" spans="1:11">
      <c r="A71" s="40"/>
      <c r="B71" s="40"/>
      <c r="C71" s="40"/>
      <c r="D71" s="40"/>
      <c r="E71" s="40"/>
      <c r="F71" s="40"/>
      <c r="G71" s="40"/>
      <c r="H71" s="40"/>
      <c r="I71" s="40"/>
      <c r="J71" s="102"/>
    </row>
    <row r="72" spans="1:11">
      <c r="A72" s="119" t="s">
        <v>107</v>
      </c>
      <c r="B72" s="119"/>
      <c r="C72" s="119"/>
      <c r="D72" s="119"/>
      <c r="E72" s="119"/>
      <c r="F72" s="119"/>
      <c r="G72" s="119"/>
      <c r="H72" s="119"/>
      <c r="I72" s="119"/>
    </row>
  </sheetData>
  <mergeCells count="11">
    <mergeCell ref="C17:F17"/>
    <mergeCell ref="C54:F54"/>
    <mergeCell ref="C59:F59"/>
    <mergeCell ref="B60:F60"/>
    <mergeCell ref="A72:I72"/>
    <mergeCell ref="C13:F13"/>
    <mergeCell ref="A1:I1"/>
    <mergeCell ref="A2:I2"/>
    <mergeCell ref="A3:I3"/>
    <mergeCell ref="A5:F5"/>
    <mergeCell ref="G5:I5"/>
  </mergeCells>
  <phoneticPr fontId="3"/>
  <printOptions horizontalCentered="1"/>
  <pageMargins left="0.78740157480314965" right="0.59055118110236227" top="0.39370078740157483" bottom="0.19685039370078741" header="0.51181102362204722" footer="0.51181102362204722"/>
  <pageSetup paperSize="9" scale="8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Zeros="0" zoomScale="70" zoomScaleNormal="70" zoomScaleSheetLayoutView="65" workbookViewId="0">
      <pane xSplit="1" ySplit="3" topLeftCell="C20" activePane="bottomRight" state="frozen"/>
      <selection pane="topRight" activeCell="B1" sqref="B1"/>
      <selection pane="bottomLeft" activeCell="A4" sqref="A4"/>
      <selection pane="bottomRight"/>
    </sheetView>
  </sheetViews>
  <sheetFormatPr defaultRowHeight="17.25"/>
  <cols>
    <col min="1" max="1" width="20.625" style="12" customWidth="1"/>
    <col min="2" max="13" width="15.625" style="12" customWidth="1"/>
    <col min="14" max="14" width="18.625" style="12" customWidth="1"/>
    <col min="15" max="16384" width="9" style="12"/>
  </cols>
  <sheetData>
    <row r="1" spans="1:19" s="2" customFormat="1" ht="24.95" customHeight="1">
      <c r="A1" s="1"/>
      <c r="D1" s="3"/>
      <c r="G1" s="4"/>
      <c r="H1" s="5"/>
      <c r="L1" s="4"/>
      <c r="M1" s="4"/>
      <c r="O1" s="4"/>
      <c r="P1" s="4"/>
      <c r="R1" s="4"/>
      <c r="S1" s="4"/>
    </row>
    <row r="2" spans="1:19" s="2" customFormat="1" ht="24.95" customHeight="1" thickBot="1">
      <c r="A2" s="6" t="s">
        <v>0</v>
      </c>
      <c r="C2" s="6" t="s">
        <v>1</v>
      </c>
      <c r="I2" s="7"/>
      <c r="M2" s="3"/>
      <c r="N2" s="8" t="s">
        <v>2</v>
      </c>
    </row>
    <row r="3" spans="1:19" ht="21.95" customHeight="1" thickBo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10" t="s">
        <v>15</v>
      </c>
      <c r="N3" s="11" t="s">
        <v>16</v>
      </c>
    </row>
    <row r="4" spans="1:19" ht="21.95" customHeight="1" thickTop="1">
      <c r="A4" s="13" t="s">
        <v>17</v>
      </c>
      <c r="B4" s="14">
        <v>200</v>
      </c>
      <c r="C4" s="14">
        <v>180</v>
      </c>
      <c r="D4" s="14">
        <v>150</v>
      </c>
      <c r="E4" s="14">
        <v>140</v>
      </c>
      <c r="F4" s="14">
        <v>140</v>
      </c>
      <c r="G4" s="14">
        <v>150</v>
      </c>
      <c r="H4" s="14">
        <v>200</v>
      </c>
      <c r="I4" s="14">
        <v>200</v>
      </c>
      <c r="J4" s="14">
        <v>200</v>
      </c>
      <c r="K4" s="14">
        <v>150</v>
      </c>
      <c r="L4" s="14">
        <v>150</v>
      </c>
      <c r="M4" s="15">
        <v>150</v>
      </c>
      <c r="N4" s="16">
        <f>SUM(B4:M4)</f>
        <v>2010</v>
      </c>
    </row>
    <row r="5" spans="1:19" ht="21.95" customHeight="1">
      <c r="A5" s="17" t="s">
        <v>18</v>
      </c>
      <c r="B5" s="18">
        <v>1200</v>
      </c>
      <c r="C5" s="18">
        <v>1000</v>
      </c>
      <c r="D5" s="18">
        <v>1000</v>
      </c>
      <c r="E5" s="18">
        <v>1000</v>
      </c>
      <c r="F5" s="18">
        <v>1000</v>
      </c>
      <c r="G5" s="18">
        <v>1000</v>
      </c>
      <c r="H5" s="18">
        <v>1100</v>
      </c>
      <c r="I5" s="18">
        <v>1600</v>
      </c>
      <c r="J5" s="18">
        <v>1600</v>
      </c>
      <c r="K5" s="18">
        <v>1500</v>
      </c>
      <c r="L5" s="18">
        <v>1200</v>
      </c>
      <c r="M5" s="19">
        <v>1200</v>
      </c>
      <c r="N5" s="20">
        <f t="shared" ref="N5:N47" si="0">SUM(B5:M5)</f>
        <v>14400</v>
      </c>
    </row>
    <row r="6" spans="1:19" ht="21.95" customHeight="1">
      <c r="A6" s="21" t="s">
        <v>19</v>
      </c>
      <c r="B6" s="18">
        <v>100</v>
      </c>
      <c r="C6" s="18">
        <v>100</v>
      </c>
      <c r="D6" s="18">
        <v>100</v>
      </c>
      <c r="E6" s="18">
        <v>120</v>
      </c>
      <c r="F6" s="18">
        <v>120</v>
      </c>
      <c r="G6" s="18">
        <v>150</v>
      </c>
      <c r="H6" s="18">
        <v>150</v>
      </c>
      <c r="I6" s="18">
        <v>150</v>
      </c>
      <c r="J6" s="18">
        <v>150</v>
      </c>
      <c r="K6" s="18">
        <v>150</v>
      </c>
      <c r="L6" s="18">
        <v>150</v>
      </c>
      <c r="M6" s="19">
        <v>150</v>
      </c>
      <c r="N6" s="20">
        <f t="shared" si="0"/>
        <v>1590</v>
      </c>
    </row>
    <row r="7" spans="1:19" ht="21.95" customHeight="1">
      <c r="A7" s="21" t="s">
        <v>20</v>
      </c>
      <c r="B7" s="18">
        <v>2500</v>
      </c>
      <c r="C7" s="18">
        <v>2500</v>
      </c>
      <c r="D7" s="18">
        <v>2400</v>
      </c>
      <c r="E7" s="18">
        <v>2200</v>
      </c>
      <c r="F7" s="18">
        <v>2300</v>
      </c>
      <c r="G7" s="18">
        <v>2400</v>
      </c>
      <c r="H7" s="18">
        <v>2500</v>
      </c>
      <c r="I7" s="18">
        <v>2500</v>
      </c>
      <c r="J7" s="18">
        <v>2500</v>
      </c>
      <c r="K7" s="18">
        <v>2500</v>
      </c>
      <c r="L7" s="18">
        <v>2500</v>
      </c>
      <c r="M7" s="19">
        <v>2500</v>
      </c>
      <c r="N7" s="20">
        <f t="shared" si="0"/>
        <v>29300</v>
      </c>
    </row>
    <row r="8" spans="1:19" ht="21.95" customHeight="1">
      <c r="A8" s="21" t="s">
        <v>21</v>
      </c>
      <c r="B8" s="18">
        <v>200</v>
      </c>
      <c r="C8" s="18">
        <v>0</v>
      </c>
      <c r="D8" s="18">
        <v>200</v>
      </c>
      <c r="E8" s="18">
        <v>400</v>
      </c>
      <c r="F8" s="18">
        <v>0</v>
      </c>
      <c r="G8" s="18">
        <v>0</v>
      </c>
      <c r="H8" s="18">
        <v>2400</v>
      </c>
      <c r="I8" s="18">
        <v>0</v>
      </c>
      <c r="J8" s="18">
        <v>200</v>
      </c>
      <c r="K8" s="18">
        <v>0</v>
      </c>
      <c r="L8" s="18">
        <v>0</v>
      </c>
      <c r="M8" s="19">
        <v>0</v>
      </c>
      <c r="N8" s="20">
        <f t="shared" si="0"/>
        <v>3400</v>
      </c>
    </row>
    <row r="9" spans="1:19" ht="21.95" customHeight="1" thickBot="1">
      <c r="A9" s="22" t="s">
        <v>22</v>
      </c>
      <c r="B9" s="23">
        <v>500</v>
      </c>
      <c r="C9" s="23">
        <v>500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  <c r="N9" s="25">
        <f t="shared" si="0"/>
        <v>1000</v>
      </c>
    </row>
    <row r="10" spans="1:19" ht="24.95" customHeight="1" thickBot="1">
      <c r="A10" s="26" t="s">
        <v>23</v>
      </c>
      <c r="B10" s="27">
        <f>SUM(B4:B9)</f>
        <v>4700</v>
      </c>
      <c r="C10" s="27">
        <f t="shared" ref="C10:L10" si="1">SUM(C4:C9)</f>
        <v>4280</v>
      </c>
      <c r="D10" s="27">
        <f t="shared" si="1"/>
        <v>3850</v>
      </c>
      <c r="E10" s="27">
        <f t="shared" si="1"/>
        <v>3860</v>
      </c>
      <c r="F10" s="27">
        <f t="shared" si="1"/>
        <v>3560</v>
      </c>
      <c r="G10" s="27">
        <f t="shared" si="1"/>
        <v>3700</v>
      </c>
      <c r="H10" s="27">
        <f t="shared" si="1"/>
        <v>6350</v>
      </c>
      <c r="I10" s="27">
        <f t="shared" si="1"/>
        <v>4450</v>
      </c>
      <c r="J10" s="27">
        <f t="shared" si="1"/>
        <v>4650</v>
      </c>
      <c r="K10" s="27">
        <f t="shared" si="1"/>
        <v>4300</v>
      </c>
      <c r="L10" s="27">
        <f t="shared" si="1"/>
        <v>4000</v>
      </c>
      <c r="M10" s="28">
        <f>SUM(M4:M9)</f>
        <v>4000</v>
      </c>
      <c r="N10" s="29">
        <f t="shared" si="0"/>
        <v>51700</v>
      </c>
    </row>
    <row r="11" spans="1:19" ht="21.95" customHeight="1">
      <c r="A11" s="30" t="s">
        <v>24</v>
      </c>
      <c r="B11" s="31">
        <v>160</v>
      </c>
      <c r="C11" s="31">
        <v>160</v>
      </c>
      <c r="D11" s="31">
        <v>160</v>
      </c>
      <c r="E11" s="31">
        <v>180</v>
      </c>
      <c r="F11" s="31">
        <v>180</v>
      </c>
      <c r="G11" s="31">
        <v>180</v>
      </c>
      <c r="H11" s="31">
        <v>200</v>
      </c>
      <c r="I11" s="31">
        <v>200</v>
      </c>
      <c r="J11" s="31">
        <v>200</v>
      </c>
      <c r="K11" s="31">
        <v>200</v>
      </c>
      <c r="L11" s="31">
        <v>200</v>
      </c>
      <c r="M11" s="32">
        <v>200</v>
      </c>
      <c r="N11" s="33">
        <f t="shared" si="0"/>
        <v>2220</v>
      </c>
    </row>
    <row r="12" spans="1:19" ht="21.95" customHeight="1" thickBot="1">
      <c r="A12" s="34" t="s">
        <v>25</v>
      </c>
      <c r="B12" s="23">
        <v>3</v>
      </c>
      <c r="C12" s="23">
        <v>3</v>
      </c>
      <c r="D12" s="23">
        <v>3</v>
      </c>
      <c r="E12" s="23">
        <v>3</v>
      </c>
      <c r="F12" s="23">
        <v>3</v>
      </c>
      <c r="G12" s="23">
        <v>3</v>
      </c>
      <c r="H12" s="23">
        <v>3</v>
      </c>
      <c r="I12" s="23">
        <v>3</v>
      </c>
      <c r="J12" s="23">
        <v>3</v>
      </c>
      <c r="K12" s="23">
        <v>3</v>
      </c>
      <c r="L12" s="23">
        <v>3</v>
      </c>
      <c r="M12" s="24">
        <v>3</v>
      </c>
      <c r="N12" s="25">
        <f t="shared" si="0"/>
        <v>36</v>
      </c>
    </row>
    <row r="13" spans="1:19" ht="24.95" customHeight="1" thickBot="1">
      <c r="A13" s="26" t="s">
        <v>26</v>
      </c>
      <c r="B13" s="27">
        <f>SUM(B11:B12)</f>
        <v>163</v>
      </c>
      <c r="C13" s="27">
        <f t="shared" ref="C13:M13" si="2">SUM(C11:C12)</f>
        <v>163</v>
      </c>
      <c r="D13" s="27">
        <f t="shared" si="2"/>
        <v>163</v>
      </c>
      <c r="E13" s="27">
        <f t="shared" si="2"/>
        <v>183</v>
      </c>
      <c r="F13" s="27">
        <f t="shared" si="2"/>
        <v>183</v>
      </c>
      <c r="G13" s="27">
        <f t="shared" si="2"/>
        <v>183</v>
      </c>
      <c r="H13" s="27">
        <f t="shared" si="2"/>
        <v>203</v>
      </c>
      <c r="I13" s="27">
        <f t="shared" si="2"/>
        <v>203</v>
      </c>
      <c r="J13" s="27">
        <f t="shared" si="2"/>
        <v>203</v>
      </c>
      <c r="K13" s="27">
        <f t="shared" si="2"/>
        <v>203</v>
      </c>
      <c r="L13" s="27">
        <f t="shared" si="2"/>
        <v>203</v>
      </c>
      <c r="M13" s="27">
        <f t="shared" si="2"/>
        <v>203</v>
      </c>
      <c r="N13" s="29">
        <f t="shared" si="0"/>
        <v>2256</v>
      </c>
    </row>
    <row r="14" spans="1:19" ht="24.95" customHeight="1" thickBot="1">
      <c r="A14" s="26" t="s">
        <v>27</v>
      </c>
      <c r="B14" s="27">
        <f>SUM(B10-B13)</f>
        <v>4537</v>
      </c>
      <c r="C14" s="27">
        <f>SUM(C10-C13)</f>
        <v>4117</v>
      </c>
      <c r="D14" s="27">
        <f t="shared" ref="D14:M14" si="3">SUM(D10-D13)</f>
        <v>3687</v>
      </c>
      <c r="E14" s="27">
        <f t="shared" si="3"/>
        <v>3677</v>
      </c>
      <c r="F14" s="27">
        <f t="shared" si="3"/>
        <v>3377</v>
      </c>
      <c r="G14" s="27">
        <f t="shared" si="3"/>
        <v>3517</v>
      </c>
      <c r="H14" s="27">
        <f t="shared" si="3"/>
        <v>6147</v>
      </c>
      <c r="I14" s="27">
        <f t="shared" si="3"/>
        <v>4247</v>
      </c>
      <c r="J14" s="27">
        <f t="shared" si="3"/>
        <v>4447</v>
      </c>
      <c r="K14" s="27">
        <f t="shared" si="3"/>
        <v>4097</v>
      </c>
      <c r="L14" s="27">
        <f t="shared" si="3"/>
        <v>3797</v>
      </c>
      <c r="M14" s="27">
        <f t="shared" si="3"/>
        <v>3797</v>
      </c>
      <c r="N14" s="29">
        <f t="shared" si="0"/>
        <v>49444</v>
      </c>
    </row>
    <row r="15" spans="1:19" ht="21.95" customHeight="1">
      <c r="A15" s="30" t="s">
        <v>28</v>
      </c>
      <c r="B15" s="31">
        <v>1250</v>
      </c>
      <c r="C15" s="31">
        <v>1250</v>
      </c>
      <c r="D15" s="31">
        <v>1250</v>
      </c>
      <c r="E15" s="31">
        <v>1250</v>
      </c>
      <c r="F15" s="31">
        <v>1250</v>
      </c>
      <c r="G15" s="31">
        <v>1250</v>
      </c>
      <c r="H15" s="31">
        <v>1300</v>
      </c>
      <c r="I15" s="31">
        <v>1300</v>
      </c>
      <c r="J15" s="31">
        <v>1300</v>
      </c>
      <c r="K15" s="31">
        <v>1300</v>
      </c>
      <c r="L15" s="31">
        <v>1300</v>
      </c>
      <c r="M15" s="32">
        <v>1300</v>
      </c>
      <c r="N15" s="33">
        <f t="shared" si="0"/>
        <v>15300</v>
      </c>
    </row>
    <row r="16" spans="1:19" ht="21.95" customHeight="1" thickBot="1">
      <c r="A16" s="34" t="s">
        <v>29</v>
      </c>
      <c r="B16" s="23">
        <v>1600</v>
      </c>
      <c r="C16" s="23">
        <v>1600</v>
      </c>
      <c r="D16" s="23">
        <v>1600</v>
      </c>
      <c r="E16" s="23">
        <v>1600</v>
      </c>
      <c r="F16" s="23">
        <v>1600</v>
      </c>
      <c r="G16" s="23">
        <v>1600</v>
      </c>
      <c r="H16" s="23">
        <v>1650</v>
      </c>
      <c r="I16" s="23">
        <v>1650</v>
      </c>
      <c r="J16" s="23">
        <v>1650</v>
      </c>
      <c r="K16" s="23">
        <v>1600</v>
      </c>
      <c r="L16" s="23">
        <v>1600</v>
      </c>
      <c r="M16" s="24">
        <v>1600</v>
      </c>
      <c r="N16" s="25">
        <f t="shared" si="0"/>
        <v>19350</v>
      </c>
    </row>
    <row r="17" spans="1:14" ht="24.95" customHeight="1" thickBot="1">
      <c r="A17" s="26" t="s">
        <v>30</v>
      </c>
      <c r="B17" s="27">
        <f>SUM(B15:B16)</f>
        <v>2850</v>
      </c>
      <c r="C17" s="27">
        <f t="shared" ref="C17:M17" si="4">SUM(C15:C16)</f>
        <v>2850</v>
      </c>
      <c r="D17" s="27">
        <f t="shared" si="4"/>
        <v>2850</v>
      </c>
      <c r="E17" s="27">
        <f t="shared" si="4"/>
        <v>2850</v>
      </c>
      <c r="F17" s="27">
        <f t="shared" si="4"/>
        <v>2850</v>
      </c>
      <c r="G17" s="27">
        <f t="shared" si="4"/>
        <v>2850</v>
      </c>
      <c r="H17" s="27">
        <f t="shared" si="4"/>
        <v>2950</v>
      </c>
      <c r="I17" s="27">
        <f t="shared" si="4"/>
        <v>2950</v>
      </c>
      <c r="J17" s="27">
        <f t="shared" si="4"/>
        <v>2950</v>
      </c>
      <c r="K17" s="27">
        <f t="shared" si="4"/>
        <v>2900</v>
      </c>
      <c r="L17" s="27">
        <f t="shared" si="4"/>
        <v>2900</v>
      </c>
      <c r="M17" s="27">
        <f t="shared" si="4"/>
        <v>2900</v>
      </c>
      <c r="N17" s="29">
        <f t="shared" si="0"/>
        <v>34650</v>
      </c>
    </row>
    <row r="18" spans="1:14" ht="21.95" customHeight="1">
      <c r="A18" s="30" t="s">
        <v>31</v>
      </c>
      <c r="B18" s="31">
        <v>0</v>
      </c>
      <c r="C18" s="31">
        <v>0</v>
      </c>
      <c r="D18" s="31">
        <v>0</v>
      </c>
      <c r="E18" s="31">
        <v>420</v>
      </c>
      <c r="F18" s="31">
        <v>0</v>
      </c>
      <c r="G18" s="31">
        <v>0</v>
      </c>
      <c r="H18" s="31">
        <v>0</v>
      </c>
      <c r="I18" s="31">
        <v>0</v>
      </c>
      <c r="J18" s="31">
        <v>450</v>
      </c>
      <c r="K18" s="31">
        <v>0</v>
      </c>
      <c r="L18" s="31">
        <v>0</v>
      </c>
      <c r="M18" s="32">
        <v>0</v>
      </c>
      <c r="N18" s="33">
        <f t="shared" si="0"/>
        <v>870</v>
      </c>
    </row>
    <row r="19" spans="1:14" ht="21.95" customHeight="1">
      <c r="A19" s="35" t="s">
        <v>32</v>
      </c>
      <c r="B19" s="18">
        <v>180</v>
      </c>
      <c r="C19" s="18">
        <v>180</v>
      </c>
      <c r="D19" s="18">
        <v>600</v>
      </c>
      <c r="E19" s="18">
        <v>220</v>
      </c>
      <c r="F19" s="18">
        <v>180</v>
      </c>
      <c r="G19" s="18">
        <v>180</v>
      </c>
      <c r="H19" s="18">
        <v>200</v>
      </c>
      <c r="I19" s="18">
        <v>180</v>
      </c>
      <c r="J19" s="18">
        <v>220</v>
      </c>
      <c r="K19" s="18">
        <v>180</v>
      </c>
      <c r="L19" s="18">
        <v>180</v>
      </c>
      <c r="M19" s="19">
        <v>180</v>
      </c>
      <c r="N19" s="20">
        <f t="shared" si="0"/>
        <v>2680</v>
      </c>
    </row>
    <row r="20" spans="1:14" ht="21.95" customHeight="1">
      <c r="A20" s="35" t="s">
        <v>33</v>
      </c>
      <c r="B20" s="18">
        <v>50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50</v>
      </c>
      <c r="J20" s="18">
        <v>0</v>
      </c>
      <c r="K20" s="18">
        <v>0</v>
      </c>
      <c r="L20" s="18">
        <v>0</v>
      </c>
      <c r="M20" s="19">
        <v>0</v>
      </c>
      <c r="N20" s="20">
        <f t="shared" si="0"/>
        <v>100</v>
      </c>
    </row>
    <row r="21" spans="1:14" ht="21.95" customHeight="1">
      <c r="A21" s="35" t="s">
        <v>34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10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0</v>
      </c>
      <c r="N21" s="20">
        <f t="shared" si="0"/>
        <v>10</v>
      </c>
    </row>
    <row r="22" spans="1:14" ht="21.95" customHeight="1">
      <c r="A22" s="35" t="s">
        <v>35</v>
      </c>
      <c r="B22" s="18">
        <v>0</v>
      </c>
      <c r="C22" s="18">
        <v>0</v>
      </c>
      <c r="D22" s="18">
        <v>10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20">
        <f t="shared" si="0"/>
        <v>10</v>
      </c>
    </row>
    <row r="23" spans="1:14" ht="21.95" customHeight="1">
      <c r="A23" s="35" t="s">
        <v>36</v>
      </c>
      <c r="B23" s="18">
        <v>40</v>
      </c>
      <c r="C23" s="18">
        <v>40</v>
      </c>
      <c r="D23" s="18">
        <v>40</v>
      </c>
      <c r="E23" s="18">
        <v>40</v>
      </c>
      <c r="F23" s="18">
        <v>40</v>
      </c>
      <c r="G23" s="18">
        <v>40</v>
      </c>
      <c r="H23" s="18">
        <v>40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20">
        <f t="shared" si="0"/>
        <v>280</v>
      </c>
    </row>
    <row r="24" spans="1:14" ht="21.95" customHeight="1">
      <c r="A24" s="35" t="s">
        <v>37</v>
      </c>
      <c r="B24" s="18">
        <v>20</v>
      </c>
      <c r="C24" s="18">
        <v>20</v>
      </c>
      <c r="D24" s="18">
        <v>20</v>
      </c>
      <c r="E24" s="18">
        <v>10</v>
      </c>
      <c r="F24" s="18">
        <v>10</v>
      </c>
      <c r="G24" s="18">
        <v>10</v>
      </c>
      <c r="H24" s="18">
        <v>10</v>
      </c>
      <c r="I24" s="18">
        <v>10</v>
      </c>
      <c r="J24" s="18">
        <v>20</v>
      </c>
      <c r="K24" s="18">
        <v>15</v>
      </c>
      <c r="L24" s="18">
        <v>10</v>
      </c>
      <c r="M24" s="19">
        <v>20</v>
      </c>
      <c r="N24" s="20">
        <f t="shared" si="0"/>
        <v>175</v>
      </c>
    </row>
    <row r="25" spans="1:14" ht="21.95" customHeight="1">
      <c r="A25" s="35" t="s">
        <v>38</v>
      </c>
      <c r="B25" s="18">
        <v>100</v>
      </c>
      <c r="C25" s="18">
        <v>100</v>
      </c>
      <c r="D25" s="18">
        <v>100</v>
      </c>
      <c r="E25" s="18">
        <v>100</v>
      </c>
      <c r="F25" s="18">
        <v>100</v>
      </c>
      <c r="G25" s="18">
        <v>140</v>
      </c>
      <c r="H25" s="18">
        <v>140</v>
      </c>
      <c r="I25" s="18">
        <v>140</v>
      </c>
      <c r="J25" s="18">
        <v>140</v>
      </c>
      <c r="K25" s="18">
        <v>130</v>
      </c>
      <c r="L25" s="18">
        <v>130</v>
      </c>
      <c r="M25" s="19">
        <v>120</v>
      </c>
      <c r="N25" s="20">
        <f t="shared" si="0"/>
        <v>1440</v>
      </c>
    </row>
    <row r="26" spans="1:14" ht="21.95" customHeight="1">
      <c r="A26" s="35" t="s">
        <v>39</v>
      </c>
      <c r="B26" s="18">
        <v>20</v>
      </c>
      <c r="C26" s="18">
        <v>20</v>
      </c>
      <c r="D26" s="18">
        <v>20</v>
      </c>
      <c r="E26" s="18">
        <v>20</v>
      </c>
      <c r="F26" s="18">
        <v>20</v>
      </c>
      <c r="G26" s="18">
        <v>20</v>
      </c>
      <c r="H26" s="18">
        <v>20</v>
      </c>
      <c r="I26" s="18">
        <v>20</v>
      </c>
      <c r="J26" s="18">
        <v>20</v>
      </c>
      <c r="K26" s="18">
        <v>20</v>
      </c>
      <c r="L26" s="18">
        <v>20</v>
      </c>
      <c r="M26" s="19">
        <v>20</v>
      </c>
      <c r="N26" s="20">
        <f t="shared" si="0"/>
        <v>240</v>
      </c>
    </row>
    <row r="27" spans="1:14" ht="21.95" customHeight="1">
      <c r="A27" s="35" t="s">
        <v>40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0</v>
      </c>
      <c r="N27" s="20">
        <f t="shared" si="0"/>
        <v>0</v>
      </c>
    </row>
    <row r="28" spans="1:14" ht="21.95" customHeight="1">
      <c r="A28" s="35" t="s">
        <v>41</v>
      </c>
      <c r="B28" s="18">
        <v>65</v>
      </c>
      <c r="C28" s="18">
        <v>65</v>
      </c>
      <c r="D28" s="18">
        <v>75</v>
      </c>
      <c r="E28" s="18">
        <v>80</v>
      </c>
      <c r="F28" s="18">
        <v>110</v>
      </c>
      <c r="G28" s="18">
        <v>110</v>
      </c>
      <c r="H28" s="18">
        <v>100</v>
      </c>
      <c r="I28" s="18">
        <v>90</v>
      </c>
      <c r="J28" s="18">
        <v>90</v>
      </c>
      <c r="K28" s="18">
        <v>80</v>
      </c>
      <c r="L28" s="18">
        <v>80</v>
      </c>
      <c r="M28" s="19">
        <v>70</v>
      </c>
      <c r="N28" s="20">
        <f t="shared" si="0"/>
        <v>1015</v>
      </c>
    </row>
    <row r="29" spans="1:14" ht="21.95" customHeight="1">
      <c r="A29" s="35" t="s">
        <v>42</v>
      </c>
      <c r="B29" s="18">
        <v>8</v>
      </c>
      <c r="C29" s="18">
        <v>8</v>
      </c>
      <c r="D29" s="18">
        <v>8</v>
      </c>
      <c r="E29" s="18">
        <v>8</v>
      </c>
      <c r="F29" s="18">
        <v>8</v>
      </c>
      <c r="G29" s="18">
        <v>8</v>
      </c>
      <c r="H29" s="18">
        <v>8</v>
      </c>
      <c r="I29" s="18">
        <v>8</v>
      </c>
      <c r="J29" s="18">
        <v>9</v>
      </c>
      <c r="K29" s="18">
        <v>9</v>
      </c>
      <c r="L29" s="18">
        <v>9</v>
      </c>
      <c r="M29" s="19">
        <v>9</v>
      </c>
      <c r="N29" s="20">
        <f t="shared" si="0"/>
        <v>100</v>
      </c>
    </row>
    <row r="30" spans="1:14" ht="21.95" customHeight="1">
      <c r="A30" s="35" t="s">
        <v>43</v>
      </c>
      <c r="B30" s="18"/>
      <c r="C30" s="18">
        <v>0</v>
      </c>
      <c r="D30" s="18">
        <v>0</v>
      </c>
      <c r="E30" s="18">
        <v>0</v>
      </c>
      <c r="F30" s="18">
        <v>0</v>
      </c>
      <c r="G30" s="18">
        <v>30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20">
        <f t="shared" si="0"/>
        <v>30</v>
      </c>
    </row>
    <row r="31" spans="1:14" ht="21.95" customHeight="1">
      <c r="A31" s="35" t="s">
        <v>44</v>
      </c>
      <c r="B31" s="18">
        <v>108</v>
      </c>
      <c r="C31" s="18">
        <v>108</v>
      </c>
      <c r="D31" s="18">
        <v>108</v>
      </c>
      <c r="E31" s="18">
        <v>108</v>
      </c>
      <c r="F31" s="18">
        <v>108</v>
      </c>
      <c r="G31" s="18">
        <v>108</v>
      </c>
      <c r="H31" s="18">
        <v>110</v>
      </c>
      <c r="I31" s="18">
        <v>110</v>
      </c>
      <c r="J31" s="18">
        <v>110</v>
      </c>
      <c r="K31" s="18">
        <v>110</v>
      </c>
      <c r="L31" s="18">
        <v>110</v>
      </c>
      <c r="M31" s="19">
        <v>110</v>
      </c>
      <c r="N31" s="20">
        <f t="shared" si="0"/>
        <v>1308</v>
      </c>
    </row>
    <row r="32" spans="1:14" ht="21.95" customHeight="1">
      <c r="A32" s="35" t="s">
        <v>45</v>
      </c>
      <c r="B32" s="18">
        <v>14</v>
      </c>
      <c r="C32" s="18">
        <v>14</v>
      </c>
      <c r="D32" s="18">
        <v>14</v>
      </c>
      <c r="E32" s="18">
        <v>14</v>
      </c>
      <c r="F32" s="18">
        <v>14</v>
      </c>
      <c r="G32" s="18">
        <v>130</v>
      </c>
      <c r="H32" s="18">
        <v>14</v>
      </c>
      <c r="I32" s="18">
        <v>14</v>
      </c>
      <c r="J32" s="18">
        <v>14</v>
      </c>
      <c r="K32" s="18">
        <v>14</v>
      </c>
      <c r="L32" s="18">
        <v>14</v>
      </c>
      <c r="M32" s="19">
        <v>14</v>
      </c>
      <c r="N32" s="20">
        <f t="shared" si="0"/>
        <v>284</v>
      </c>
    </row>
    <row r="33" spans="1:14" ht="21.95" customHeight="1">
      <c r="A33" s="35" t="s">
        <v>46</v>
      </c>
      <c r="B33" s="18">
        <v>0</v>
      </c>
      <c r="C33" s="18">
        <v>185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20">
        <f t="shared" si="0"/>
        <v>185</v>
      </c>
    </row>
    <row r="34" spans="1:14" ht="21.95" customHeight="1">
      <c r="A34" s="35" t="s">
        <v>47</v>
      </c>
      <c r="B34" s="18">
        <v>2</v>
      </c>
      <c r="C34" s="18">
        <v>2</v>
      </c>
      <c r="D34" s="18">
        <v>2</v>
      </c>
      <c r="E34" s="18">
        <v>2</v>
      </c>
      <c r="F34" s="18">
        <v>2</v>
      </c>
      <c r="G34" s="18">
        <v>2</v>
      </c>
      <c r="H34" s="18">
        <v>2</v>
      </c>
      <c r="I34" s="18">
        <v>2</v>
      </c>
      <c r="J34" s="18">
        <v>2</v>
      </c>
      <c r="K34" s="18">
        <v>2</v>
      </c>
      <c r="L34" s="18">
        <v>2</v>
      </c>
      <c r="M34" s="19">
        <v>2</v>
      </c>
      <c r="N34" s="20">
        <f t="shared" si="0"/>
        <v>24</v>
      </c>
    </row>
    <row r="35" spans="1:14" ht="21.95" customHeight="1">
      <c r="A35" s="35" t="s">
        <v>48</v>
      </c>
      <c r="B35" s="18">
        <v>106.96000000000001</v>
      </c>
      <c r="C35" s="18">
        <v>89.36</v>
      </c>
      <c r="D35" s="18">
        <v>86.960000000000008</v>
      </c>
      <c r="E35" s="18">
        <v>86.16</v>
      </c>
      <c r="F35" s="18">
        <v>86.16</v>
      </c>
      <c r="G35" s="18">
        <v>89.36</v>
      </c>
      <c r="H35" s="18">
        <v>99.76</v>
      </c>
      <c r="I35" s="18">
        <v>139.76</v>
      </c>
      <c r="J35" s="18">
        <v>139.76</v>
      </c>
      <c r="K35" s="18">
        <v>127.76</v>
      </c>
      <c r="L35" s="18">
        <v>103.76</v>
      </c>
      <c r="M35" s="19">
        <v>103.76</v>
      </c>
      <c r="N35" s="20">
        <f t="shared" si="0"/>
        <v>1259.52</v>
      </c>
    </row>
    <row r="36" spans="1:14" ht="21.95" customHeight="1">
      <c r="A36" s="35" t="s">
        <v>49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550</v>
      </c>
      <c r="N36" s="20">
        <f t="shared" si="0"/>
        <v>550</v>
      </c>
    </row>
    <row r="37" spans="1:14" ht="21.95" customHeight="1" thickBot="1">
      <c r="A37" s="34" t="s">
        <v>50</v>
      </c>
      <c r="B37" s="23">
        <v>5</v>
      </c>
      <c r="C37" s="23">
        <v>5</v>
      </c>
      <c r="D37" s="23">
        <v>5</v>
      </c>
      <c r="E37" s="18">
        <v>5</v>
      </c>
      <c r="F37" s="23">
        <v>5</v>
      </c>
      <c r="G37" s="23">
        <v>5</v>
      </c>
      <c r="H37" s="23">
        <v>5</v>
      </c>
      <c r="I37" s="23">
        <v>5</v>
      </c>
      <c r="J37" s="23">
        <v>5</v>
      </c>
      <c r="K37" s="23">
        <v>5</v>
      </c>
      <c r="L37" s="23">
        <v>5</v>
      </c>
      <c r="M37" s="24">
        <v>5</v>
      </c>
      <c r="N37" s="25">
        <f t="shared" si="0"/>
        <v>60</v>
      </c>
    </row>
    <row r="38" spans="1:14" ht="24.95" customHeight="1" thickBot="1">
      <c r="A38" s="26" t="s">
        <v>51</v>
      </c>
      <c r="B38" s="27">
        <f>SUM(B17:B37)</f>
        <v>3568.96</v>
      </c>
      <c r="C38" s="27">
        <f>SUM(C17:C37)</f>
        <v>3686.36</v>
      </c>
      <c r="D38" s="27">
        <f t="shared" ref="D38:M38" si="5">SUM(D17:D37)</f>
        <v>3938.96</v>
      </c>
      <c r="E38" s="27">
        <f t="shared" si="5"/>
        <v>3963.16</v>
      </c>
      <c r="F38" s="27">
        <f t="shared" si="5"/>
        <v>3533.16</v>
      </c>
      <c r="G38" s="27">
        <f t="shared" si="5"/>
        <v>3732.36</v>
      </c>
      <c r="H38" s="27">
        <f t="shared" si="5"/>
        <v>3698.76</v>
      </c>
      <c r="I38" s="27">
        <f t="shared" si="5"/>
        <v>3718.76</v>
      </c>
      <c r="J38" s="27">
        <f t="shared" si="5"/>
        <v>4169.76</v>
      </c>
      <c r="K38" s="27">
        <f t="shared" si="5"/>
        <v>3592.76</v>
      </c>
      <c r="L38" s="27">
        <f t="shared" si="5"/>
        <v>3563.76</v>
      </c>
      <c r="M38" s="27">
        <f t="shared" si="5"/>
        <v>4103.76</v>
      </c>
      <c r="N38" s="29">
        <f t="shared" si="0"/>
        <v>45270.520000000011</v>
      </c>
    </row>
    <row r="39" spans="1:14" ht="24.95" customHeight="1" thickBot="1">
      <c r="A39" s="26" t="s">
        <v>52</v>
      </c>
      <c r="B39" s="27">
        <v>973.04</v>
      </c>
      <c r="C39" s="27">
        <v>440.63999999999987</v>
      </c>
      <c r="D39" s="27">
        <v>-226.96000000000004</v>
      </c>
      <c r="E39" s="27">
        <v>-281.15999999999985</v>
      </c>
      <c r="F39" s="27">
        <v>-151.15999999999985</v>
      </c>
      <c r="G39" s="27">
        <v>-180.36000000000013</v>
      </c>
      <c r="H39" s="27">
        <v>2453.2399999999998</v>
      </c>
      <c r="I39" s="27">
        <v>533.23999999999978</v>
      </c>
      <c r="J39" s="27">
        <v>283.23999999999978</v>
      </c>
      <c r="K39" s="27">
        <v>510.23999999999978</v>
      </c>
      <c r="L39" s="27">
        <v>239.23999999999978</v>
      </c>
      <c r="M39" s="28">
        <v>-295.76000000000022</v>
      </c>
      <c r="N39" s="29">
        <f t="shared" si="0"/>
        <v>4297.4799999999987</v>
      </c>
    </row>
    <row r="40" spans="1:14" ht="21.95" customHeight="1">
      <c r="A40" s="30" t="s">
        <v>53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3">
        <f t="shared" si="0"/>
        <v>0</v>
      </c>
    </row>
    <row r="41" spans="1:14" ht="21.95" customHeight="1" thickBot="1">
      <c r="A41" s="34" t="s">
        <v>54</v>
      </c>
      <c r="B41" s="23">
        <v>10</v>
      </c>
      <c r="C41" s="23">
        <v>15</v>
      </c>
      <c r="D41" s="23">
        <v>10</v>
      </c>
      <c r="E41" s="23">
        <v>15</v>
      </c>
      <c r="F41" s="23">
        <v>10</v>
      </c>
      <c r="G41" s="23">
        <v>15</v>
      </c>
      <c r="H41" s="23">
        <v>10</v>
      </c>
      <c r="I41" s="23">
        <v>15</v>
      </c>
      <c r="J41" s="23">
        <v>10</v>
      </c>
      <c r="K41" s="23">
        <v>15</v>
      </c>
      <c r="L41" s="23">
        <v>10</v>
      </c>
      <c r="M41" s="24">
        <v>15</v>
      </c>
      <c r="N41" s="25">
        <f t="shared" si="0"/>
        <v>150</v>
      </c>
    </row>
    <row r="42" spans="1:14" ht="24.95" customHeight="1" thickBot="1">
      <c r="A42" s="26" t="s">
        <v>55</v>
      </c>
      <c r="B42" s="27">
        <f>SUM(B40:B41)</f>
        <v>10</v>
      </c>
      <c r="C42" s="27">
        <f t="shared" ref="C42:M42" si="6">SUM(C40:C41)</f>
        <v>15</v>
      </c>
      <c r="D42" s="27">
        <f t="shared" si="6"/>
        <v>10</v>
      </c>
      <c r="E42" s="27">
        <f t="shared" si="6"/>
        <v>15</v>
      </c>
      <c r="F42" s="27">
        <f t="shared" si="6"/>
        <v>10</v>
      </c>
      <c r="G42" s="27">
        <f t="shared" si="6"/>
        <v>15</v>
      </c>
      <c r="H42" s="27">
        <f t="shared" si="6"/>
        <v>10</v>
      </c>
      <c r="I42" s="27">
        <f t="shared" si="6"/>
        <v>15</v>
      </c>
      <c r="J42" s="27">
        <f t="shared" si="6"/>
        <v>10</v>
      </c>
      <c r="K42" s="27">
        <f t="shared" si="6"/>
        <v>15</v>
      </c>
      <c r="L42" s="27">
        <f t="shared" si="6"/>
        <v>10</v>
      </c>
      <c r="M42" s="27">
        <f t="shared" si="6"/>
        <v>15</v>
      </c>
      <c r="N42" s="29">
        <f t="shared" si="0"/>
        <v>150</v>
      </c>
    </row>
    <row r="43" spans="1:14" ht="21.95" customHeight="1" thickBot="1">
      <c r="A43" s="34" t="s">
        <v>56</v>
      </c>
      <c r="B43" s="36">
        <v>20</v>
      </c>
      <c r="C43" s="36">
        <v>25</v>
      </c>
      <c r="D43" s="36">
        <v>20</v>
      </c>
      <c r="E43" s="36">
        <v>23</v>
      </c>
      <c r="F43" s="36">
        <v>21</v>
      </c>
      <c r="G43" s="36">
        <v>20</v>
      </c>
      <c r="H43" s="36">
        <v>20</v>
      </c>
      <c r="I43" s="36">
        <v>19</v>
      </c>
      <c r="J43" s="36">
        <v>19</v>
      </c>
      <c r="K43" s="36">
        <v>21</v>
      </c>
      <c r="L43" s="36">
        <v>18</v>
      </c>
      <c r="M43" s="37">
        <v>19</v>
      </c>
      <c r="N43" s="38">
        <f t="shared" si="0"/>
        <v>245</v>
      </c>
    </row>
    <row r="44" spans="1:14" ht="21.95" customHeight="1" thickBot="1">
      <c r="A44" s="26" t="s">
        <v>57</v>
      </c>
      <c r="B44" s="27">
        <f>SUM(B43)</f>
        <v>20</v>
      </c>
      <c r="C44" s="27">
        <f t="shared" ref="C44:M44" si="7">SUM(C43)</f>
        <v>25</v>
      </c>
      <c r="D44" s="27">
        <f t="shared" si="7"/>
        <v>20</v>
      </c>
      <c r="E44" s="27">
        <f t="shared" si="7"/>
        <v>23</v>
      </c>
      <c r="F44" s="27">
        <f t="shared" si="7"/>
        <v>21</v>
      </c>
      <c r="G44" s="27">
        <f t="shared" si="7"/>
        <v>20</v>
      </c>
      <c r="H44" s="27">
        <f t="shared" si="7"/>
        <v>20</v>
      </c>
      <c r="I44" s="27">
        <f t="shared" si="7"/>
        <v>19</v>
      </c>
      <c r="J44" s="27">
        <f t="shared" si="7"/>
        <v>19</v>
      </c>
      <c r="K44" s="27">
        <f t="shared" si="7"/>
        <v>21</v>
      </c>
      <c r="L44" s="27">
        <f t="shared" si="7"/>
        <v>18</v>
      </c>
      <c r="M44" s="27">
        <f t="shared" si="7"/>
        <v>19</v>
      </c>
      <c r="N44" s="29">
        <f t="shared" si="0"/>
        <v>245</v>
      </c>
    </row>
    <row r="45" spans="1:14" ht="24.95" customHeight="1" thickBot="1">
      <c r="A45" s="26" t="s">
        <v>58</v>
      </c>
      <c r="B45" s="27">
        <f>SUM(B39+B42-B44)</f>
        <v>963.04</v>
      </c>
      <c r="C45" s="27">
        <f t="shared" ref="C45:M45" si="8">SUM(C39+C42-C44)</f>
        <v>430.63999999999987</v>
      </c>
      <c r="D45" s="27">
        <f t="shared" si="8"/>
        <v>-236.96000000000004</v>
      </c>
      <c r="E45" s="27">
        <f t="shared" si="8"/>
        <v>-289.15999999999985</v>
      </c>
      <c r="F45" s="27">
        <f t="shared" si="8"/>
        <v>-162.15999999999985</v>
      </c>
      <c r="G45" s="27">
        <f t="shared" si="8"/>
        <v>-185.36000000000013</v>
      </c>
      <c r="H45" s="27">
        <f t="shared" si="8"/>
        <v>2443.2399999999998</v>
      </c>
      <c r="I45" s="27">
        <f t="shared" si="8"/>
        <v>529.23999999999978</v>
      </c>
      <c r="J45" s="27">
        <f t="shared" si="8"/>
        <v>274.23999999999978</v>
      </c>
      <c r="K45" s="27">
        <f t="shared" si="8"/>
        <v>504.23999999999978</v>
      </c>
      <c r="L45" s="27">
        <f t="shared" si="8"/>
        <v>231.23999999999978</v>
      </c>
      <c r="M45" s="27">
        <f t="shared" si="8"/>
        <v>-299.76000000000022</v>
      </c>
      <c r="N45" s="29">
        <f t="shared" si="0"/>
        <v>4202.4799999999987</v>
      </c>
    </row>
    <row r="46" spans="1:14" ht="24.95" customHeight="1" thickBot="1">
      <c r="A46" s="26" t="s">
        <v>59</v>
      </c>
      <c r="B46" s="27">
        <f>SUM(B45)</f>
        <v>963.04</v>
      </c>
      <c r="C46" s="27">
        <f>SUM(B46+C45)</f>
        <v>1393.6799999999998</v>
      </c>
      <c r="D46" s="27">
        <f t="shared" ref="D46:M46" si="9">SUM(C46+D45)</f>
        <v>1156.7199999999998</v>
      </c>
      <c r="E46" s="27">
        <f t="shared" si="9"/>
        <v>867.56</v>
      </c>
      <c r="F46" s="27">
        <f t="shared" si="9"/>
        <v>705.40000000000009</v>
      </c>
      <c r="G46" s="27">
        <f t="shared" si="9"/>
        <v>520.04</v>
      </c>
      <c r="H46" s="27">
        <f t="shared" si="9"/>
        <v>2963.2799999999997</v>
      </c>
      <c r="I46" s="27">
        <f t="shared" si="9"/>
        <v>3492.5199999999995</v>
      </c>
      <c r="J46" s="27">
        <f t="shared" si="9"/>
        <v>3766.7599999999993</v>
      </c>
      <c r="K46" s="27">
        <f t="shared" si="9"/>
        <v>4270.9999999999991</v>
      </c>
      <c r="L46" s="27">
        <f t="shared" si="9"/>
        <v>4502.2399999999989</v>
      </c>
      <c r="M46" s="27">
        <f t="shared" si="9"/>
        <v>4202.4799999999987</v>
      </c>
      <c r="N46" s="29">
        <f>SUM(M46)</f>
        <v>4202.4799999999987</v>
      </c>
    </row>
    <row r="47" spans="1:14" ht="24.95" customHeight="1" thickBot="1">
      <c r="A47" s="26" t="s">
        <v>60</v>
      </c>
      <c r="B47" s="27">
        <v>-200</v>
      </c>
      <c r="C47" s="27">
        <v>-200</v>
      </c>
      <c r="D47" s="27">
        <v>-200</v>
      </c>
      <c r="E47" s="27">
        <v>-200</v>
      </c>
      <c r="F47" s="27">
        <v>-1000</v>
      </c>
      <c r="G47" s="27">
        <v>-200</v>
      </c>
      <c r="H47" s="27">
        <v>-200</v>
      </c>
      <c r="I47" s="27">
        <v>-200</v>
      </c>
      <c r="J47" s="27">
        <v>-200</v>
      </c>
      <c r="K47" s="27">
        <v>-200</v>
      </c>
      <c r="L47" s="27">
        <v>-200</v>
      </c>
      <c r="M47" s="28">
        <v>-1000</v>
      </c>
      <c r="N47" s="29">
        <f t="shared" si="0"/>
        <v>-4000</v>
      </c>
    </row>
    <row r="48" spans="1:14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</sheetData>
  <phoneticPr fontId="3"/>
  <pageMargins left="0.98425196850393704" right="0" top="0.19685039370078741" bottom="0" header="0.51181102362204722" footer="0.51181102362204722"/>
  <pageSetup paperSize="9" scale="59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第６期活動計画書</vt:lpstr>
      <vt:lpstr>第６期予算表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2019-06-27T06:44:09Z</cp:lastPrinted>
  <dcterms:created xsi:type="dcterms:W3CDTF">2019-06-25T09:38:48Z</dcterms:created>
  <dcterms:modified xsi:type="dcterms:W3CDTF">2019-06-27T06:54:44Z</dcterms:modified>
</cp:coreProperties>
</file>