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uku\Desktop\"/>
    </mc:Choice>
  </mc:AlternateContent>
  <xr:revisionPtr revIDLastSave="0" documentId="8_{1E5FFA05-7178-4613-B354-3C12F855FE21}" xr6:coauthVersionLast="43" xr6:coauthVersionMax="43" xr10:uidLastSave="{00000000-0000-0000-0000-000000000000}"/>
  <bookViews>
    <workbookView xWindow="19560" yWindow="874" windowWidth="10937" windowHeight="15729" xr2:uid="{344E3C51-A4B1-42AD-87BE-94FF0DE8D294}"/>
  </bookViews>
  <sheets>
    <sheet name="特定非営利活動事業のみ " sheetId="1" r:id="rId1"/>
  </sheets>
  <externalReferences>
    <externalReference r:id="rId2"/>
  </externalReferences>
  <definedNames>
    <definedName name="_xlnm.Print_Area" localSheetId="0">'特定非営利活動事業のみ '!$A$1:$I$66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1" l="1"/>
  <c r="G10" i="1"/>
  <c r="F14" i="1"/>
  <c r="G13" i="1"/>
  <c r="F16" i="1"/>
  <c r="G15" i="1"/>
  <c r="F19" i="1"/>
  <c r="F18" i="1"/>
  <c r="G17" i="1"/>
  <c r="H20" i="1"/>
  <c r="F26" i="1"/>
  <c r="F27" i="1"/>
  <c r="G24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G28" i="1"/>
  <c r="H23" i="1"/>
  <c r="G45" i="1"/>
  <c r="F49" i="1"/>
  <c r="F50" i="1"/>
  <c r="F51" i="1"/>
  <c r="F52" i="1"/>
  <c r="F53" i="1"/>
  <c r="F54" i="1"/>
  <c r="G48" i="1"/>
  <c r="H44" i="1"/>
  <c r="G55" i="1"/>
  <c r="G57" i="1"/>
  <c r="H59" i="1"/>
  <c r="H60" i="1"/>
  <c r="H61" i="1"/>
  <c r="H64" i="1"/>
</calcChain>
</file>

<file path=xl/sharedStrings.xml><?xml version="1.0" encoding="utf-8"?>
<sst xmlns="http://schemas.openxmlformats.org/spreadsheetml/2006/main" count="71" uniqueCount="70">
  <si>
    <t>書式第１３号（法第２８条関係）　　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3"/>
  </si>
  <si>
    <t>　２０１８年度　　活動計算書</t>
    <rPh sb="5" eb="7">
      <t>ネンド</t>
    </rPh>
    <rPh sb="9" eb="11">
      <t>カツドウ</t>
    </rPh>
    <rPh sb="11" eb="14">
      <t>ケイサンショ</t>
    </rPh>
    <phoneticPr fontId="3"/>
  </si>
  <si>
    <t>　2018年4月1日から　　2019年3月31日まで</t>
    <rPh sb="5" eb="6">
      <t>ネン</t>
    </rPh>
    <rPh sb="7" eb="8">
      <t>ガツ</t>
    </rPh>
    <rPh sb="9" eb="10">
      <t>ニチ</t>
    </rPh>
    <rPh sb="18" eb="19">
      <t>ネン</t>
    </rPh>
    <rPh sb="20" eb="21">
      <t>ガツ</t>
    </rPh>
    <rPh sb="23" eb="24">
      <t>ニチ</t>
    </rPh>
    <phoneticPr fontId="3"/>
  </si>
  <si>
    <t>特定非営利活動法人 八王子共生社会推進会議</t>
    <rPh sb="0" eb="2">
      <t>トクテイ</t>
    </rPh>
    <rPh sb="2" eb="5">
      <t>ヒエイリ</t>
    </rPh>
    <rPh sb="5" eb="7">
      <t>カツドウ</t>
    </rPh>
    <rPh sb="7" eb="9">
      <t>ホウジン</t>
    </rPh>
    <rPh sb="10" eb="13">
      <t>ハチオウジ</t>
    </rPh>
    <rPh sb="13" eb="15">
      <t>キョウセイ</t>
    </rPh>
    <rPh sb="15" eb="17">
      <t>シャカイ</t>
    </rPh>
    <rPh sb="17" eb="19">
      <t>スイシン</t>
    </rPh>
    <rPh sb="19" eb="21">
      <t>カイギ</t>
    </rPh>
    <phoneticPr fontId="3"/>
  </si>
  <si>
    <t>（単位：円）</t>
    <rPh sb="1" eb="3">
      <t>タンイ</t>
    </rPh>
    <rPh sb="4" eb="5">
      <t>エン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</si>
  <si>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</si>
  <si>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</si>
  <si>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金　　額</t>
    <rPh sb="0" eb="1">
      <t>カネ</t>
    </rPh>
    <rPh sb="3" eb="4">
      <t>ガク</t>
    </rPh>
    <phoneticPr fontId="3"/>
  </si>
  <si>
    <t>小　　計</t>
    <rPh sb="0" eb="1">
      <t>コ</t>
    </rPh>
    <rPh sb="3" eb="4">
      <t>ケイ</t>
    </rPh>
    <phoneticPr fontId="3"/>
  </si>
  <si>
    <t>合　　計</t>
    <rPh sb="0" eb="1">
      <t>ア</t>
    </rPh>
    <rPh sb="3" eb="4">
      <t>ケイ</t>
    </rPh>
    <phoneticPr fontId="3"/>
  </si>
  <si>
    <t>Ⅰ　経常収益</t>
    <rPh sb="2" eb="4">
      <t>ケイジョウ</t>
    </rPh>
    <rPh sb="4" eb="6">
      <t>シュウエキ</t>
    </rPh>
    <phoneticPr fontId="3"/>
  </si>
  <si>
    <t>受取り会費計</t>
    <rPh sb="0" eb="2">
      <t>ウケト</t>
    </rPh>
    <rPh sb="3" eb="5">
      <t>カイヒ</t>
    </rPh>
    <rPh sb="5" eb="6">
      <t>ケイ</t>
    </rPh>
    <phoneticPr fontId="3"/>
  </si>
  <si>
    <t>正会員受取会費</t>
    <rPh sb="0" eb="3">
      <t>セイカイイン</t>
    </rPh>
    <rPh sb="3" eb="5">
      <t>ウケトリ</t>
    </rPh>
    <rPh sb="5" eb="7">
      <t>カイヒ</t>
    </rPh>
    <phoneticPr fontId="3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</si>
  <si>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3"/>
  </si>
  <si>
    <t>受取寄附金計</t>
    <rPh sb="5" eb="6">
      <t>ケイ</t>
    </rPh>
    <phoneticPr fontId="3"/>
  </si>
  <si>
    <t>受取寄附金</t>
    <rPh sb="0" eb="2">
      <t>ウケトリ</t>
    </rPh>
    <rPh sb="2" eb="5">
      <t>キフキン</t>
    </rPh>
    <phoneticPr fontId="3"/>
  </si>
  <si>
    <t>受取補助金計</t>
    <rPh sb="5" eb="6">
      <t>ケイ</t>
    </rPh>
    <phoneticPr fontId="3"/>
  </si>
  <si>
    <t>受取補助金</t>
    <rPh sb="0" eb="2">
      <t>ウケトリ</t>
    </rPh>
    <rPh sb="2" eb="5">
      <t>ホジョキン</t>
    </rPh>
    <phoneticPr fontId="3"/>
  </si>
  <si>
    <t>4</t>
    <phoneticPr fontId="3"/>
  </si>
  <si>
    <t>その他の収益計</t>
    <rPh sb="2" eb="3">
      <t>タ</t>
    </rPh>
    <rPh sb="4" eb="6">
      <t>シュウエキ</t>
    </rPh>
    <rPh sb="6" eb="7">
      <t>ケイ</t>
    </rPh>
    <phoneticPr fontId="3"/>
  </si>
  <si>
    <t>事業収益</t>
    <rPh sb="0" eb="4">
      <t>ジギョ</t>
    </rPh>
    <phoneticPr fontId="3"/>
  </si>
  <si>
    <t>その他の収益</t>
  </si>
  <si>
    <t>経常収益計</t>
    <rPh sb="0" eb="2">
      <t>ケイジョウ</t>
    </rPh>
    <rPh sb="2" eb="4">
      <t>シュウエキ</t>
    </rPh>
    <rPh sb="4" eb="5">
      <t>ケイ</t>
    </rPh>
    <phoneticPr fontId="3"/>
  </si>
  <si>
    <t>Ⅱ　経常費用</t>
    <rPh sb="2" eb="4">
      <t>ケイジョウ</t>
    </rPh>
    <rPh sb="4" eb="6">
      <t>ヒヨウ</t>
    </rPh>
    <phoneticPr fontId="3"/>
  </si>
  <si>
    <t>１、事業費</t>
    <rPh sb="2" eb="5">
      <t>ジギョウヒ</t>
    </rPh>
    <phoneticPr fontId="3"/>
  </si>
  <si>
    <t>(1)</t>
    <phoneticPr fontId="3"/>
  </si>
  <si>
    <r>
      <rPr>
        <b/>
        <sz val="9"/>
        <rFont val="ＭＳ Ｐ明朝"/>
        <family val="1"/>
        <charset val="128"/>
      </rPr>
      <t>人件費</t>
    </r>
  </si>
  <si>
    <r>
      <rPr>
        <sz val="9"/>
        <rFont val="ＭＳ Ｐ明朝"/>
        <family val="1"/>
        <charset val="128"/>
      </rPr>
      <t>役員報酬</t>
    </r>
  </si>
  <si>
    <r>
      <rPr>
        <sz val="9"/>
        <rFont val="ＭＳ Ｐ明朝"/>
        <family val="1"/>
        <charset val="128"/>
      </rPr>
      <t>給料手当等</t>
    </r>
  </si>
  <si>
    <t>(2)</t>
    <phoneticPr fontId="3"/>
  </si>
  <si>
    <t>その他の経費</t>
    <rPh sb="2" eb="3">
      <t>タ</t>
    </rPh>
    <rPh sb="4" eb="6">
      <t>ケイヒ</t>
    </rPh>
    <phoneticPr fontId="3"/>
  </si>
  <si>
    <t>講師等謝金</t>
    <phoneticPr fontId="3"/>
  </si>
  <si>
    <t>消耗品費</t>
    <phoneticPr fontId="3"/>
  </si>
  <si>
    <t>印刷製本費</t>
    <phoneticPr fontId="3"/>
  </si>
  <si>
    <t>備品費</t>
    <phoneticPr fontId="3"/>
  </si>
  <si>
    <t>交通費</t>
    <phoneticPr fontId="3"/>
  </si>
  <si>
    <t>通信費</t>
    <phoneticPr fontId="3"/>
  </si>
  <si>
    <t>会議費</t>
    <phoneticPr fontId="3"/>
  </si>
  <si>
    <t>会場費</t>
    <phoneticPr fontId="3"/>
  </si>
  <si>
    <t>研修費</t>
    <phoneticPr fontId="3"/>
  </si>
  <si>
    <t>保険料</t>
    <phoneticPr fontId="3"/>
  </si>
  <si>
    <t>業務委託費</t>
    <phoneticPr fontId="3"/>
  </si>
  <si>
    <t>賃借費</t>
    <rPh sb="0" eb="2">
      <t>チンシャク</t>
    </rPh>
    <rPh sb="2" eb="3">
      <t>ヒ</t>
    </rPh>
    <phoneticPr fontId="3"/>
  </si>
  <si>
    <t>広報費</t>
    <rPh sb="0" eb="2">
      <t>コウホウ</t>
    </rPh>
    <rPh sb="2" eb="3">
      <t>ヒ</t>
    </rPh>
    <phoneticPr fontId="3"/>
  </si>
  <si>
    <t>雑費</t>
    <phoneticPr fontId="3"/>
  </si>
  <si>
    <t>租税公課</t>
    <phoneticPr fontId="3"/>
  </si>
  <si>
    <t>２、管理費</t>
    <rPh sb="2" eb="5">
      <t>カンリヒ</t>
    </rPh>
    <phoneticPr fontId="3"/>
  </si>
  <si>
    <t>(1)人件費</t>
    <rPh sb="3" eb="5">
      <t>ジンケン</t>
    </rPh>
    <rPh sb="5" eb="6">
      <t>ヒ</t>
    </rPh>
    <phoneticPr fontId="3"/>
  </si>
  <si>
    <t>役員報酬</t>
    <rPh sb="0" eb="2">
      <t>ヤクイン</t>
    </rPh>
    <rPh sb="2" eb="4">
      <t>ホウシュウ</t>
    </rPh>
    <phoneticPr fontId="3"/>
  </si>
  <si>
    <t>給料手当</t>
    <rPh sb="0" eb="2">
      <t>キュウリョウ</t>
    </rPh>
    <rPh sb="2" eb="4">
      <t>テア</t>
    </rPh>
    <phoneticPr fontId="3"/>
  </si>
  <si>
    <t>(2)その他経費</t>
    <rPh sb="5" eb="6">
      <t>ホカ</t>
    </rPh>
    <rPh sb="6" eb="8">
      <t>ケイヒ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</si>
  <si>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</si>
  <si>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会議費</t>
    <rPh sb="0" eb="3">
      <t>カイギヒ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</si>
  <si>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</si>
  <si>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広告宣伝費</t>
    <rPh sb="0" eb="2">
      <t>コウコク</t>
    </rPh>
    <rPh sb="2" eb="4">
      <t>センデン</t>
    </rPh>
    <rPh sb="4" eb="5">
      <t>ヒ</t>
    </rPh>
    <phoneticPr fontId="3"/>
  </si>
  <si>
    <t>旅費交通費</t>
    <rPh sb="0" eb="2">
      <t>リョヒ</t>
    </rPh>
    <rPh sb="2" eb="5">
      <t>コウツウヒ</t>
    </rPh>
    <phoneticPr fontId="3"/>
  </si>
  <si>
    <t>雑費</t>
    <rPh sb="0" eb="2">
      <t>ザッピ</t>
    </rPh>
    <phoneticPr fontId="3"/>
  </si>
  <si>
    <t>Ⅲ</t>
    <phoneticPr fontId="3"/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</si>
  <si>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3"/>
  </si>
  <si>
    <t>預り金</t>
    <rPh sb="0" eb="1">
      <t>アズカ</t>
    </rPh>
    <rPh sb="2" eb="3">
      <t>キン</t>
    </rPh>
    <phoneticPr fontId="3"/>
  </si>
  <si>
    <t>Ⅳ　経常外費用</t>
    <rPh sb="2" eb="4">
      <t>ケイジョウ</t>
    </rPh>
    <rPh sb="4" eb="5">
      <t>ガイ</t>
    </rPh>
    <rPh sb="5" eb="7">
      <t>ヒヨウ</t>
    </rPh>
    <phoneticPr fontId="3"/>
  </si>
  <si>
    <t>費用</t>
    <rPh sb="0" eb="2">
      <t>ヒヨウ</t>
    </rPh>
    <phoneticPr fontId="3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</si>
  <si>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3"/>
  </si>
  <si>
    <t>Ⅴ</t>
    <phoneticPr fontId="3"/>
  </si>
  <si>
    <t>経常費用計</t>
    <rPh sb="0" eb="2">
      <t>ケイジョウ</t>
    </rPh>
    <rPh sb="2" eb="4">
      <t>ヒヨウ</t>
    </rPh>
    <rPh sb="4" eb="5">
      <t>ケイ</t>
    </rPh>
    <phoneticPr fontId="3"/>
  </si>
  <si>
    <t>税引前当期正味財産増減額</t>
    <rPh sb="0" eb="2">
      <t>ゼイビキ</t>
    </rPh>
    <rPh sb="2" eb="3">
      <t>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3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</si>
  <si>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1">
      <t>ジギョウ</t>
    </rPh>
    <rPh sb="11" eb="12">
      <t>ゼイ</t>
    </rPh>
    <phoneticPr fontId="3"/>
  </si>
  <si>
    <t>前期繰越正味財産額</t>
    <rPh sb="0" eb="2">
      <t>ゼンキ</t>
    </rPh>
    <rPh sb="2" eb="4">
      <t>クリコシ</t>
    </rPh>
    <rPh sb="4" eb="6">
      <t>ショウミ</t>
    </rPh>
    <rPh sb="6" eb="9">
      <t>ザイサンガク</t>
    </rPh>
    <phoneticPr fontId="3"/>
  </si>
  <si>
    <t>次期繰越正味財産額</t>
    <rPh sb="0" eb="2">
      <t>ジキ</t>
    </rPh>
    <rPh sb="2" eb="4">
      <t>クリコシ</t>
    </rPh>
    <rPh sb="4" eb="6">
      <t>ショウミ</t>
    </rPh>
    <rPh sb="6" eb="9">
      <t>ザイサンガク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</si>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</sst>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5" xfId="0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horizontal="center" vertical="center" shrinkToFit="1"/>
    </xf>
    <xf numFmtId="0" fontId="5" fillId="0" borderId="4" xfId="0" applyFont="1" applyBorder="1">
      <alignment vertical="center"/>
    </xf>
    <xf numFmtId="49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5" xfId="0" applyFont="1" applyBorder="1">
      <alignment vertical="center"/>
    </xf>
    <xf numFmtId="0" fontId="5" fillId="0" borderId="1" xfId="0" applyFont="1" applyBorder="1" applyAlignment="1">
      <alignment horizontal="center" vertical="center" justifyLastLine="1"/>
    </xf>
    <xf numFmtId="0" fontId="5" fillId="0" borderId="2" xfId="0" applyFont="1" applyBorder="1" applyAlignment="1">
      <alignment horizontal="center" vertical="center" justifyLastLine="1"/>
    </xf>
    <xf numFmtId="0" fontId="5" fillId="0" borderId="3" xfId="0" applyFont="1" applyBorder="1" applyAlignment="1">
      <alignment horizontal="center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5" fillId="0" borderId="10" xfId="0" applyFont="1" applyBorder="1" applyAlignment="1">
      <alignment horizontal="center" vertical="center" justifyLastLine="1"/>
    </xf>
    <xf numFmtId="0" fontId="5" fillId="0" borderId="11" xfId="0" applyFont="1" applyBorder="1" applyAlignment="1">
      <alignment horizontal="center" vertical="center" justifyLastLine="1"/>
    </xf>
    <xf numFmtId="0" fontId="5" fillId="0" borderId="12" xfId="0" applyFont="1" applyBorder="1" applyAlignment="1">
      <alignment horizontal="center" vertical="center" justifyLastLine="1"/>
    </xf>
    <xf numFmtId="0" fontId="5" fillId="0" borderId="13" xfId="0" applyFont="1" applyBorder="1" applyAlignment="1">
      <alignment horizontal="center" vertical="center" justifyLastLine="1"/>
    </xf>
    <xf numFmtId="0" fontId="0" fillId="0" borderId="13" xfId="0" applyBorder="1" applyAlignment="1">
      <alignment horizontal="center" vertical="center"/>
    </xf>
    <xf numFmtId="49" fontId="5" fillId="0" borderId="4" xfId="0" applyNumberFormat="1" applyFont="1" applyBorder="1">
      <alignment vertical="center"/>
    </xf>
    <xf numFmtId="38" fontId="5" fillId="0" borderId="4" xfId="1" applyFont="1" applyBorder="1">
      <alignment vertical="center"/>
    </xf>
    <xf numFmtId="38" fontId="5" fillId="0" borderId="14" xfId="1" applyFont="1" applyBorder="1">
      <alignment vertical="center"/>
    </xf>
    <xf numFmtId="38" fontId="5" fillId="0" borderId="5" xfId="1" applyFont="1" applyBorder="1">
      <alignment vertical="center"/>
    </xf>
    <xf numFmtId="38" fontId="5" fillId="0" borderId="15" xfId="1" applyFont="1" applyBorder="1">
      <alignment vertical="center"/>
    </xf>
    <xf numFmtId="38" fontId="5" fillId="0" borderId="14" xfId="1" applyFont="1" applyBorder="1" applyAlignment="1">
      <alignment horizontal="right" vertical="center"/>
    </xf>
    <xf numFmtId="0" fontId="5" fillId="0" borderId="0" xfId="0" applyFont="1">
      <alignment vertical="center"/>
    </xf>
    <xf numFmtId="38" fontId="5" fillId="0" borderId="16" xfId="1" applyFont="1" applyBorder="1">
      <alignment vertical="center"/>
    </xf>
    <xf numFmtId="38" fontId="5" fillId="0" borderId="4" xfId="1" applyFont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5" xfId="0" applyBorder="1" applyAlignment="1">
      <alignment horizontal="left" vertical="center"/>
    </xf>
    <xf numFmtId="38" fontId="5" fillId="0" borderId="15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38" fontId="5" fillId="0" borderId="13" xfId="1" applyFont="1" applyBorder="1">
      <alignment vertical="center"/>
    </xf>
    <xf numFmtId="49" fontId="6" fillId="0" borderId="4" xfId="0" applyNumberFormat="1" applyFont="1" applyBorder="1">
      <alignment vertical="center"/>
    </xf>
    <xf numFmtId="0" fontId="6" fillId="0" borderId="0" xfId="0" applyFont="1">
      <alignment vertical="center"/>
    </xf>
    <xf numFmtId="0" fontId="6" fillId="0" borderId="5" xfId="0" applyFont="1" applyBorder="1">
      <alignment vertical="center"/>
    </xf>
    <xf numFmtId="49" fontId="6" fillId="0" borderId="0" xfId="0" applyNumberFormat="1" applyFo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38" fontId="5" fillId="0" borderId="0" xfId="1" applyFont="1" applyAlignment="1">
      <alignment horizontal="right" vertical="center"/>
    </xf>
    <xf numFmtId="38" fontId="5" fillId="0" borderId="0" xfId="1" applyFont="1">
      <alignment vertical="center"/>
    </xf>
    <xf numFmtId="0" fontId="0" fillId="0" borderId="5" xfId="0" applyBorder="1">
      <alignment vertical="center"/>
    </xf>
    <xf numFmtId="38" fontId="5" fillId="0" borderId="5" xfId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38" fontId="5" fillId="0" borderId="13" xfId="0" applyNumberFormat="1" applyFont="1" applyBorder="1">
      <alignment vertical="center"/>
    </xf>
    <xf numFmtId="38" fontId="5" fillId="0" borderId="10" xfId="1" applyFont="1" applyBorder="1">
      <alignment vertical="center"/>
    </xf>
    <xf numFmtId="38" fontId="5" fillId="0" borderId="12" xfId="1" applyFont="1" applyBorder="1" applyAlignment="1">
      <alignment horizontal="right" vertical="center"/>
    </xf>
    <xf numFmtId="49" fontId="5" fillId="0" borderId="10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11" xfId="0" applyFont="1" applyBorder="1">
      <alignment vertical="center"/>
    </xf>
    <xf numFmtId="0" fontId="0" fillId="0" borderId="12" xfId="0" applyBorder="1">
      <alignment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9" xfId="1" applyFont="1" applyBorder="1">
      <alignment vertical="center"/>
    </xf>
    <xf numFmtId="0" fontId="2" fillId="0" borderId="10" xfId="0" applyFont="1" applyBorder="1">
      <alignment vertical="center"/>
    </xf>
    <xf numFmtId="49" fontId="2" fillId="0" borderId="8" xfId="0" applyNumberFormat="1" applyFont="1" applyBorder="1">
      <alignment vertical="center"/>
    </xf>
    <xf numFmtId="0" fontId="2" fillId="0" borderId="8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>
      <alignment vertical="center"/>
    </xf>
    <xf numFmtId="49" fontId="2" fillId="0" borderId="2" xfId="0" applyNumberFormat="1" applyFont="1" applyBorder="1">
      <alignment vertical="center"/>
    </xf>
    <xf numFmtId="49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uku/Google%20&#12489;&#12521;&#12452;&#12502;/a_&#12418;&#12420;&#12356;/c_&#32207;&#21209;&#38306;&#20418;/a_2019&#24180;&#24230;&#12418;&#12420;&#12356;&#32207;&#20250;/&#32076;&#29702;&#26360;&#39006;/30&#24180;&#24230;&#27963;&#21205;&#35336;&#31639;&#26360;_&#32207;&#20250;&#36039;&#26009;05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特定非営利活動事業のみ "/>
      <sheetName val="2019注記"/>
      <sheetName val="財産目録"/>
      <sheetName val="貸借対照表"/>
      <sheetName val="もやい予算  (2019)"/>
      <sheetName val="トヨタ予算内訳"/>
      <sheetName val="トヨタ予算項目別"/>
      <sheetName val="2019年度予算"/>
    </sheetNames>
    <sheetDataSet>
      <sheetData sheetId="0"/>
      <sheetData sheetId="1">
        <row r="5">
          <cell r="J5">
            <v>17000</v>
          </cell>
        </row>
        <row r="6">
          <cell r="J6">
            <v>718970</v>
          </cell>
        </row>
        <row r="7">
          <cell r="J7">
            <v>2350000</v>
          </cell>
        </row>
        <row r="9">
          <cell r="J9">
            <v>3000</v>
          </cell>
        </row>
        <row r="10">
          <cell r="J10">
            <v>1</v>
          </cell>
        </row>
        <row r="14">
          <cell r="J14">
            <v>0</v>
          </cell>
        </row>
        <row r="15">
          <cell r="J15">
            <v>344000</v>
          </cell>
        </row>
        <row r="18">
          <cell r="J18">
            <v>890000</v>
          </cell>
        </row>
        <row r="19">
          <cell r="I19">
            <v>0</v>
          </cell>
          <cell r="J19">
            <v>355570</v>
          </cell>
        </row>
        <row r="20">
          <cell r="J20">
            <v>381860</v>
          </cell>
        </row>
        <row r="21">
          <cell r="J21">
            <v>112384</v>
          </cell>
        </row>
        <row r="22">
          <cell r="H22">
            <v>258570</v>
          </cell>
          <cell r="I22">
            <v>11140</v>
          </cell>
        </row>
        <row r="23">
          <cell r="I23">
            <v>0</v>
          </cell>
          <cell r="J23">
            <v>74296</v>
          </cell>
        </row>
        <row r="24">
          <cell r="I24">
            <v>0</v>
          </cell>
          <cell r="J24">
            <v>0</v>
          </cell>
        </row>
        <row r="25">
          <cell r="J25">
            <v>18950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300324</v>
          </cell>
        </row>
        <row r="29">
          <cell r="J29">
            <v>100324</v>
          </cell>
        </row>
        <row r="30">
          <cell r="H30">
            <v>2600</v>
          </cell>
          <cell r="I30">
            <v>3720</v>
          </cell>
        </row>
        <row r="31">
          <cell r="H31">
            <v>24054</v>
          </cell>
          <cell r="I31">
            <v>15742</v>
          </cell>
        </row>
        <row r="32">
          <cell r="J32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F734A-A246-476B-A4F4-42A080E9E4C4}">
  <dimension ref="A1:I67"/>
  <sheetViews>
    <sheetView tabSelected="1" zoomScale="80" zoomScaleNormal="80" zoomScalePageLayoutView="150" workbookViewId="0">
      <pane ySplit="8" topLeftCell="A9" activePane="bottomLeft" state="frozen"/>
      <selection pane="bottomLeft" activeCell="K66" sqref="K66"/>
    </sheetView>
  </sheetViews>
  <sheetFormatPr defaultColWidth="8.84375" defaultRowHeight="13.3" x14ac:dyDescent="0.25"/>
  <cols>
    <col min="1" max="1" width="2.69140625" customWidth="1"/>
    <col min="2" max="2" width="3.4609375" style="73" customWidth="1"/>
    <col min="3" max="3" width="3.15234375" customWidth="1"/>
    <col min="4" max="4" width="3" customWidth="1"/>
    <col min="5" max="5" width="31.84375" customWidth="1"/>
    <col min="6" max="8" width="13.84375" customWidth="1"/>
    <col min="9" max="9" width="2.69140625" customWidth="1"/>
  </cols>
  <sheetData>
    <row r="1" spans="1:9" s="1" customFormat="1" x14ac:dyDescent="0.25">
      <c r="A1" s="1" t="s">
        <v>0</v>
      </c>
      <c r="B1" s="2"/>
    </row>
    <row r="2" spans="1:9" ht="29.25" customHeight="1" x14ac:dyDescent="0.25">
      <c r="A2" s="3" t="s">
        <v>1</v>
      </c>
      <c r="B2" s="4"/>
      <c r="C2" s="4"/>
      <c r="D2" s="4"/>
      <c r="E2" s="4"/>
      <c r="F2" s="4"/>
      <c r="G2" s="4"/>
      <c r="H2" s="4"/>
      <c r="I2" s="5"/>
    </row>
    <row r="3" spans="1:9" s="1" customFormat="1" ht="14.25" customHeight="1" x14ac:dyDescent="0.25">
      <c r="A3" s="6" t="s">
        <v>2</v>
      </c>
      <c r="B3" s="7"/>
      <c r="C3" s="7"/>
      <c r="D3" s="7"/>
      <c r="E3" s="7"/>
      <c r="F3" s="7"/>
      <c r="G3" s="7"/>
      <c r="H3" s="7"/>
      <c r="I3" s="8"/>
    </row>
    <row r="4" spans="1:9" s="1" customFormat="1" ht="4.5" customHeight="1" x14ac:dyDescent="0.25">
      <c r="A4" s="9"/>
      <c r="B4" s="2"/>
      <c r="I4" s="10"/>
    </row>
    <row r="5" spans="1:9" s="1" customFormat="1" ht="20.25" customHeight="1" x14ac:dyDescent="0.25">
      <c r="A5" s="9"/>
      <c r="B5" s="2"/>
      <c r="F5" s="11" t="s">
        <v>3</v>
      </c>
      <c r="G5" s="11"/>
      <c r="H5" s="11"/>
      <c r="I5" s="10"/>
    </row>
    <row r="6" spans="1:9" s="14" customFormat="1" ht="13.5" customHeight="1" x14ac:dyDescent="0.25">
      <c r="A6" s="12"/>
      <c r="B6" s="13"/>
      <c r="H6" s="15" t="s">
        <v>4</v>
      </c>
      <c r="I6" s="16"/>
    </row>
    <row r="7" spans="1:9" s="14" customFormat="1" ht="15.75" customHeight="1" x14ac:dyDescent="0.25">
      <c r="A7" s="12"/>
      <c r="B7" s="17" t="s">
        <v>5</v>
      </c>
      <c r="C7" s="18"/>
      <c r="D7" s="18"/>
      <c r="E7" s="19"/>
      <c r="F7" s="20" t="s">
        <v>6</v>
      </c>
      <c r="G7" s="21"/>
      <c r="H7" s="22"/>
      <c r="I7" s="16"/>
    </row>
    <row r="8" spans="1:9" s="14" customFormat="1" ht="15.75" customHeight="1" x14ac:dyDescent="0.25">
      <c r="A8" s="12"/>
      <c r="B8" s="23"/>
      <c r="C8" s="24"/>
      <c r="D8" s="24"/>
      <c r="E8" s="25"/>
      <c r="F8" s="26" t="s">
        <v>7</v>
      </c>
      <c r="G8" s="27" t="s">
        <v>8</v>
      </c>
      <c r="H8" s="27" t="s">
        <v>9</v>
      </c>
      <c r="I8" s="16"/>
    </row>
    <row r="9" spans="1:9" s="14" customFormat="1" ht="12" customHeight="1" x14ac:dyDescent="0.25">
      <c r="A9" s="12"/>
      <c r="B9" s="28" t="s">
        <v>10</v>
      </c>
      <c r="E9" s="16"/>
      <c r="F9" s="29"/>
      <c r="G9" s="30"/>
      <c r="H9" s="31"/>
      <c r="I9" s="16"/>
    </row>
    <row r="10" spans="1:9" s="14" customFormat="1" ht="12" customHeight="1" x14ac:dyDescent="0.25">
      <c r="A10" s="12"/>
      <c r="B10" s="28"/>
      <c r="C10" s="14">
        <v>1</v>
      </c>
      <c r="D10" s="14" t="s">
        <v>11</v>
      </c>
      <c r="E10" s="16"/>
      <c r="F10" s="29"/>
      <c r="G10" s="32">
        <f>SUM(F11:F12)</f>
        <v>17000</v>
      </c>
      <c r="H10" s="31"/>
      <c r="I10" s="16"/>
    </row>
    <row r="11" spans="1:9" s="14" customFormat="1" ht="12" customHeight="1" x14ac:dyDescent="0.25">
      <c r="A11" s="12"/>
      <c r="B11" s="28"/>
      <c r="D11" s="14" t="s">
        <v>12</v>
      </c>
      <c r="E11" s="16"/>
      <c r="F11" s="33">
        <f>'[1]2019注記'!J5</f>
        <v>17000</v>
      </c>
      <c r="H11" s="30"/>
      <c r="I11" s="16"/>
    </row>
    <row r="12" spans="1:9" s="14" customFormat="1" ht="12" customHeight="1" x14ac:dyDescent="0.25">
      <c r="A12" s="12"/>
      <c r="B12" s="28"/>
      <c r="D12" s="34" t="s">
        <v>13</v>
      </c>
      <c r="E12" s="8"/>
      <c r="F12" s="33">
        <v>0</v>
      </c>
      <c r="G12" s="33"/>
      <c r="H12" s="31"/>
      <c r="I12" s="16"/>
    </row>
    <row r="13" spans="1:9" s="14" customFormat="1" ht="12" customHeight="1" x14ac:dyDescent="0.25">
      <c r="A13" s="12"/>
      <c r="B13" s="28"/>
      <c r="C13" s="14">
        <v>2</v>
      </c>
      <c r="D13" s="14" t="s">
        <v>14</v>
      </c>
      <c r="E13" s="16"/>
      <c r="F13" s="29"/>
      <c r="G13" s="30">
        <f>SUM(F14)</f>
        <v>718970</v>
      </c>
      <c r="H13" s="31"/>
      <c r="I13" s="16"/>
    </row>
    <row r="14" spans="1:9" s="14" customFormat="1" ht="12" customHeight="1" x14ac:dyDescent="0.25">
      <c r="A14" s="12"/>
      <c r="B14" s="28"/>
      <c r="D14" s="34" t="s">
        <v>15</v>
      </c>
      <c r="E14" s="8"/>
      <c r="F14" s="29">
        <f>'[1]2019注記'!J6</f>
        <v>718970</v>
      </c>
      <c r="G14" s="35"/>
      <c r="H14" s="31"/>
      <c r="I14" s="16"/>
    </row>
    <row r="15" spans="1:9" s="14" customFormat="1" ht="12" customHeight="1" x14ac:dyDescent="0.25">
      <c r="A15" s="12"/>
      <c r="B15" s="28"/>
      <c r="C15" s="14">
        <v>3</v>
      </c>
      <c r="D15" s="14" t="s">
        <v>16</v>
      </c>
      <c r="E15" s="16"/>
      <c r="F15" s="29"/>
      <c r="G15" s="32">
        <f>SUM(F16)</f>
        <v>2350000</v>
      </c>
      <c r="H15" s="31"/>
      <c r="I15" s="16"/>
    </row>
    <row r="16" spans="1:9" s="14" customFormat="1" ht="12" customHeight="1" x14ac:dyDescent="0.25">
      <c r="A16" s="12"/>
      <c r="B16" s="28"/>
      <c r="D16" s="14" t="s">
        <v>17</v>
      </c>
      <c r="E16" s="16"/>
      <c r="F16" s="36">
        <f>'[1]2019注記'!J7</f>
        <v>2350000</v>
      </c>
      <c r="G16" s="30"/>
      <c r="H16" s="31"/>
      <c r="I16" s="16"/>
    </row>
    <row r="17" spans="1:9" s="14" customFormat="1" ht="12" customHeight="1" x14ac:dyDescent="0.25">
      <c r="A17" s="12"/>
      <c r="B17" s="28"/>
      <c r="C17" s="37" t="s">
        <v>18</v>
      </c>
      <c r="D17" s="38" t="s">
        <v>19</v>
      </c>
      <c r="E17" s="39"/>
      <c r="F17" s="33"/>
      <c r="G17" s="40">
        <f>F19+F18</f>
        <v>3001</v>
      </c>
      <c r="H17" s="31"/>
      <c r="I17" s="16"/>
    </row>
    <row r="18" spans="1:9" s="14" customFormat="1" ht="12" customHeight="1" x14ac:dyDescent="0.25">
      <c r="A18" s="12"/>
      <c r="B18" s="28"/>
      <c r="C18" s="37"/>
      <c r="D18" s="38" t="s">
        <v>20</v>
      </c>
      <c r="E18" s="39"/>
      <c r="F18" s="33">
        <f>'[1]2019注記'!J9</f>
        <v>3000</v>
      </c>
      <c r="G18" s="33"/>
      <c r="H18" s="31"/>
      <c r="I18" s="16"/>
    </row>
    <row r="19" spans="1:9" s="14" customFormat="1" ht="12" customHeight="1" x14ac:dyDescent="0.25">
      <c r="A19" s="12"/>
      <c r="B19" s="28"/>
      <c r="C19" s="37"/>
      <c r="D19" s="38" t="s">
        <v>21</v>
      </c>
      <c r="E19" s="39"/>
      <c r="F19" s="33">
        <f>'[1]2019注記'!J10</f>
        <v>1</v>
      </c>
      <c r="G19" s="33"/>
      <c r="H19" s="31"/>
      <c r="I19" s="16"/>
    </row>
    <row r="20" spans="1:9" s="14" customFormat="1" ht="12" customHeight="1" x14ac:dyDescent="0.25">
      <c r="A20" s="12"/>
      <c r="B20" s="28"/>
      <c r="C20" s="14" t="s">
        <v>22</v>
      </c>
      <c r="E20" s="16"/>
      <c r="F20" s="41"/>
      <c r="G20" s="41"/>
      <c r="H20" s="42">
        <f>G10+G13+G15+G17</f>
        <v>3088971</v>
      </c>
      <c r="I20" s="16"/>
    </row>
    <row r="21" spans="1:9" s="14" customFormat="1" ht="12" customHeight="1" x14ac:dyDescent="0.25">
      <c r="A21" s="12"/>
      <c r="B21" s="28"/>
      <c r="E21" s="16"/>
      <c r="F21" s="36"/>
      <c r="G21" s="33"/>
      <c r="H21" s="30"/>
      <c r="I21" s="16"/>
    </row>
    <row r="22" spans="1:9" s="14" customFormat="1" ht="12" customHeight="1" x14ac:dyDescent="0.25">
      <c r="A22" s="12"/>
      <c r="B22" s="43" t="s">
        <v>23</v>
      </c>
      <c r="C22" s="44"/>
      <c r="D22" s="44"/>
      <c r="E22" s="45"/>
      <c r="F22" s="29"/>
      <c r="G22" s="30"/>
      <c r="H22" s="30"/>
      <c r="I22" s="16"/>
    </row>
    <row r="23" spans="1:9" s="14" customFormat="1" ht="12" customHeight="1" x14ac:dyDescent="0.25">
      <c r="A23" s="12"/>
      <c r="B23" s="43"/>
      <c r="C23" s="44" t="s">
        <v>24</v>
      </c>
      <c r="D23" s="44"/>
      <c r="E23" s="45"/>
      <c r="F23" s="29"/>
      <c r="G23" s="30"/>
      <c r="H23" s="32">
        <f>G24+G28</f>
        <v>2862932</v>
      </c>
      <c r="I23" s="16"/>
    </row>
    <row r="24" spans="1:9" s="14" customFormat="1" ht="12" customHeight="1" x14ac:dyDescent="0.25">
      <c r="A24" s="12"/>
      <c r="B24" s="12"/>
      <c r="C24" s="46" t="s">
        <v>25</v>
      </c>
      <c r="D24" s="47" t="s">
        <v>26</v>
      </c>
      <c r="E24" s="48"/>
      <c r="F24" s="29"/>
      <c r="G24" s="32">
        <f>F26+F27</f>
        <v>344000</v>
      </c>
      <c r="H24" s="31"/>
      <c r="I24" s="16"/>
    </row>
    <row r="25" spans="1:9" s="14" customFormat="1" ht="12" customHeight="1" x14ac:dyDescent="0.25">
      <c r="A25" s="12"/>
      <c r="B25" s="28"/>
      <c r="D25" s="47" t="s">
        <v>24</v>
      </c>
      <c r="E25" s="48"/>
      <c r="F25" s="29"/>
      <c r="G25" s="30"/>
      <c r="H25" s="31"/>
      <c r="I25" s="16"/>
    </row>
    <row r="26" spans="1:9" s="14" customFormat="1" ht="12" customHeight="1" x14ac:dyDescent="0.25">
      <c r="A26" s="12"/>
      <c r="B26" s="28"/>
      <c r="D26" s="14">
        <v>1</v>
      </c>
      <c r="E26" s="49" t="s">
        <v>27</v>
      </c>
      <c r="F26" s="29">
        <f>'[1]2019注記'!J14</f>
        <v>0</v>
      </c>
      <c r="G26" s="30"/>
      <c r="H26" s="31"/>
      <c r="I26" s="16"/>
    </row>
    <row r="27" spans="1:9" s="14" customFormat="1" ht="12" customHeight="1" x14ac:dyDescent="0.25">
      <c r="A27" s="12"/>
      <c r="B27" s="28"/>
      <c r="D27" s="14">
        <v>2</v>
      </c>
      <c r="E27" s="49" t="s">
        <v>28</v>
      </c>
      <c r="F27" s="29">
        <f>'[1]2019注記'!J15</f>
        <v>344000</v>
      </c>
      <c r="G27" s="30"/>
      <c r="H27" s="31"/>
      <c r="I27" s="16"/>
    </row>
    <row r="28" spans="1:9" s="14" customFormat="1" ht="12" customHeight="1" x14ac:dyDescent="0.25">
      <c r="A28" s="12"/>
      <c r="B28" s="12"/>
      <c r="C28" s="46" t="s">
        <v>29</v>
      </c>
      <c r="D28" s="44" t="s">
        <v>30</v>
      </c>
      <c r="E28" s="45"/>
      <c r="F28" s="50"/>
      <c r="G28" s="40">
        <f>SUM(F29:F43)</f>
        <v>2518932</v>
      </c>
      <c r="H28" s="31"/>
      <c r="I28" s="16"/>
    </row>
    <row r="29" spans="1:9" s="14" customFormat="1" ht="12" customHeight="1" x14ac:dyDescent="0.25">
      <c r="A29" s="12"/>
      <c r="B29" s="28"/>
      <c r="D29" s="14">
        <v>1</v>
      </c>
      <c r="E29" s="16" t="s">
        <v>31</v>
      </c>
      <c r="F29" s="50">
        <f>'[1]2019注記'!J18</f>
        <v>890000</v>
      </c>
      <c r="G29" s="33"/>
      <c r="H29" s="31"/>
      <c r="I29" s="16"/>
    </row>
    <row r="30" spans="1:9" s="14" customFormat="1" ht="12" customHeight="1" x14ac:dyDescent="0.25">
      <c r="A30" s="12"/>
      <c r="B30" s="28"/>
      <c r="D30" s="14">
        <v>2</v>
      </c>
      <c r="E30" s="16" t="s">
        <v>32</v>
      </c>
      <c r="F30" s="50">
        <f>'[1]2019注記'!J19</f>
        <v>355570</v>
      </c>
      <c r="G30" s="33"/>
      <c r="H30" s="31"/>
      <c r="I30" s="16"/>
    </row>
    <row r="31" spans="1:9" s="14" customFormat="1" ht="12" customHeight="1" x14ac:dyDescent="0.25">
      <c r="A31" s="12"/>
      <c r="B31" s="28"/>
      <c r="D31" s="14">
        <v>3</v>
      </c>
      <c r="E31" s="16" t="s">
        <v>33</v>
      </c>
      <c r="F31" s="50">
        <f>'[1]2019注記'!J20</f>
        <v>381860</v>
      </c>
      <c r="G31" s="33"/>
      <c r="H31" s="31"/>
      <c r="I31" s="16"/>
    </row>
    <row r="32" spans="1:9" s="14" customFormat="1" ht="12" customHeight="1" x14ac:dyDescent="0.25">
      <c r="A32" s="12"/>
      <c r="B32" s="28"/>
      <c r="D32" s="14">
        <v>4</v>
      </c>
      <c r="E32" s="16" t="s">
        <v>34</v>
      </c>
      <c r="F32" s="50">
        <f>'[1]2019注記'!J21</f>
        <v>112384</v>
      </c>
      <c r="G32" s="33"/>
      <c r="H32" s="31"/>
      <c r="I32" s="16"/>
    </row>
    <row r="33" spans="1:9" s="14" customFormat="1" ht="12" customHeight="1" x14ac:dyDescent="0.25">
      <c r="A33" s="12"/>
      <c r="B33" s="28"/>
      <c r="D33" s="14">
        <v>5</v>
      </c>
      <c r="E33" s="16" t="s">
        <v>35</v>
      </c>
      <c r="F33" s="50">
        <f>'[1]2019注記'!H22</f>
        <v>258570</v>
      </c>
      <c r="G33" s="33"/>
      <c r="H33" s="31"/>
      <c r="I33" s="16"/>
    </row>
    <row r="34" spans="1:9" s="14" customFormat="1" ht="12" customHeight="1" x14ac:dyDescent="0.25">
      <c r="A34" s="12"/>
      <c r="B34" s="28"/>
      <c r="D34" s="14">
        <v>6</v>
      </c>
      <c r="E34" s="16" t="s">
        <v>36</v>
      </c>
      <c r="F34" s="50">
        <f>'[1]2019注記'!J23</f>
        <v>74296</v>
      </c>
      <c r="G34" s="33"/>
      <c r="H34" s="31"/>
      <c r="I34" s="16"/>
    </row>
    <row r="35" spans="1:9" s="14" customFormat="1" ht="12" customHeight="1" x14ac:dyDescent="0.25">
      <c r="A35" s="12"/>
      <c r="B35" s="28"/>
      <c r="D35" s="14">
        <v>7</v>
      </c>
      <c r="E35" s="16" t="s">
        <v>37</v>
      </c>
      <c r="F35" s="50">
        <f>'[1]2019注記'!J24</f>
        <v>0</v>
      </c>
      <c r="G35" s="33"/>
      <c r="H35" s="31"/>
      <c r="I35" s="16"/>
    </row>
    <row r="36" spans="1:9" s="14" customFormat="1" ht="12" customHeight="1" x14ac:dyDescent="0.25">
      <c r="A36" s="12"/>
      <c r="B36" s="28"/>
      <c r="D36" s="14">
        <v>8</v>
      </c>
      <c r="E36" s="16" t="s">
        <v>38</v>
      </c>
      <c r="F36" s="50">
        <f>'[1]2019注記'!J25</f>
        <v>18950</v>
      </c>
      <c r="G36" s="33"/>
      <c r="H36" s="31"/>
      <c r="I36" s="16"/>
    </row>
    <row r="37" spans="1:9" s="14" customFormat="1" ht="12" customHeight="1" x14ac:dyDescent="0.25">
      <c r="A37" s="12"/>
      <c r="B37" s="28"/>
      <c r="D37" s="14">
        <v>9</v>
      </c>
      <c r="E37" s="16" t="s">
        <v>39</v>
      </c>
      <c r="F37" s="50">
        <f>'[1]2019注記'!J26</f>
        <v>0</v>
      </c>
      <c r="G37" s="33"/>
      <c r="H37" s="31"/>
      <c r="I37" s="16"/>
    </row>
    <row r="38" spans="1:9" s="14" customFormat="1" ht="12" customHeight="1" x14ac:dyDescent="0.25">
      <c r="A38" s="12"/>
      <c r="B38" s="28"/>
      <c r="D38" s="14">
        <v>10</v>
      </c>
      <c r="E38" s="16" t="s">
        <v>40</v>
      </c>
      <c r="F38" s="50">
        <f>'[1]2019注記'!J27</f>
        <v>0</v>
      </c>
      <c r="G38" s="33"/>
      <c r="H38" s="31"/>
      <c r="I38" s="16"/>
    </row>
    <row r="39" spans="1:9" s="14" customFormat="1" ht="12" customHeight="1" x14ac:dyDescent="0.25">
      <c r="A39" s="12"/>
      <c r="B39" s="28"/>
      <c r="D39" s="14">
        <v>11</v>
      </c>
      <c r="E39" s="16" t="s">
        <v>41</v>
      </c>
      <c r="F39" s="50">
        <f>'[1]2019注記'!J28</f>
        <v>300324</v>
      </c>
      <c r="G39" s="33"/>
      <c r="H39" s="31"/>
      <c r="I39" s="16"/>
    </row>
    <row r="40" spans="1:9" s="14" customFormat="1" ht="12" customHeight="1" x14ac:dyDescent="0.25">
      <c r="A40" s="12"/>
      <c r="B40" s="28"/>
      <c r="D40" s="14">
        <v>12</v>
      </c>
      <c r="E40" s="16" t="s">
        <v>42</v>
      </c>
      <c r="F40" s="50">
        <f>'[1]2019注記'!J29</f>
        <v>100324</v>
      </c>
      <c r="G40" s="33"/>
      <c r="H40" s="31"/>
      <c r="I40" s="16"/>
    </row>
    <row r="41" spans="1:9" s="14" customFormat="1" ht="12" customHeight="1" x14ac:dyDescent="0.25">
      <c r="A41" s="12"/>
      <c r="B41" s="28"/>
      <c r="D41" s="14">
        <v>13</v>
      </c>
      <c r="E41" s="16" t="s">
        <v>43</v>
      </c>
      <c r="F41" s="50">
        <f>'[1]2019注記'!H30</f>
        <v>2600</v>
      </c>
      <c r="G41" s="33"/>
      <c r="H41" s="31"/>
      <c r="I41" s="16"/>
    </row>
    <row r="42" spans="1:9" s="14" customFormat="1" ht="12" customHeight="1" x14ac:dyDescent="0.25">
      <c r="A42" s="12"/>
      <c r="B42" s="28"/>
      <c r="D42" s="14">
        <v>14</v>
      </c>
      <c r="E42" s="16" t="s">
        <v>44</v>
      </c>
      <c r="F42" s="50">
        <f>'[1]2019注記'!H31</f>
        <v>24054</v>
      </c>
      <c r="G42" s="33"/>
      <c r="H42" s="31"/>
      <c r="I42" s="16"/>
    </row>
    <row r="43" spans="1:9" s="14" customFormat="1" ht="12" customHeight="1" x14ac:dyDescent="0.25">
      <c r="A43" s="12"/>
      <c r="B43" s="28"/>
      <c r="D43" s="14">
        <v>15</v>
      </c>
      <c r="E43" s="16" t="s">
        <v>45</v>
      </c>
      <c r="F43" s="50">
        <f>'[1]2019注記'!J32</f>
        <v>0</v>
      </c>
      <c r="G43" s="33"/>
      <c r="H43" s="31"/>
      <c r="I43" s="16"/>
    </row>
    <row r="44" spans="1:9" s="14" customFormat="1" ht="12" customHeight="1" x14ac:dyDescent="0.25">
      <c r="A44" s="12"/>
      <c r="B44" s="43"/>
      <c r="C44" s="44" t="s">
        <v>46</v>
      </c>
      <c r="D44" s="44"/>
      <c r="E44" s="45"/>
      <c r="F44" s="51"/>
      <c r="G44" s="30"/>
      <c r="H44" s="32">
        <f>G45+G48</f>
        <v>30602</v>
      </c>
      <c r="I44" s="16"/>
    </row>
    <row r="45" spans="1:9" s="14" customFormat="1" ht="12" customHeight="1" x14ac:dyDescent="0.25">
      <c r="A45" s="12"/>
      <c r="B45" s="28"/>
      <c r="C45" s="44" t="s">
        <v>47</v>
      </c>
      <c r="E45" s="16"/>
      <c r="F45" s="50"/>
      <c r="G45" s="32">
        <f>SUM(F46:F47)</f>
        <v>0</v>
      </c>
      <c r="H45" s="31"/>
      <c r="I45" s="16"/>
    </row>
    <row r="46" spans="1:9" s="14" customFormat="1" ht="12" customHeight="1" x14ac:dyDescent="0.25">
      <c r="A46" s="12"/>
      <c r="B46" s="28"/>
      <c r="D46" s="14">
        <v>1</v>
      </c>
      <c r="E46" s="16" t="s">
        <v>48</v>
      </c>
      <c r="F46" s="50">
        <v>0</v>
      </c>
      <c r="G46" s="30"/>
      <c r="H46" s="31"/>
      <c r="I46" s="16"/>
    </row>
    <row r="47" spans="1:9" s="14" customFormat="1" ht="12" customHeight="1" x14ac:dyDescent="0.25">
      <c r="A47" s="12"/>
      <c r="B47" s="28"/>
      <c r="D47" s="14">
        <v>2</v>
      </c>
      <c r="E47" s="16" t="s">
        <v>49</v>
      </c>
      <c r="F47" s="50">
        <v>0</v>
      </c>
      <c r="G47" s="30"/>
      <c r="H47" s="31"/>
      <c r="I47" s="16"/>
    </row>
    <row r="48" spans="1:9" s="14" customFormat="1" ht="12" customHeight="1" x14ac:dyDescent="0.25">
      <c r="A48" s="12"/>
      <c r="B48" s="28"/>
      <c r="C48" s="44" t="s">
        <v>50</v>
      </c>
      <c r="E48" s="52"/>
      <c r="F48" s="50"/>
      <c r="G48" s="32">
        <f>SUM(F49:F54)</f>
        <v>30602</v>
      </c>
      <c r="H48" s="31"/>
      <c r="I48" s="16"/>
    </row>
    <row r="49" spans="1:9" s="14" customFormat="1" ht="12" customHeight="1" x14ac:dyDescent="0.25">
      <c r="A49" s="12"/>
      <c r="B49" s="28"/>
      <c r="D49" s="14">
        <v>1</v>
      </c>
      <c r="E49" s="16" t="s">
        <v>51</v>
      </c>
      <c r="F49" s="50">
        <f>'[1]2019注記'!I19</f>
        <v>0</v>
      </c>
      <c r="G49" s="30"/>
      <c r="H49" s="31"/>
      <c r="I49" s="16"/>
    </row>
    <row r="50" spans="1:9" s="14" customFormat="1" ht="12" customHeight="1" x14ac:dyDescent="0.25">
      <c r="A50" s="12"/>
      <c r="B50" s="28"/>
      <c r="D50" s="14">
        <v>2</v>
      </c>
      <c r="E50" s="16" t="s">
        <v>52</v>
      </c>
      <c r="F50" s="50">
        <f>'[1]2019注記'!I24</f>
        <v>0</v>
      </c>
      <c r="G50" s="33"/>
      <c r="H50" s="31"/>
      <c r="I50" s="16"/>
    </row>
    <row r="51" spans="1:9" s="14" customFormat="1" ht="12" customHeight="1" x14ac:dyDescent="0.25">
      <c r="A51" s="12"/>
      <c r="B51" s="28"/>
      <c r="D51" s="14">
        <v>3</v>
      </c>
      <c r="E51" s="16" t="s">
        <v>53</v>
      </c>
      <c r="F51" s="51">
        <f>'[1]2019注記'!I23</f>
        <v>0</v>
      </c>
      <c r="G51" s="30"/>
      <c r="H51" s="33"/>
      <c r="I51" s="16"/>
    </row>
    <row r="52" spans="1:9" s="14" customFormat="1" ht="12" customHeight="1" x14ac:dyDescent="0.25">
      <c r="A52" s="12"/>
      <c r="B52" s="28"/>
      <c r="D52" s="14">
        <v>4</v>
      </c>
      <c r="E52" s="16" t="s">
        <v>54</v>
      </c>
      <c r="F52" s="51">
        <f>'[1]2019注記'!I30</f>
        <v>3720</v>
      </c>
      <c r="G52" s="30"/>
      <c r="H52" s="33"/>
      <c r="I52" s="16"/>
    </row>
    <row r="53" spans="1:9" s="14" customFormat="1" ht="12" customHeight="1" x14ac:dyDescent="0.25">
      <c r="A53" s="12"/>
      <c r="B53" s="28"/>
      <c r="D53" s="14">
        <v>5</v>
      </c>
      <c r="E53" s="16" t="s">
        <v>55</v>
      </c>
      <c r="F53" s="51">
        <f>'[1]2019注記'!I22</f>
        <v>11140</v>
      </c>
      <c r="G53" s="30"/>
      <c r="H53" s="53"/>
      <c r="I53" s="16"/>
    </row>
    <row r="54" spans="1:9" s="14" customFormat="1" ht="12" customHeight="1" x14ac:dyDescent="0.25">
      <c r="A54" s="12"/>
      <c r="B54" s="28"/>
      <c r="D54" s="14">
        <v>6</v>
      </c>
      <c r="E54" s="14" t="s">
        <v>56</v>
      </c>
      <c r="F54" s="30">
        <f>'[1]2019注記'!I31</f>
        <v>15742</v>
      </c>
      <c r="G54" s="30"/>
      <c r="H54" s="53"/>
      <c r="I54" s="16"/>
    </row>
    <row r="55" spans="1:9" s="14" customFormat="1" ht="12" customHeight="1" x14ac:dyDescent="0.25">
      <c r="A55" s="12"/>
      <c r="B55" s="28" t="s">
        <v>57</v>
      </c>
      <c r="C55" s="34" t="s">
        <v>58</v>
      </c>
      <c r="D55" s="7"/>
      <c r="E55" s="8"/>
      <c r="F55" s="51"/>
      <c r="G55" s="40">
        <f>SUM(F56)</f>
        <v>0</v>
      </c>
      <c r="H55" s="33"/>
      <c r="I55" s="16"/>
    </row>
    <row r="56" spans="1:9" s="14" customFormat="1" ht="12" customHeight="1" x14ac:dyDescent="0.25">
      <c r="A56" s="12"/>
      <c r="B56" s="28"/>
      <c r="D56" s="14" t="s">
        <v>59</v>
      </c>
      <c r="E56" s="52"/>
      <c r="F56" s="30"/>
      <c r="G56" s="33"/>
      <c r="H56" s="53"/>
      <c r="I56" s="16"/>
    </row>
    <row r="57" spans="1:9" s="14" customFormat="1" ht="12" customHeight="1" x14ac:dyDescent="0.25">
      <c r="A57" s="12"/>
      <c r="B57" s="28" t="s">
        <v>60</v>
      </c>
      <c r="E57" s="16"/>
      <c r="F57" s="51"/>
      <c r="G57" s="32">
        <f>F58</f>
        <v>0</v>
      </c>
      <c r="H57" s="31"/>
      <c r="I57" s="16"/>
    </row>
    <row r="58" spans="1:9" s="14" customFormat="1" ht="12" customHeight="1" x14ac:dyDescent="0.25">
      <c r="A58" s="12"/>
      <c r="B58" s="28"/>
      <c r="D58" s="14" t="s">
        <v>61</v>
      </c>
      <c r="E58" s="16"/>
      <c r="F58" s="51">
        <v>0</v>
      </c>
      <c r="G58" s="30"/>
      <c r="H58" s="31"/>
      <c r="I58" s="16"/>
    </row>
    <row r="59" spans="1:9" s="14" customFormat="1" ht="12" customHeight="1" x14ac:dyDescent="0.25">
      <c r="A59" s="12"/>
      <c r="B59" s="28"/>
      <c r="C59" s="14" t="s">
        <v>62</v>
      </c>
      <c r="E59" s="16"/>
      <c r="F59" s="51"/>
      <c r="G59" s="30"/>
      <c r="H59" s="31">
        <f>G55-G57</f>
        <v>0</v>
      </c>
      <c r="I59" s="16"/>
    </row>
    <row r="60" spans="1:9" s="14" customFormat="1" ht="12" customHeight="1" x14ac:dyDescent="0.25">
      <c r="A60" s="12"/>
      <c r="B60" s="28" t="s">
        <v>63</v>
      </c>
      <c r="C60" s="34" t="s">
        <v>64</v>
      </c>
      <c r="D60" s="7"/>
      <c r="E60" s="8"/>
      <c r="F60" s="54"/>
      <c r="G60" s="55"/>
      <c r="H60" s="56">
        <f>H23+H44+H59</f>
        <v>2893534</v>
      </c>
      <c r="I60" s="16"/>
    </row>
    <row r="61" spans="1:9" s="14" customFormat="1" ht="12" customHeight="1" x14ac:dyDescent="0.25">
      <c r="A61" s="12"/>
      <c r="B61" s="28"/>
      <c r="D61" s="14" t="s">
        <v>65</v>
      </c>
      <c r="F61" s="29"/>
      <c r="G61" s="30"/>
      <c r="H61" s="31">
        <f>H20-H60</f>
        <v>195437</v>
      </c>
      <c r="I61" s="16"/>
    </row>
    <row r="62" spans="1:9" s="14" customFormat="1" ht="12" customHeight="1" x14ac:dyDescent="0.25">
      <c r="A62" s="12"/>
      <c r="B62" s="28"/>
      <c r="D62" s="14" t="s">
        <v>66</v>
      </c>
      <c r="F62" s="29"/>
      <c r="G62" s="30"/>
      <c r="H62" s="31">
        <v>0</v>
      </c>
      <c r="I62" s="16"/>
    </row>
    <row r="63" spans="1:9" s="14" customFormat="1" ht="12" customHeight="1" x14ac:dyDescent="0.25">
      <c r="A63" s="12"/>
      <c r="B63" s="28"/>
      <c r="D63" s="14" t="s">
        <v>67</v>
      </c>
      <c r="E63" s="16"/>
      <c r="F63" s="57"/>
      <c r="G63" s="32"/>
      <c r="H63" s="58">
        <v>314118</v>
      </c>
      <c r="I63" s="16"/>
    </row>
    <row r="64" spans="1:9" s="14" customFormat="1" ht="12" customHeight="1" x14ac:dyDescent="0.25">
      <c r="A64" s="12"/>
      <c r="B64" s="28"/>
      <c r="D64" s="14" t="s">
        <v>68</v>
      </c>
      <c r="E64" s="16"/>
      <c r="F64" s="57"/>
      <c r="G64" s="32"/>
      <c r="H64" s="58">
        <f>SUM(H61:H63)</f>
        <v>509555</v>
      </c>
      <c r="I64" s="16"/>
    </row>
    <row r="65" spans="1:9" s="14" customFormat="1" ht="12" customHeight="1" x14ac:dyDescent="0.25">
      <c r="A65" s="12"/>
      <c r="B65" s="59"/>
      <c r="C65" s="60" t="s">
        <v>69</v>
      </c>
      <c r="D65" s="61"/>
      <c r="E65" s="62"/>
      <c r="F65" s="63"/>
      <c r="G65" s="64"/>
      <c r="H65" s="65"/>
      <c r="I65" s="16"/>
    </row>
    <row r="66" spans="1:9" s="1" customFormat="1" ht="10.5" customHeight="1" x14ac:dyDescent="0.25">
      <c r="A66" s="66"/>
      <c r="B66" s="67"/>
      <c r="C66" s="68"/>
      <c r="D66" s="69"/>
      <c r="E66" s="69"/>
      <c r="F66" s="69"/>
      <c r="G66" s="69"/>
      <c r="H66" s="69"/>
      <c r="I66" s="70"/>
    </row>
    <row r="67" spans="1:9" s="1" customFormat="1" ht="10.5" customHeight="1" x14ac:dyDescent="0.25">
      <c r="A67" s="71"/>
      <c r="B67" s="72"/>
      <c r="C67" s="71"/>
      <c r="D67" s="71"/>
      <c r="E67" s="71"/>
      <c r="F67" s="71"/>
      <c r="G67" s="71"/>
      <c r="H67" s="71"/>
      <c r="I67" s="71"/>
    </row>
  </sheetData>
  <mergeCells count="12">
    <mergeCell ref="D14:E14"/>
    <mergeCell ref="D24:E24"/>
    <mergeCell ref="D25:E25"/>
    <mergeCell ref="C55:E55"/>
    <mergeCell ref="C60:E60"/>
    <mergeCell ref="D65:E65"/>
    <mergeCell ref="A2:I2"/>
    <mergeCell ref="A3:I3"/>
    <mergeCell ref="F5:H5"/>
    <mergeCell ref="B7:E8"/>
    <mergeCell ref="F7:H7"/>
    <mergeCell ref="D12:E12"/>
  </mergeCells>
  <phoneticPr fontId="3"/>
  <printOptions horizontalCentered="1"/>
  <pageMargins left="0.59055118110236227" right="0.59055118110236227" top="0.38" bottom="0.59055118110236227" header="0.31" footer="0.51181102362204722"/>
  <pageSetup paperSize="9" firstPageNumber="235" orientation="portrait" useFirstPageNumber="1" horizont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特定非営利活動事業のみ </vt:lpstr>
      <vt:lpstr>'特定非営利活動事業のみ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ofuku-t@nifty.com</dc:creator>
  <cp:lastModifiedBy>ofuku-t@nifty.com</cp:lastModifiedBy>
  <dcterms:created xsi:type="dcterms:W3CDTF">2019-06-14T07:34:06Z</dcterms:created>
  <dcterms:modified xsi:type="dcterms:W3CDTF">2019-06-14T07:34:31Z</dcterms:modified>
</cp:coreProperties>
</file>