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akaue\Desktop\"/>
    </mc:Choice>
  </mc:AlternateContent>
  <xr:revisionPtr revIDLastSave="0" documentId="8_{2CF0A4FC-A6CB-4435-A82D-E9A000B938A9}" xr6:coauthVersionLast="47" xr6:coauthVersionMax="47" xr10:uidLastSave="{00000000-0000-0000-0000-000000000000}"/>
  <bookViews>
    <workbookView xWindow="-120" yWindow="-120" windowWidth="20730" windowHeight="11040" xr2:uid="{C294E60D-E32D-4D49-8A3F-DB2B2A164E89}"/>
  </bookViews>
  <sheets>
    <sheet name="全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K77" i="1"/>
  <c r="J77" i="1"/>
  <c r="I77" i="1"/>
  <c r="H77" i="1"/>
  <c r="G77" i="1"/>
  <c r="F77" i="1"/>
  <c r="P76" i="1"/>
  <c r="O76" i="1"/>
  <c r="N76" i="1"/>
  <c r="M76" i="1"/>
  <c r="L76" i="1"/>
  <c r="K76" i="1"/>
  <c r="J76" i="1"/>
  <c r="I76" i="1"/>
  <c r="H76" i="1"/>
  <c r="G76" i="1"/>
  <c r="E74" i="1"/>
  <c r="E71" i="1"/>
  <c r="E77" i="1" s="1"/>
  <c r="P69" i="1"/>
  <c r="O69" i="1"/>
  <c r="N69" i="1"/>
  <c r="M69" i="1"/>
  <c r="L69" i="1"/>
  <c r="K69" i="1"/>
  <c r="J69" i="1"/>
  <c r="I69" i="1"/>
  <c r="H69" i="1"/>
  <c r="G69" i="1"/>
  <c r="F69" i="1"/>
  <c r="E69" i="1"/>
  <c r="E68" i="1"/>
  <c r="E67" i="1"/>
  <c r="E66" i="1"/>
  <c r="E65" i="1"/>
  <c r="E64" i="1"/>
  <c r="E63" i="1"/>
  <c r="P62" i="1"/>
  <c r="P70" i="1" s="1"/>
  <c r="O62" i="1"/>
  <c r="O70" i="1" s="1"/>
  <c r="N62" i="1"/>
  <c r="N70" i="1" s="1"/>
  <c r="L62" i="1"/>
  <c r="L70" i="1" s="1"/>
  <c r="K62" i="1"/>
  <c r="K70" i="1" s="1"/>
  <c r="H62" i="1"/>
  <c r="H70" i="1" s="1"/>
  <c r="G62" i="1"/>
  <c r="G70" i="1" s="1"/>
  <c r="F62" i="1"/>
  <c r="F70" i="1" s="1"/>
  <c r="E61" i="1"/>
  <c r="E59" i="1"/>
  <c r="E58" i="1"/>
  <c r="O57" i="1"/>
  <c r="N57" i="1"/>
  <c r="M57" i="1"/>
  <c r="M62" i="1" s="1"/>
  <c r="M70" i="1" s="1"/>
  <c r="J57" i="1"/>
  <c r="E57" i="1" s="1"/>
  <c r="E62" i="1" s="1"/>
  <c r="E70" i="1" s="1"/>
  <c r="I57" i="1"/>
  <c r="I62" i="1" s="1"/>
  <c r="I70" i="1" s="1"/>
  <c r="E56" i="1"/>
  <c r="E55" i="1"/>
  <c r="M53" i="1"/>
  <c r="M54" i="1" s="1"/>
  <c r="L53" i="1"/>
  <c r="I53" i="1"/>
  <c r="G53" i="1"/>
  <c r="E52" i="1"/>
  <c r="E51" i="1" s="1"/>
  <c r="P51" i="1"/>
  <c r="O51" i="1"/>
  <c r="N51" i="1"/>
  <c r="N53" i="1" s="1"/>
  <c r="M51" i="1"/>
  <c r="L51" i="1"/>
  <c r="K51" i="1"/>
  <c r="J51" i="1"/>
  <c r="I51" i="1"/>
  <c r="H51" i="1"/>
  <c r="H53" i="1" s="1"/>
  <c r="G51" i="1"/>
  <c r="F51" i="1"/>
  <c r="E50" i="1"/>
  <c r="E49" i="1"/>
  <c r="E48" i="1"/>
  <c r="E47" i="1"/>
  <c r="E46" i="1"/>
  <c r="E45" i="1"/>
  <c r="E44" i="1"/>
  <c r="E42" i="1" s="1"/>
  <c r="E43" i="1"/>
  <c r="P42" i="1"/>
  <c r="O42" i="1"/>
  <c r="N42" i="1"/>
  <c r="M42" i="1"/>
  <c r="L42" i="1"/>
  <c r="K42" i="1"/>
  <c r="K53" i="1" s="1"/>
  <c r="J42" i="1"/>
  <c r="J53" i="1" s="1"/>
  <c r="I42" i="1"/>
  <c r="H42" i="1"/>
  <c r="G42" i="1"/>
  <c r="F42" i="1"/>
  <c r="F53" i="1" s="1"/>
  <c r="P41" i="1"/>
  <c r="P53" i="1" s="1"/>
  <c r="O41" i="1"/>
  <c r="O53" i="1" s="1"/>
  <c r="N41" i="1"/>
  <c r="N40" i="1"/>
  <c r="N54" i="1" s="1"/>
  <c r="M40" i="1"/>
  <c r="J40" i="1"/>
  <c r="J54" i="1" s="1"/>
  <c r="H40" i="1"/>
  <c r="H54" i="1" s="1"/>
  <c r="E39" i="1"/>
  <c r="P38" i="1"/>
  <c r="P40" i="1" s="1"/>
  <c r="O38" i="1"/>
  <c r="O40" i="1" s="1"/>
  <c r="N38" i="1"/>
  <c r="M38" i="1"/>
  <c r="L38" i="1"/>
  <c r="L40" i="1" s="1"/>
  <c r="L54" i="1" s="1"/>
  <c r="K38" i="1"/>
  <c r="K40" i="1" s="1"/>
  <c r="K54" i="1" s="1"/>
  <c r="J38" i="1"/>
  <c r="I38" i="1"/>
  <c r="I40" i="1" s="1"/>
  <c r="I54" i="1" s="1"/>
  <c r="H38" i="1"/>
  <c r="G38" i="1"/>
  <c r="G40" i="1" s="1"/>
  <c r="G54" i="1" s="1"/>
  <c r="F38" i="1"/>
  <c r="F40" i="1" s="1"/>
  <c r="E37" i="1"/>
  <c r="E36" i="1"/>
  <c r="E35" i="1"/>
  <c r="P33" i="1"/>
  <c r="O33" i="1"/>
  <c r="N33" i="1"/>
  <c r="N34" i="1" s="1"/>
  <c r="N72" i="1" s="1"/>
  <c r="N75" i="1" s="1"/>
  <c r="M33" i="1"/>
  <c r="M34" i="1" s="1"/>
  <c r="M72" i="1" s="1"/>
  <c r="M75" i="1" s="1"/>
  <c r="L33" i="1"/>
  <c r="L34" i="1" s="1"/>
  <c r="K33" i="1"/>
  <c r="J33" i="1"/>
  <c r="I33" i="1"/>
  <c r="H33" i="1"/>
  <c r="G33" i="1"/>
  <c r="G34" i="1" s="1"/>
  <c r="F33" i="1"/>
  <c r="F34" i="1" s="1"/>
  <c r="E32" i="1"/>
  <c r="E31" i="1"/>
  <c r="E30" i="1"/>
  <c r="E29" i="1"/>
  <c r="E28" i="1"/>
  <c r="E27" i="1"/>
  <c r="E26" i="1"/>
  <c r="E25" i="1"/>
  <c r="E33" i="1" s="1"/>
  <c r="E24" i="1"/>
  <c r="E76" i="1" s="1"/>
  <c r="P23" i="1"/>
  <c r="P34" i="1" s="1"/>
  <c r="O23" i="1"/>
  <c r="O34" i="1" s="1"/>
  <c r="N23" i="1"/>
  <c r="M23" i="1"/>
  <c r="L23" i="1"/>
  <c r="K23" i="1"/>
  <c r="K34" i="1" s="1"/>
  <c r="J23" i="1"/>
  <c r="J34" i="1" s="1"/>
  <c r="I23" i="1"/>
  <c r="I34" i="1" s="1"/>
  <c r="I72" i="1" s="1"/>
  <c r="I75" i="1" s="1"/>
  <c r="H23" i="1"/>
  <c r="H34" i="1" s="1"/>
  <c r="G23" i="1"/>
  <c r="F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3" i="1" s="1"/>
  <c r="E34" i="1" s="1"/>
  <c r="K72" i="1" l="1"/>
  <c r="K75" i="1" s="1"/>
  <c r="O54" i="1"/>
  <c r="E40" i="1"/>
  <c r="E54" i="1" s="1"/>
  <c r="P54" i="1"/>
  <c r="P72" i="1" s="1"/>
  <c r="P75" i="1" s="1"/>
  <c r="O72" i="1"/>
  <c r="O75" i="1" s="1"/>
  <c r="G72" i="1"/>
  <c r="G75" i="1" s="1"/>
  <c r="F54" i="1"/>
  <c r="F72" i="1" s="1"/>
  <c r="H72" i="1"/>
  <c r="H75" i="1" s="1"/>
  <c r="L72" i="1"/>
  <c r="L75" i="1" s="1"/>
  <c r="J62" i="1"/>
  <c r="J70" i="1" s="1"/>
  <c r="J72" i="1" s="1"/>
  <c r="J75" i="1" s="1"/>
  <c r="E38" i="1"/>
  <c r="E41" i="1"/>
  <c r="E53" i="1" s="1"/>
  <c r="F75" i="1" l="1"/>
  <c r="E72" i="1"/>
  <c r="E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sakaue</author>
  </authors>
  <commentList>
    <comment ref="D10" authorId="0" shapeId="0" xr:uid="{108AB05B-B65E-47A4-8A77-15EDD5528DD1}">
      <text>
        <r>
          <rPr>
            <sz val="11"/>
            <color indexed="81"/>
            <rFont val="MS P ゴシック"/>
            <family val="3"/>
            <charset val="128"/>
          </rPr>
          <t>障がいと介護は分ける（介護に別枠増やす）</t>
        </r>
      </text>
    </comment>
    <comment ref="D12" authorId="0" shapeId="0" xr:uid="{0C6562FB-56C5-467D-AA85-FE8C1B92E4C8}">
      <text>
        <r>
          <rPr>
            <sz val="11"/>
            <color indexed="81"/>
            <rFont val="MS P ゴシック"/>
            <family val="3"/>
            <charset val="128"/>
          </rPr>
          <t>利用者負担金収入は別枠とする</t>
        </r>
      </text>
    </comment>
    <comment ref="D15" authorId="0" shapeId="0" xr:uid="{CCCCEF8E-1008-4E2B-80AA-60C2F45DD4C4}">
      <text>
        <r>
          <rPr>
            <sz val="11"/>
            <color indexed="81"/>
            <rFont val="MS P ゴシック"/>
            <family val="3"/>
            <charset val="128"/>
          </rPr>
          <t>障がいと介護は分ける（介護に別枠増やす）</t>
        </r>
      </text>
    </comment>
    <comment ref="E76" authorId="0" shapeId="0" xr:uid="{A8B70551-45DD-4402-89C2-02E72AA9716E}">
      <text>
        <r>
          <rPr>
            <sz val="11"/>
            <color indexed="81"/>
            <rFont val="ＭＳ Ｐゴシック"/>
            <family val="3"/>
            <charset val="128"/>
          </rPr>
          <t>法人本部は含めていない</t>
        </r>
      </text>
    </comment>
  </commentList>
</comments>
</file>

<file path=xl/sharedStrings.xml><?xml version="1.0" encoding="utf-8"?>
<sst xmlns="http://schemas.openxmlformats.org/spreadsheetml/2006/main" count="92" uniqueCount="90">
  <si>
    <r>
      <t>令和7年度　社会福祉法人　清水旭山学園　当初</t>
    </r>
    <r>
      <rPr>
        <sz val="11"/>
        <rFont val="ＭＳ Ｐゴシック"/>
        <family val="3"/>
        <charset val="128"/>
      </rPr>
      <t>予算一覧表　　　　　　　令和7年3</t>
    </r>
    <r>
      <rPr>
        <sz val="11"/>
        <color theme="1"/>
        <rFont val="ＭＳ Ｐゴシック"/>
        <family val="2"/>
        <charset val="128"/>
        <scheme val="minor"/>
      </rPr>
      <t>月13日</t>
    </r>
    <rPh sb="0" eb="2">
      <t>レイワ</t>
    </rPh>
    <rPh sb="3" eb="5">
      <t>ネンド</t>
    </rPh>
    <rPh sb="4" eb="5">
      <t>ド</t>
    </rPh>
    <rPh sb="6" eb="12">
      <t>シャフク</t>
    </rPh>
    <rPh sb="13" eb="15">
      <t>シミズ</t>
    </rPh>
    <rPh sb="15" eb="16">
      <t>アサヒ</t>
    </rPh>
    <rPh sb="16" eb="17">
      <t>ヤマ</t>
    </rPh>
    <rPh sb="17" eb="19">
      <t>ガクエン</t>
    </rPh>
    <rPh sb="20" eb="22">
      <t>トウショ</t>
    </rPh>
    <rPh sb="22" eb="24">
      <t>ヨサン</t>
    </rPh>
    <rPh sb="24" eb="26">
      <t>イチラン</t>
    </rPh>
    <rPh sb="26" eb="27">
      <t>ヒョウ</t>
    </rPh>
    <rPh sb="34" eb="36">
      <t>レイワ</t>
    </rPh>
    <rPh sb="37" eb="38">
      <t>ネン</t>
    </rPh>
    <rPh sb="39" eb="40">
      <t>ガツ</t>
    </rPh>
    <rPh sb="42" eb="43">
      <t>ニチ</t>
    </rPh>
    <phoneticPr fontId="3"/>
  </si>
  <si>
    <t>（単位：千円）</t>
    <rPh sb="1" eb="3">
      <t>タンイ</t>
    </rPh>
    <rPh sb="4" eb="6">
      <t>センエン</t>
    </rPh>
    <phoneticPr fontId="3"/>
  </si>
  <si>
    <t>勘　定　科　目</t>
    <phoneticPr fontId="3"/>
  </si>
  <si>
    <t>社　　会　　福　　祉　　法　　人　　　　清　　水　　旭　　山　　学　　園</t>
    <rPh sb="0" eb="1">
      <t>シャ</t>
    </rPh>
    <rPh sb="3" eb="4">
      <t>カイ</t>
    </rPh>
    <rPh sb="6" eb="7">
      <t>フク</t>
    </rPh>
    <rPh sb="9" eb="10">
      <t>シ</t>
    </rPh>
    <rPh sb="12" eb="13">
      <t>ホウ</t>
    </rPh>
    <rPh sb="15" eb="16">
      <t>ジン</t>
    </rPh>
    <rPh sb="20" eb="21">
      <t>セイ</t>
    </rPh>
    <rPh sb="23" eb="24">
      <t>ミズ</t>
    </rPh>
    <rPh sb="26" eb="27">
      <t>アサヒ</t>
    </rPh>
    <rPh sb="29" eb="30">
      <t>ヤマ</t>
    </rPh>
    <rPh sb="32" eb="33">
      <t>ガク</t>
    </rPh>
    <rPh sb="35" eb="36">
      <t>エン</t>
    </rPh>
    <phoneticPr fontId="3"/>
  </si>
  <si>
    <t>合　　計</t>
  </si>
  <si>
    <t>本部会計</t>
    <phoneticPr fontId="3"/>
  </si>
  <si>
    <t>旭山学園</t>
    <phoneticPr fontId="3"/>
  </si>
  <si>
    <t>あさひ荘</t>
    <phoneticPr fontId="3"/>
  </si>
  <si>
    <t>通所ホーム</t>
    <phoneticPr fontId="3"/>
  </si>
  <si>
    <t>旭山農志塾</t>
    <rPh sb="0" eb="5">
      <t>アサノウ</t>
    </rPh>
    <phoneticPr fontId="3"/>
  </si>
  <si>
    <t>御影農志塾</t>
    <rPh sb="0" eb="2">
      <t>ミカゲ</t>
    </rPh>
    <rPh sb="2" eb="5">
      <t>ノウシジュク</t>
    </rPh>
    <phoneticPr fontId="3"/>
  </si>
  <si>
    <t>地域生活　　　　　　　支援センター</t>
    <rPh sb="0" eb="2">
      <t>チイキ</t>
    </rPh>
    <rPh sb="2" eb="4">
      <t>セイカツ</t>
    </rPh>
    <rPh sb="11" eb="13">
      <t>シエン</t>
    </rPh>
    <phoneticPr fontId="3"/>
  </si>
  <si>
    <t>せせらぎ荘</t>
    <rPh sb="4" eb="5">
      <t>ソウ</t>
    </rPh>
    <phoneticPr fontId="3"/>
  </si>
  <si>
    <t>地域密着　　　　　　　　せせらぎ荘</t>
    <rPh sb="0" eb="2">
      <t>チイキ</t>
    </rPh>
    <rPh sb="2" eb="4">
      <t>ミッチャク</t>
    </rPh>
    <rPh sb="16" eb="17">
      <t>ソウ</t>
    </rPh>
    <phoneticPr fontId="3"/>
  </si>
  <si>
    <t>せせらぎ
ハウス</t>
    <phoneticPr fontId="3"/>
  </si>
  <si>
    <t>せせらぎ
デイサービス</t>
    <phoneticPr fontId="3"/>
  </si>
  <si>
    <t>事　業　活　動　に　よ　る　収　支</t>
    <rPh sb="0" eb="1">
      <t>コト</t>
    </rPh>
    <rPh sb="2" eb="3">
      <t>ギョウ</t>
    </rPh>
    <rPh sb="4" eb="5">
      <t>カツ</t>
    </rPh>
    <rPh sb="6" eb="7">
      <t>ドウ</t>
    </rPh>
    <rPh sb="14" eb="15">
      <t>オサム</t>
    </rPh>
    <rPh sb="16" eb="17">
      <t>ササ</t>
    </rPh>
    <phoneticPr fontId="3"/>
  </si>
  <si>
    <t>収　　　　　　入</t>
    <rPh sb="0" eb="1">
      <t>オサム</t>
    </rPh>
    <rPh sb="7" eb="8">
      <t>イリ</t>
    </rPh>
    <phoneticPr fontId="3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</si>
  <si>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3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</si>
  <si>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3"/>
  </si>
  <si>
    <t>地域密着型介護料収入</t>
    <rPh sb="0" eb="2">
      <t>チイキ</t>
    </rPh>
    <rPh sb="2" eb="4">
      <t>ミッチャク</t>
    </rPh>
    <rPh sb="4" eb="5">
      <t>カタ</t>
    </rPh>
    <rPh sb="5" eb="7">
      <t>カイゴ</t>
    </rPh>
    <rPh sb="7" eb="8">
      <t>リョウ</t>
    </rPh>
    <rPh sb="8" eb="10">
      <t>シュウニュウ</t>
    </rPh>
    <phoneticPr fontId="3"/>
  </si>
  <si>
    <t>居宅介護支援介護料収入</t>
  </si>
  <si>
    <t>利用者等利用料収入</t>
  </si>
  <si>
    <t>その他の事業収入</t>
    <rPh sb="2" eb="3">
      <t>タ</t>
    </rPh>
    <rPh sb="4" eb="6">
      <t>ジギョウ</t>
    </rPh>
    <rPh sb="6" eb="8">
      <t>シュウニュウ</t>
    </rPh>
    <phoneticPr fontId="3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</si>
  <si>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3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</si>
  <si>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シュウニュウ</t>
    </rPh>
    <phoneticPr fontId="3"/>
  </si>
  <si>
    <t>利用者負担金収入</t>
    <rPh sb="0" eb="8">
      <t>リヨウシャフタンキンシュウニュウ</t>
    </rPh>
    <phoneticPr fontId="3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</si>
  <si>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3"/>
  </si>
  <si>
    <t>生産活動事業収入</t>
    <rPh sb="0" eb="2">
      <t>セイサン</t>
    </rPh>
    <rPh sb="2" eb="4">
      <t>カツドウ</t>
    </rPh>
    <rPh sb="4" eb="6">
      <t>ジギョウ</t>
    </rPh>
    <rPh sb="6" eb="8">
      <t>シュウニュウ</t>
    </rPh>
    <phoneticPr fontId="3"/>
  </si>
  <si>
    <t>補助金事業収入</t>
    <rPh sb="0" eb="3">
      <t>ホジョキン</t>
    </rPh>
    <rPh sb="3" eb="5">
      <t>ジギョウ</t>
    </rPh>
    <rPh sb="5" eb="7">
      <t>シュウニュウ</t>
    </rPh>
    <phoneticPr fontId="3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</si>
  <si>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3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</si>
  <si>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3"/>
  </si>
  <si>
    <t>受取利息配当金収入</t>
  </si>
  <si>
    <t>その他の収入</t>
    <rPh sb="2" eb="3">
      <t>タ</t>
    </rPh>
    <rPh sb="4" eb="6">
      <t>シュウニュウ</t>
    </rPh>
    <phoneticPr fontId="3"/>
  </si>
  <si>
    <t>流動資産評価等による資産増加額</t>
    <rPh sb="0" eb="2">
      <t>リュウドウ</t>
    </rPh>
    <rPh sb="2" eb="4">
      <t>シサン</t>
    </rPh>
    <rPh sb="4" eb="6">
      <t>ヒョウカ</t>
    </rPh>
    <rPh sb="6" eb="7">
      <t>トウ</t>
    </rPh>
    <rPh sb="10" eb="12">
      <t>シサン</t>
    </rPh>
    <rPh sb="12" eb="14">
      <t>ゾウカ</t>
    </rPh>
    <rPh sb="14" eb="15">
      <t>ガク</t>
    </rPh>
    <phoneticPr fontId="3"/>
  </si>
  <si>
    <t>事業活動収入計（1）</t>
    <rPh sb="0" eb="2">
      <t>ジギョウ</t>
    </rPh>
    <rPh sb="2" eb="4">
      <t>カツドウ</t>
    </rPh>
    <phoneticPr fontId="3"/>
  </si>
  <si>
    <t>支　　　出</t>
    <rPh sb="0" eb="1">
      <t>ササ</t>
    </rPh>
    <rPh sb="4" eb="5">
      <t>デ</t>
    </rPh>
    <phoneticPr fontId="3"/>
  </si>
  <si>
    <t>人件費支出</t>
  </si>
  <si>
    <t>事業費支出</t>
    <rPh sb="0" eb="2">
      <t>ジギョウ</t>
    </rPh>
    <rPh sb="2" eb="3">
      <t>ヒ</t>
    </rPh>
    <phoneticPr fontId="3"/>
  </si>
  <si>
    <t>事務費支出</t>
    <rPh sb="0" eb="2">
      <t>ジム</t>
    </rPh>
    <rPh sb="2" eb="3">
      <t>ヒ</t>
    </rPh>
    <rPh sb="3" eb="5">
      <t>シシュツ</t>
    </rPh>
    <phoneticPr fontId="3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</si>
  <si>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3"/>
  </si>
  <si>
    <t>生産活動事業支出</t>
    <rPh sb="0" eb="2">
      <t>セイサン</t>
    </rPh>
    <rPh sb="2" eb="4">
      <t>カツドウ</t>
    </rPh>
    <rPh sb="4" eb="6">
      <t>ジギョウ</t>
    </rPh>
    <rPh sb="6" eb="8">
      <t>シシュツ</t>
    </rPh>
    <phoneticPr fontId="3"/>
  </si>
  <si>
    <t>利用者負担軽減額</t>
    <phoneticPr fontId="3"/>
  </si>
  <si>
    <t>支払利息支出</t>
    <rPh sb="0" eb="2">
      <t>シハライ</t>
    </rPh>
    <rPh sb="2" eb="4">
      <t>リソク</t>
    </rPh>
    <rPh sb="4" eb="6">
      <t>シシュツ</t>
    </rPh>
    <phoneticPr fontId="3"/>
  </si>
  <si>
    <t>その他の支出</t>
    <rPh sb="2" eb="3">
      <t>タ</t>
    </rPh>
    <rPh sb="4" eb="6">
      <t>シシュツ</t>
    </rPh>
    <phoneticPr fontId="3"/>
  </si>
  <si>
    <t>流動資産評価等による資産減少額</t>
    <rPh sb="0" eb="2">
      <t>リュウドウ</t>
    </rPh>
    <rPh sb="2" eb="4">
      <t>シサン</t>
    </rPh>
    <rPh sb="4" eb="6">
      <t>ヒョウカ</t>
    </rPh>
    <rPh sb="6" eb="7">
      <t>トウ</t>
    </rPh>
    <rPh sb="10" eb="12">
      <t>シサン</t>
    </rPh>
    <rPh sb="12" eb="14">
      <t>ゲンショウ</t>
    </rPh>
    <rPh sb="14" eb="15">
      <t>ガク</t>
    </rPh>
    <phoneticPr fontId="3"/>
  </si>
  <si>
    <t>事業活動支出計（2）</t>
    <rPh sb="0" eb="2">
      <t>ジギョウ</t>
    </rPh>
    <rPh sb="2" eb="4">
      <t>カツドウ</t>
    </rPh>
    <phoneticPr fontId="3"/>
  </si>
  <si>
    <t>事業活動資金収支差額（3）＝（1）-（2）</t>
    <rPh sb="0" eb="2">
      <t>ジギョウ</t>
    </rPh>
    <rPh sb="2" eb="4">
      <t>カツドウ</t>
    </rPh>
    <phoneticPr fontId="3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</si>
  <si>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3"/>
  </si>
  <si>
    <t>収入</t>
    <rPh sb="0" eb="2">
      <t>シュウニュウ</t>
    </rPh>
    <phoneticPr fontId="3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</si>
  <si>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シュウニュウ</t>
    </rPh>
    <phoneticPr fontId="3"/>
  </si>
  <si>
    <t>施設整備等寄付金収入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3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</si>
  <si>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3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</si>
  <si>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3"/>
  </si>
  <si>
    <t>　土地産売却収入</t>
    <rPh sb="1" eb="3">
      <t>トチ</t>
    </rPh>
    <rPh sb="3" eb="4">
      <t>サン</t>
    </rPh>
    <rPh sb="4" eb="6">
      <t>バイキャク</t>
    </rPh>
    <rPh sb="6" eb="8">
      <t>シュウニュウ</t>
    </rPh>
    <phoneticPr fontId="3"/>
  </si>
  <si>
    <t>施設整備等収入計（4）</t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</si>
  <si>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3"/>
  </si>
  <si>
    <t>固定資産取得支出</t>
  </si>
  <si>
    <t>　　土地取得支出</t>
    <phoneticPr fontId="3"/>
  </si>
  <si>
    <t>　　建物取得支出</t>
    <phoneticPr fontId="3"/>
  </si>
  <si>
    <t>　　構築物取得支出</t>
    <phoneticPr fontId="3"/>
  </si>
  <si>
    <t>　　機械及び装置取得支出</t>
    <phoneticPr fontId="3"/>
  </si>
  <si>
    <t>　　車両運搬具取得支出</t>
    <phoneticPr fontId="3"/>
  </si>
  <si>
    <t>　　器具及び備品取得支出</t>
    <phoneticPr fontId="3"/>
  </si>
  <si>
    <t>　　建設仮勘定</t>
    <rPh sb="2" eb="4">
      <t>ケンセツ</t>
    </rPh>
    <rPh sb="4" eb="7">
      <t>カリカンジョウ</t>
    </rPh>
    <phoneticPr fontId="3"/>
  </si>
  <si>
    <t>　　その他有形固定資産取得支出</t>
    <rPh sb="4" eb="5">
      <t>タ</t>
    </rPh>
    <rPh sb="5" eb="7">
      <t>ユウケイ</t>
    </rPh>
    <rPh sb="7" eb="9">
      <t>コテイ</t>
    </rPh>
    <rPh sb="9" eb="11">
      <t>シサン</t>
    </rPh>
    <rPh sb="11" eb="13">
      <t>シュトク</t>
    </rPh>
    <rPh sb="13" eb="15">
      <t>シシュツ</t>
    </rPh>
    <phoneticPr fontId="3"/>
  </si>
  <si>
    <t>ファイナンスリース返済支出</t>
    <rPh sb="9" eb="11">
      <t>ヘンサイ</t>
    </rPh>
    <rPh sb="11" eb="13">
      <t>シシュツ</t>
    </rPh>
    <phoneticPr fontId="3"/>
  </si>
  <si>
    <t>　　ファイナンスリース返済支出</t>
    <rPh sb="11" eb="15">
      <t>ヘンサイシシュツ</t>
    </rPh>
    <phoneticPr fontId="3"/>
  </si>
  <si>
    <t>施設整備等支出計（5）</t>
    <phoneticPr fontId="3"/>
  </si>
  <si>
    <t>施設整備等資金収支差額（6）＝（4）-（5）</t>
    <phoneticPr fontId="3"/>
  </si>
  <si>
    <t>その他の活動による収支</t>
    <rPh sb="2" eb="3">
      <t>タ</t>
    </rPh>
    <rPh sb="4" eb="6">
      <t>カツドウ</t>
    </rPh>
    <rPh sb="9" eb="11">
      <t>シュウシ</t>
    </rPh>
    <phoneticPr fontId="3"/>
  </si>
  <si>
    <t>収　　入</t>
    <rPh sb="0" eb="1">
      <t>オサム</t>
    </rPh>
    <rPh sb="3" eb="4">
      <t>イリ</t>
    </rPh>
    <phoneticPr fontId="3"/>
  </si>
  <si>
    <t>積立資産取崩収入</t>
    <rPh sb="0" eb="2">
      <t>ツミタテ</t>
    </rPh>
    <rPh sb="2" eb="4">
      <t>シサン</t>
    </rPh>
    <rPh sb="4" eb="6">
      <t>トリクズシ</t>
    </rPh>
    <rPh sb="6" eb="8">
      <t>シュウニュウ</t>
    </rPh>
    <phoneticPr fontId="3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</si>
  <si>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シュウニュウ</t>
    </rPh>
    <phoneticPr fontId="3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</si>
  <si>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3"/>
  </si>
  <si>
    <t>その他の活動による収入</t>
    <rPh sb="2" eb="3">
      <t>タ</t>
    </rPh>
    <rPh sb="4" eb="6">
      <t>カツドウ</t>
    </rPh>
    <rPh sb="9" eb="11">
      <t>シュウニュウ</t>
    </rPh>
    <phoneticPr fontId="3"/>
  </si>
  <si>
    <t>その他の活動収入計（7）</t>
    <rPh sb="2" eb="3">
      <t>タ</t>
    </rPh>
    <rPh sb="4" eb="6">
      <t>カツドウ</t>
    </rPh>
    <phoneticPr fontId="3"/>
  </si>
  <si>
    <t>支　出</t>
    <rPh sb="0" eb="1">
      <t>ササ</t>
    </rPh>
    <rPh sb="2" eb="3">
      <t>デ</t>
    </rPh>
    <phoneticPr fontId="3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</si>
  <si>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3"/>
  </si>
  <si>
    <t>積立資産支出</t>
    <rPh sb="0" eb="2">
      <t>ツミタテ</t>
    </rPh>
    <rPh sb="2" eb="4">
      <t>シサン</t>
    </rPh>
    <rPh sb="4" eb="6">
      <t>シシュツ</t>
    </rPh>
    <phoneticPr fontId="3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</si>
  <si>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3"/>
  </si>
  <si>
    <t>その他の活動による支出</t>
    <rPh sb="2" eb="3">
      <t>タ</t>
    </rPh>
    <rPh sb="4" eb="6">
      <t>カツドウ</t>
    </rPh>
    <rPh sb="9" eb="11">
      <t>シシュツ</t>
    </rPh>
    <phoneticPr fontId="3"/>
  </si>
  <si>
    <t>その他の活動支出計（8）</t>
    <rPh sb="2" eb="3">
      <t>タ</t>
    </rPh>
    <rPh sb="4" eb="6">
      <t>カツドウ</t>
    </rPh>
    <phoneticPr fontId="3"/>
  </si>
  <si>
    <t>その他の活動資金収支差額（9）＝（7）-（8）</t>
    <rPh sb="2" eb="3">
      <t>タ</t>
    </rPh>
    <rPh sb="4" eb="6">
      <t>カツドウ</t>
    </rPh>
    <phoneticPr fontId="3"/>
  </si>
  <si>
    <t>予備費支出（10）</t>
    <rPh sb="0" eb="3">
      <t>ヨビヒ</t>
    </rPh>
    <rPh sb="3" eb="5">
      <t>シシュツ</t>
    </rPh>
    <phoneticPr fontId="3"/>
  </si>
  <si>
    <r>
      <t>当期資金収支差額合計（11）＝（</t>
    </r>
    <r>
      <rPr>
        <sz val="11"/>
        <color theme="1"/>
        <rFont val="ＭＳ Ｐゴシック"/>
        <family val="2"/>
        <charset val="128"/>
        <scheme val="minor"/>
      </rPr>
      <t>3</t>
    </r>
    <r>
      <rPr>
        <sz val="11"/>
        <rFont val="ＭＳ Ｐゴシック"/>
        <family val="3"/>
        <charset val="128"/>
      </rPr>
      <t>）</t>
    </r>
    <r>
      <rPr>
        <sz val="11"/>
        <color theme="1"/>
        <rFont val="ＭＳ Ｐゴシック"/>
        <family val="2"/>
        <charset val="128"/>
        <scheme val="minor"/>
      </rPr>
      <t>+</t>
    </r>
    <r>
      <rPr>
        <sz val="11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2"/>
        <charset val="128"/>
        <scheme val="minor"/>
      </rPr>
      <t>6</t>
    </r>
    <r>
      <rPr>
        <sz val="11"/>
        <rFont val="ＭＳ Ｐゴシック"/>
        <family val="3"/>
        <charset val="128"/>
      </rPr>
      <t>）</t>
    </r>
    <r>
      <rPr>
        <sz val="11"/>
        <color theme="1"/>
        <rFont val="ＭＳ Ｐゴシック"/>
        <family val="2"/>
        <charset val="128"/>
        <scheme val="minor"/>
      </rPr>
      <t>+</t>
    </r>
    <r>
      <rPr>
        <sz val="11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rFont val="ＭＳ Ｐゴシック"/>
        <family val="3"/>
        <charset val="128"/>
      </rPr>
      <t>）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rFont val="ＭＳ Ｐゴシック"/>
        <family val="3"/>
        <charset val="128"/>
      </rPr>
      <t>（</t>
    </r>
    <r>
      <rPr>
        <sz val="11"/>
        <color theme="1"/>
        <rFont val="ＭＳ Ｐゴシック"/>
        <family val="2"/>
        <charset val="128"/>
        <scheme val="minor"/>
      </rPr>
      <t>10</t>
    </r>
    <r>
      <rPr>
        <sz val="11"/>
        <rFont val="ＭＳ Ｐゴシック"/>
        <family val="3"/>
        <charset val="128"/>
      </rPr>
      <t>）</t>
    </r>
    <phoneticPr fontId="3"/>
  </si>
  <si>
    <t>前期末支払資金残高（12）</t>
    <phoneticPr fontId="3"/>
  </si>
  <si>
    <t>当期末支払資金残高（11）+（12）</t>
    <phoneticPr fontId="3"/>
  </si>
  <si>
    <t>人件費比率</t>
    <rPh sb="0" eb="3">
      <t>ジンケンヒ</t>
    </rPh>
    <rPh sb="3" eb="5">
      <t>ヒリツ</t>
    </rPh>
    <phoneticPr fontId="3"/>
  </si>
  <si>
    <t>今期収支見込額</t>
    <rPh sb="0" eb="2">
      <t>コンキ</t>
    </rPh>
    <rPh sb="2" eb="4">
      <t>シュウシ</t>
    </rPh>
    <rPh sb="4" eb="6">
      <t>ミコミ</t>
    </rPh>
    <rPh sb="6" eb="7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</si>
</sst>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38" fontId="1" fillId="0" borderId="0" xfId="1"/>
    <xf numFmtId="38" fontId="0" fillId="0" borderId="1" xfId="1" applyFont="1" applyFill="1" applyBorder="1" applyAlignment="1">
      <alignment horizontal="center"/>
    </xf>
    <xf numFmtId="38" fontId="1" fillId="0" borderId="1" xfId="1" applyFill="1" applyBorder="1" applyAlignment="1">
      <alignment horizontal="center"/>
    </xf>
    <xf numFmtId="38" fontId="1" fillId="0" borderId="2" xfId="1" applyBorder="1" applyAlignment="1">
      <alignment horizontal="center" vertical="center"/>
    </xf>
    <xf numFmtId="38" fontId="1" fillId="0" borderId="3" xfId="1" applyBorder="1" applyAlignment="1">
      <alignment horizontal="center" vertical="center"/>
    </xf>
    <xf numFmtId="38" fontId="1" fillId="0" borderId="4" xfId="1" applyBorder="1" applyAlignment="1">
      <alignment horizontal="center" vertical="center"/>
    </xf>
    <xf numFmtId="38" fontId="1" fillId="0" borderId="5" xfId="1" applyBorder="1"/>
    <xf numFmtId="38" fontId="1" fillId="0" borderId="6" xfId="1" applyBorder="1" applyAlignment="1">
      <alignment horizontal="center" vertical="center"/>
    </xf>
    <xf numFmtId="38" fontId="1" fillId="0" borderId="7" xfId="1" applyBorder="1" applyAlignment="1">
      <alignment horizontal="center" vertical="center"/>
    </xf>
    <xf numFmtId="38" fontId="1" fillId="0" borderId="8" xfId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38" fontId="1" fillId="0" borderId="9" xfId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wrapText="1"/>
    </xf>
    <xf numFmtId="38" fontId="4" fillId="2" borderId="12" xfId="1" applyFont="1" applyFill="1" applyBorder="1" applyAlignment="1">
      <alignment horizontal="center" vertical="center" wrapText="1"/>
    </xf>
    <xf numFmtId="38" fontId="0" fillId="0" borderId="13" xfId="1" applyFont="1" applyBorder="1" applyAlignment="1">
      <alignment horizontal="center" vertical="center" textRotation="255"/>
    </xf>
    <xf numFmtId="38" fontId="1" fillId="0" borderId="4" xfId="1" applyBorder="1" applyAlignment="1">
      <alignment horizontal="center" vertical="center" textRotation="255"/>
    </xf>
    <xf numFmtId="38" fontId="0" fillId="0" borderId="14" xfId="1" applyFont="1" applyBorder="1"/>
    <xf numFmtId="38" fontId="1" fillId="0" borderId="15" xfId="1" applyBorder="1"/>
    <xf numFmtId="38" fontId="1" fillId="0" borderId="16" xfId="1" applyBorder="1"/>
    <xf numFmtId="38" fontId="1" fillId="0" borderId="17" xfId="1" applyBorder="1"/>
    <xf numFmtId="38" fontId="1" fillId="0" borderId="18" xfId="1" applyBorder="1" applyAlignment="1">
      <alignment horizontal="center" vertical="center" textRotation="255"/>
    </xf>
    <xf numFmtId="38" fontId="1" fillId="0" borderId="19" xfId="1" applyBorder="1" applyAlignment="1">
      <alignment horizontal="center" vertical="center" textRotation="255"/>
    </xf>
    <xf numFmtId="38" fontId="0" fillId="0" borderId="20" xfId="1" applyFont="1" applyBorder="1"/>
    <xf numFmtId="38" fontId="1" fillId="0" borderId="21" xfId="1" applyBorder="1"/>
    <xf numFmtId="38" fontId="1" fillId="0" borderId="22" xfId="1" applyBorder="1"/>
    <xf numFmtId="38" fontId="1" fillId="0" borderId="23" xfId="1" applyBorder="1"/>
    <xf numFmtId="38" fontId="1" fillId="0" borderId="20" xfId="1" applyBorder="1"/>
    <xf numFmtId="38" fontId="1" fillId="0" borderId="20" xfId="1" applyFont="1" applyFill="1" applyBorder="1"/>
    <xf numFmtId="38" fontId="0" fillId="0" borderId="20" xfId="1" applyFont="1" applyFill="1" applyBorder="1"/>
    <xf numFmtId="38" fontId="0" fillId="0" borderId="24" xfId="1" applyFont="1" applyBorder="1" applyAlignment="1">
      <alignment horizontal="center" vertical="center"/>
    </xf>
    <xf numFmtId="38" fontId="1" fillId="0" borderId="10" xfId="1" applyBorder="1"/>
    <xf numFmtId="38" fontId="1" fillId="0" borderId="11" xfId="1" applyBorder="1"/>
    <xf numFmtId="38" fontId="1" fillId="0" borderId="12" xfId="1" applyBorder="1"/>
    <xf numFmtId="38" fontId="1" fillId="0" borderId="13" xfId="1" applyBorder="1" applyAlignment="1">
      <alignment horizontal="center" vertical="center" textRotation="255"/>
    </xf>
    <xf numFmtId="38" fontId="1" fillId="0" borderId="7" xfId="1" applyBorder="1"/>
    <xf numFmtId="38" fontId="1" fillId="0" borderId="25" xfId="1" applyBorder="1"/>
    <xf numFmtId="38" fontId="1" fillId="0" borderId="26" xfId="1" applyBorder="1"/>
    <xf numFmtId="38" fontId="1" fillId="0" borderId="27" xfId="1" applyBorder="1"/>
    <xf numFmtId="38" fontId="0" fillId="0" borderId="28" xfId="1" applyFont="1" applyBorder="1"/>
    <xf numFmtId="38" fontId="1" fillId="0" borderId="29" xfId="1" applyBorder="1"/>
    <xf numFmtId="38" fontId="1" fillId="0" borderId="30" xfId="1" applyBorder="1" applyAlignment="1">
      <alignment horizontal="center" vertical="center" textRotation="255"/>
    </xf>
    <xf numFmtId="38" fontId="1" fillId="0" borderId="31" xfId="1" applyBorder="1"/>
    <xf numFmtId="38" fontId="0" fillId="3" borderId="8" xfId="1" applyFont="1" applyFill="1" applyBorder="1" applyAlignment="1">
      <alignment horizontal="center"/>
    </xf>
    <xf numFmtId="38" fontId="1" fillId="3" borderId="9" xfId="1" applyFill="1" applyBorder="1" applyAlignment="1">
      <alignment horizontal="center"/>
    </xf>
    <xf numFmtId="38" fontId="1" fillId="3" borderId="32" xfId="1" applyFill="1" applyBorder="1"/>
    <xf numFmtId="38" fontId="1" fillId="3" borderId="33" xfId="1" applyFill="1" applyBorder="1"/>
    <xf numFmtId="38" fontId="1" fillId="3" borderId="34" xfId="1" applyFill="1" applyBorder="1"/>
    <xf numFmtId="38" fontId="1" fillId="0" borderId="14" xfId="1" applyBorder="1" applyAlignment="1">
      <alignment horizontal="center" vertical="center" textRotation="255"/>
    </xf>
    <xf numFmtId="38" fontId="1" fillId="0" borderId="14" xfId="1" applyBorder="1"/>
    <xf numFmtId="38" fontId="1" fillId="0" borderId="35" xfId="1" applyBorder="1" applyAlignment="1">
      <alignment horizontal="center" vertical="center" textRotation="255"/>
    </xf>
    <xf numFmtId="38" fontId="0" fillId="0" borderId="18" xfId="1" applyFont="1" applyBorder="1"/>
    <xf numFmtId="38" fontId="1" fillId="0" borderId="36" xfId="1" applyBorder="1"/>
    <xf numFmtId="38" fontId="1" fillId="0" borderId="37" xfId="1" applyBorder="1"/>
    <xf numFmtId="38" fontId="1" fillId="0" borderId="38" xfId="1" applyBorder="1"/>
    <xf numFmtId="38" fontId="1" fillId="0" borderId="20" xfId="1" applyBorder="1" applyAlignment="1">
      <alignment horizontal="center" vertical="center" textRotation="255"/>
    </xf>
    <xf numFmtId="38" fontId="1" fillId="0" borderId="9" xfId="1" applyBorder="1" applyAlignment="1">
      <alignment horizontal="center" vertical="center" textRotation="255"/>
    </xf>
    <xf numFmtId="38" fontId="1" fillId="0" borderId="19" xfId="1" applyBorder="1" applyAlignment="1">
      <alignment horizontal="center" vertical="center" textRotation="255"/>
    </xf>
    <xf numFmtId="38" fontId="1" fillId="0" borderId="39" xfId="1" applyBorder="1" applyAlignment="1">
      <alignment horizontal="center" vertical="center" textRotation="255"/>
    </xf>
    <xf numFmtId="38" fontId="1" fillId="0" borderId="35" xfId="1" applyBorder="1"/>
    <xf numFmtId="38" fontId="1" fillId="0" borderId="28" xfId="1" applyBorder="1" applyAlignment="1">
      <alignment horizontal="center" vertical="center" textRotation="255"/>
    </xf>
    <xf numFmtId="38" fontId="1" fillId="0" borderId="40" xfId="1" applyBorder="1" applyAlignment="1">
      <alignment horizontal="center" vertical="center" textRotation="255"/>
    </xf>
    <xf numFmtId="38" fontId="0" fillId="0" borderId="35" xfId="1" applyFont="1" applyBorder="1"/>
    <xf numFmtId="38" fontId="1" fillId="0" borderId="41" xfId="1" applyBorder="1" applyAlignment="1">
      <alignment horizontal="center" vertical="center" textRotation="255"/>
    </xf>
    <xf numFmtId="38" fontId="1" fillId="0" borderId="24" xfId="1" applyBorder="1" applyAlignment="1">
      <alignment horizontal="center" vertical="center" textRotation="255"/>
    </xf>
    <xf numFmtId="38" fontId="0" fillId="3" borderId="42" xfId="1" applyFont="1" applyFill="1" applyBorder="1" applyAlignment="1">
      <alignment horizontal="center"/>
    </xf>
    <xf numFmtId="38" fontId="1" fillId="3" borderId="43" xfId="1" applyFill="1" applyBorder="1" applyAlignment="1">
      <alignment horizontal="center"/>
    </xf>
    <xf numFmtId="38" fontId="1" fillId="3" borderId="44" xfId="1" applyFill="1" applyBorder="1"/>
    <xf numFmtId="38" fontId="1" fillId="3" borderId="45" xfId="1" applyFill="1" applyBorder="1"/>
    <xf numFmtId="38" fontId="1" fillId="3" borderId="43" xfId="1" applyFill="1" applyBorder="1"/>
    <xf numFmtId="38" fontId="0" fillId="0" borderId="13" xfId="1" applyFont="1" applyBorder="1" applyAlignment="1">
      <alignment horizontal="center" vertical="center" textRotation="255" shrinkToFit="1"/>
    </xf>
    <xf numFmtId="38" fontId="1" fillId="0" borderId="7" xfId="1" applyBorder="1" applyAlignment="1">
      <alignment horizontal="center" vertical="center" textRotation="255"/>
    </xf>
    <xf numFmtId="38" fontId="1" fillId="0" borderId="46" xfId="1" applyBorder="1"/>
    <xf numFmtId="38" fontId="0" fillId="0" borderId="18" xfId="1" applyFont="1" applyBorder="1" applyAlignment="1">
      <alignment horizontal="center" vertical="center" textRotation="255" shrinkToFit="1"/>
    </xf>
    <xf numFmtId="38" fontId="1" fillId="0" borderId="47" xfId="1" applyBorder="1"/>
    <xf numFmtId="38" fontId="1" fillId="0" borderId="18" xfId="1" applyBorder="1" applyAlignment="1">
      <alignment horizontal="center" vertical="center" textRotation="255" shrinkToFit="1"/>
    </xf>
    <xf numFmtId="38" fontId="4" fillId="0" borderId="20" xfId="1" applyFont="1" applyBorder="1"/>
    <xf numFmtId="38" fontId="1" fillId="0" borderId="48" xfId="1" applyBorder="1"/>
    <xf numFmtId="38" fontId="1" fillId="0" borderId="49" xfId="1" applyBorder="1"/>
    <xf numFmtId="38" fontId="1" fillId="0" borderId="30" xfId="1" applyBorder="1" applyAlignment="1">
      <alignment horizontal="center" vertical="center" textRotation="255" shrinkToFit="1"/>
    </xf>
    <xf numFmtId="38" fontId="0" fillId="3" borderId="50" xfId="1" applyFont="1" applyFill="1" applyBorder="1" applyAlignment="1">
      <alignment horizontal="center" shrinkToFit="1"/>
    </xf>
    <xf numFmtId="38" fontId="1" fillId="3" borderId="51" xfId="1" applyFill="1" applyBorder="1" applyAlignment="1">
      <alignment horizontal="center" shrinkToFit="1"/>
    </xf>
    <xf numFmtId="38" fontId="1" fillId="3" borderId="42" xfId="1" applyFill="1" applyBorder="1"/>
    <xf numFmtId="38" fontId="1" fillId="0" borderId="8" xfId="1" applyBorder="1" applyAlignment="1">
      <alignment horizontal="center" vertical="center" textRotation="255"/>
    </xf>
    <xf numFmtId="38" fontId="1" fillId="3" borderId="44" xfId="1" applyFill="1" applyBorder="1" applyAlignment="1">
      <alignment horizontal="center"/>
    </xf>
    <xf numFmtId="38" fontId="0" fillId="3" borderId="43" xfId="1" applyFont="1" applyFill="1" applyBorder="1" applyAlignment="1">
      <alignment horizontal="center"/>
    </xf>
    <xf numFmtId="38" fontId="1" fillId="3" borderId="52" xfId="1" applyFill="1" applyBorder="1"/>
    <xf numFmtId="38" fontId="0" fillId="0" borderId="50" xfId="1" applyFont="1" applyBorder="1" applyAlignment="1">
      <alignment horizontal="center" shrinkToFit="1"/>
    </xf>
    <xf numFmtId="38" fontId="1" fillId="0" borderId="52" xfId="1" applyBorder="1" applyAlignment="1">
      <alignment horizontal="center" shrinkToFit="1"/>
    </xf>
    <xf numFmtId="38" fontId="1" fillId="0" borderId="51" xfId="1" applyBorder="1" applyAlignment="1">
      <alignment horizontal="center" shrinkToFit="1"/>
    </xf>
    <xf numFmtId="38" fontId="1" fillId="0" borderId="52" xfId="1" applyBorder="1"/>
    <xf numFmtId="38" fontId="1" fillId="0" borderId="45" xfId="1" applyBorder="1"/>
    <xf numFmtId="38" fontId="1" fillId="0" borderId="43" xfId="1" applyBorder="1"/>
    <xf numFmtId="38" fontId="0" fillId="0" borderId="42" xfId="1" applyFont="1" applyBorder="1" applyAlignment="1">
      <alignment horizontal="center"/>
    </xf>
    <xf numFmtId="38" fontId="1" fillId="0" borderId="45" xfId="1" applyBorder="1" applyAlignment="1">
      <alignment horizontal="center"/>
    </xf>
    <xf numFmtId="38" fontId="1" fillId="0" borderId="43" xfId="1" applyBorder="1" applyAlignment="1">
      <alignment horizontal="center"/>
    </xf>
    <xf numFmtId="38" fontId="1" fillId="3" borderId="45" xfId="1" applyFill="1" applyBorder="1" applyAlignment="1">
      <alignment horizontal="center"/>
    </xf>
    <xf numFmtId="38" fontId="0" fillId="0" borderId="53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0" borderId="54" xfId="1" applyFont="1" applyBorder="1" applyAlignment="1">
      <alignment horizontal="center"/>
    </xf>
    <xf numFmtId="176" fontId="1" fillId="0" borderId="26" xfId="1" applyNumberFormat="1" applyBorder="1"/>
    <xf numFmtId="38" fontId="0" fillId="0" borderId="55" xfId="1" applyFont="1" applyBorder="1" applyAlignment="1">
      <alignment horizontal="center"/>
    </xf>
    <xf numFmtId="38" fontId="0" fillId="0" borderId="47" xfId="1" applyFont="1" applyBorder="1" applyAlignment="1">
      <alignment horizontal="center"/>
    </xf>
    <xf numFmtId="38" fontId="0" fillId="0" borderId="29" xfId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44E3-1F97-4191-AE78-50F9790D2D20}">
  <sheetPr>
    <tabColor theme="5" tint="0.39997558519241921"/>
  </sheetPr>
  <dimension ref="B2:P77"/>
  <sheetViews>
    <sheetView tabSelected="1" zoomScale="70" zoomScaleNormal="70" workbookViewId="0">
      <pane xSplit="9" ySplit="19" topLeftCell="J43" activePane="bottomRight" state="frozen"/>
      <selection activeCell="D1" sqref="D1:D65536"/>
      <selection pane="topRight" activeCell="D1" sqref="D1:D65536"/>
      <selection pane="bottomLeft" activeCell="D1" sqref="D1:D65536"/>
      <selection pane="bottomRight"/>
    </sheetView>
  </sheetViews>
  <sheetFormatPr defaultRowHeight="13.5"/>
  <cols>
    <col min="1" max="1" width="9" style="1"/>
    <col min="2" max="3" width="3.125" style="1" customWidth="1"/>
    <col min="4" max="4" width="33.75" style="1" customWidth="1"/>
    <col min="5" max="16" width="15" style="1" customWidth="1"/>
    <col min="17" max="257" width="9" style="1"/>
    <col min="258" max="259" width="3.125" style="1" customWidth="1"/>
    <col min="260" max="260" width="33.75" style="1" customWidth="1"/>
    <col min="261" max="272" width="15" style="1" customWidth="1"/>
    <col min="273" max="513" width="9" style="1"/>
    <col min="514" max="515" width="3.125" style="1" customWidth="1"/>
    <col min="516" max="516" width="33.75" style="1" customWidth="1"/>
    <col min="517" max="528" width="15" style="1" customWidth="1"/>
    <col min="529" max="769" width="9" style="1"/>
    <col min="770" max="771" width="3.125" style="1" customWidth="1"/>
    <col min="772" max="772" width="33.75" style="1" customWidth="1"/>
    <col min="773" max="784" width="15" style="1" customWidth="1"/>
    <col min="785" max="1025" width="9" style="1"/>
    <col min="1026" max="1027" width="3.125" style="1" customWidth="1"/>
    <col min="1028" max="1028" width="33.75" style="1" customWidth="1"/>
    <col min="1029" max="1040" width="15" style="1" customWidth="1"/>
    <col min="1041" max="1281" width="9" style="1"/>
    <col min="1282" max="1283" width="3.125" style="1" customWidth="1"/>
    <col min="1284" max="1284" width="33.75" style="1" customWidth="1"/>
    <col min="1285" max="1296" width="15" style="1" customWidth="1"/>
    <col min="1297" max="1537" width="9" style="1"/>
    <col min="1538" max="1539" width="3.125" style="1" customWidth="1"/>
    <col min="1540" max="1540" width="33.75" style="1" customWidth="1"/>
    <col min="1541" max="1552" width="15" style="1" customWidth="1"/>
    <col min="1553" max="1793" width="9" style="1"/>
    <col min="1794" max="1795" width="3.125" style="1" customWidth="1"/>
    <col min="1796" max="1796" width="33.75" style="1" customWidth="1"/>
    <col min="1797" max="1808" width="15" style="1" customWidth="1"/>
    <col min="1809" max="2049" width="9" style="1"/>
    <col min="2050" max="2051" width="3.125" style="1" customWidth="1"/>
    <col min="2052" max="2052" width="33.75" style="1" customWidth="1"/>
    <col min="2053" max="2064" width="15" style="1" customWidth="1"/>
    <col min="2065" max="2305" width="9" style="1"/>
    <col min="2306" max="2307" width="3.125" style="1" customWidth="1"/>
    <col min="2308" max="2308" width="33.75" style="1" customWidth="1"/>
    <col min="2309" max="2320" width="15" style="1" customWidth="1"/>
    <col min="2321" max="2561" width="9" style="1"/>
    <col min="2562" max="2563" width="3.125" style="1" customWidth="1"/>
    <col min="2564" max="2564" width="33.75" style="1" customWidth="1"/>
    <col min="2565" max="2576" width="15" style="1" customWidth="1"/>
    <col min="2577" max="2817" width="9" style="1"/>
    <col min="2818" max="2819" width="3.125" style="1" customWidth="1"/>
    <col min="2820" max="2820" width="33.75" style="1" customWidth="1"/>
    <col min="2821" max="2832" width="15" style="1" customWidth="1"/>
    <col min="2833" max="3073" width="9" style="1"/>
    <col min="3074" max="3075" width="3.125" style="1" customWidth="1"/>
    <col min="3076" max="3076" width="33.75" style="1" customWidth="1"/>
    <col min="3077" max="3088" width="15" style="1" customWidth="1"/>
    <col min="3089" max="3329" width="9" style="1"/>
    <col min="3330" max="3331" width="3.125" style="1" customWidth="1"/>
    <col min="3332" max="3332" width="33.75" style="1" customWidth="1"/>
    <col min="3333" max="3344" width="15" style="1" customWidth="1"/>
    <col min="3345" max="3585" width="9" style="1"/>
    <col min="3586" max="3587" width="3.125" style="1" customWidth="1"/>
    <col min="3588" max="3588" width="33.75" style="1" customWidth="1"/>
    <col min="3589" max="3600" width="15" style="1" customWidth="1"/>
    <col min="3601" max="3841" width="9" style="1"/>
    <col min="3842" max="3843" width="3.125" style="1" customWidth="1"/>
    <col min="3844" max="3844" width="33.75" style="1" customWidth="1"/>
    <col min="3845" max="3856" width="15" style="1" customWidth="1"/>
    <col min="3857" max="4097" width="9" style="1"/>
    <col min="4098" max="4099" width="3.125" style="1" customWidth="1"/>
    <col min="4100" max="4100" width="33.75" style="1" customWidth="1"/>
    <col min="4101" max="4112" width="15" style="1" customWidth="1"/>
    <col min="4113" max="4353" width="9" style="1"/>
    <col min="4354" max="4355" width="3.125" style="1" customWidth="1"/>
    <col min="4356" max="4356" width="33.75" style="1" customWidth="1"/>
    <col min="4357" max="4368" width="15" style="1" customWidth="1"/>
    <col min="4369" max="4609" width="9" style="1"/>
    <col min="4610" max="4611" width="3.125" style="1" customWidth="1"/>
    <col min="4612" max="4612" width="33.75" style="1" customWidth="1"/>
    <col min="4613" max="4624" width="15" style="1" customWidth="1"/>
    <col min="4625" max="4865" width="9" style="1"/>
    <col min="4866" max="4867" width="3.125" style="1" customWidth="1"/>
    <col min="4868" max="4868" width="33.75" style="1" customWidth="1"/>
    <col min="4869" max="4880" width="15" style="1" customWidth="1"/>
    <col min="4881" max="5121" width="9" style="1"/>
    <col min="5122" max="5123" width="3.125" style="1" customWidth="1"/>
    <col min="5124" max="5124" width="33.75" style="1" customWidth="1"/>
    <col min="5125" max="5136" width="15" style="1" customWidth="1"/>
    <col min="5137" max="5377" width="9" style="1"/>
    <col min="5378" max="5379" width="3.125" style="1" customWidth="1"/>
    <col min="5380" max="5380" width="33.75" style="1" customWidth="1"/>
    <col min="5381" max="5392" width="15" style="1" customWidth="1"/>
    <col min="5393" max="5633" width="9" style="1"/>
    <col min="5634" max="5635" width="3.125" style="1" customWidth="1"/>
    <col min="5636" max="5636" width="33.75" style="1" customWidth="1"/>
    <col min="5637" max="5648" width="15" style="1" customWidth="1"/>
    <col min="5649" max="5889" width="9" style="1"/>
    <col min="5890" max="5891" width="3.125" style="1" customWidth="1"/>
    <col min="5892" max="5892" width="33.75" style="1" customWidth="1"/>
    <col min="5893" max="5904" width="15" style="1" customWidth="1"/>
    <col min="5905" max="6145" width="9" style="1"/>
    <col min="6146" max="6147" width="3.125" style="1" customWidth="1"/>
    <col min="6148" max="6148" width="33.75" style="1" customWidth="1"/>
    <col min="6149" max="6160" width="15" style="1" customWidth="1"/>
    <col min="6161" max="6401" width="9" style="1"/>
    <col min="6402" max="6403" width="3.125" style="1" customWidth="1"/>
    <col min="6404" max="6404" width="33.75" style="1" customWidth="1"/>
    <col min="6405" max="6416" width="15" style="1" customWidth="1"/>
    <col min="6417" max="6657" width="9" style="1"/>
    <col min="6658" max="6659" width="3.125" style="1" customWidth="1"/>
    <col min="6660" max="6660" width="33.75" style="1" customWidth="1"/>
    <col min="6661" max="6672" width="15" style="1" customWidth="1"/>
    <col min="6673" max="6913" width="9" style="1"/>
    <col min="6914" max="6915" width="3.125" style="1" customWidth="1"/>
    <col min="6916" max="6916" width="33.75" style="1" customWidth="1"/>
    <col min="6917" max="6928" width="15" style="1" customWidth="1"/>
    <col min="6929" max="7169" width="9" style="1"/>
    <col min="7170" max="7171" width="3.125" style="1" customWidth="1"/>
    <col min="7172" max="7172" width="33.75" style="1" customWidth="1"/>
    <col min="7173" max="7184" width="15" style="1" customWidth="1"/>
    <col min="7185" max="7425" width="9" style="1"/>
    <col min="7426" max="7427" width="3.125" style="1" customWidth="1"/>
    <col min="7428" max="7428" width="33.75" style="1" customWidth="1"/>
    <col min="7429" max="7440" width="15" style="1" customWidth="1"/>
    <col min="7441" max="7681" width="9" style="1"/>
    <col min="7682" max="7683" width="3.125" style="1" customWidth="1"/>
    <col min="7684" max="7684" width="33.75" style="1" customWidth="1"/>
    <col min="7685" max="7696" width="15" style="1" customWidth="1"/>
    <col min="7697" max="7937" width="9" style="1"/>
    <col min="7938" max="7939" width="3.125" style="1" customWidth="1"/>
    <col min="7940" max="7940" width="33.75" style="1" customWidth="1"/>
    <col min="7941" max="7952" width="15" style="1" customWidth="1"/>
    <col min="7953" max="8193" width="9" style="1"/>
    <col min="8194" max="8195" width="3.125" style="1" customWidth="1"/>
    <col min="8196" max="8196" width="33.75" style="1" customWidth="1"/>
    <col min="8197" max="8208" width="15" style="1" customWidth="1"/>
    <col min="8209" max="8449" width="9" style="1"/>
    <col min="8450" max="8451" width="3.125" style="1" customWidth="1"/>
    <col min="8452" max="8452" width="33.75" style="1" customWidth="1"/>
    <col min="8453" max="8464" width="15" style="1" customWidth="1"/>
    <col min="8465" max="8705" width="9" style="1"/>
    <col min="8706" max="8707" width="3.125" style="1" customWidth="1"/>
    <col min="8708" max="8708" width="33.75" style="1" customWidth="1"/>
    <col min="8709" max="8720" width="15" style="1" customWidth="1"/>
    <col min="8721" max="8961" width="9" style="1"/>
    <col min="8962" max="8963" width="3.125" style="1" customWidth="1"/>
    <col min="8964" max="8964" width="33.75" style="1" customWidth="1"/>
    <col min="8965" max="8976" width="15" style="1" customWidth="1"/>
    <col min="8977" max="9217" width="9" style="1"/>
    <col min="9218" max="9219" width="3.125" style="1" customWidth="1"/>
    <col min="9220" max="9220" width="33.75" style="1" customWidth="1"/>
    <col min="9221" max="9232" width="15" style="1" customWidth="1"/>
    <col min="9233" max="9473" width="9" style="1"/>
    <col min="9474" max="9475" width="3.125" style="1" customWidth="1"/>
    <col min="9476" max="9476" width="33.75" style="1" customWidth="1"/>
    <col min="9477" max="9488" width="15" style="1" customWidth="1"/>
    <col min="9489" max="9729" width="9" style="1"/>
    <col min="9730" max="9731" width="3.125" style="1" customWidth="1"/>
    <col min="9732" max="9732" width="33.75" style="1" customWidth="1"/>
    <col min="9733" max="9744" width="15" style="1" customWidth="1"/>
    <col min="9745" max="9985" width="9" style="1"/>
    <col min="9986" max="9987" width="3.125" style="1" customWidth="1"/>
    <col min="9988" max="9988" width="33.75" style="1" customWidth="1"/>
    <col min="9989" max="10000" width="15" style="1" customWidth="1"/>
    <col min="10001" max="10241" width="9" style="1"/>
    <col min="10242" max="10243" width="3.125" style="1" customWidth="1"/>
    <col min="10244" max="10244" width="33.75" style="1" customWidth="1"/>
    <col min="10245" max="10256" width="15" style="1" customWidth="1"/>
    <col min="10257" max="10497" width="9" style="1"/>
    <col min="10498" max="10499" width="3.125" style="1" customWidth="1"/>
    <col min="10500" max="10500" width="33.75" style="1" customWidth="1"/>
    <col min="10501" max="10512" width="15" style="1" customWidth="1"/>
    <col min="10513" max="10753" width="9" style="1"/>
    <col min="10754" max="10755" width="3.125" style="1" customWidth="1"/>
    <col min="10756" max="10756" width="33.75" style="1" customWidth="1"/>
    <col min="10757" max="10768" width="15" style="1" customWidth="1"/>
    <col min="10769" max="11009" width="9" style="1"/>
    <col min="11010" max="11011" width="3.125" style="1" customWidth="1"/>
    <col min="11012" max="11012" width="33.75" style="1" customWidth="1"/>
    <col min="11013" max="11024" width="15" style="1" customWidth="1"/>
    <col min="11025" max="11265" width="9" style="1"/>
    <col min="11266" max="11267" width="3.125" style="1" customWidth="1"/>
    <col min="11268" max="11268" width="33.75" style="1" customWidth="1"/>
    <col min="11269" max="11280" width="15" style="1" customWidth="1"/>
    <col min="11281" max="11521" width="9" style="1"/>
    <col min="11522" max="11523" width="3.125" style="1" customWidth="1"/>
    <col min="11524" max="11524" width="33.75" style="1" customWidth="1"/>
    <col min="11525" max="11536" width="15" style="1" customWidth="1"/>
    <col min="11537" max="11777" width="9" style="1"/>
    <col min="11778" max="11779" width="3.125" style="1" customWidth="1"/>
    <col min="11780" max="11780" width="33.75" style="1" customWidth="1"/>
    <col min="11781" max="11792" width="15" style="1" customWidth="1"/>
    <col min="11793" max="12033" width="9" style="1"/>
    <col min="12034" max="12035" width="3.125" style="1" customWidth="1"/>
    <col min="12036" max="12036" width="33.75" style="1" customWidth="1"/>
    <col min="12037" max="12048" width="15" style="1" customWidth="1"/>
    <col min="12049" max="12289" width="9" style="1"/>
    <col min="12290" max="12291" width="3.125" style="1" customWidth="1"/>
    <col min="12292" max="12292" width="33.75" style="1" customWidth="1"/>
    <col min="12293" max="12304" width="15" style="1" customWidth="1"/>
    <col min="12305" max="12545" width="9" style="1"/>
    <col min="12546" max="12547" width="3.125" style="1" customWidth="1"/>
    <col min="12548" max="12548" width="33.75" style="1" customWidth="1"/>
    <col min="12549" max="12560" width="15" style="1" customWidth="1"/>
    <col min="12561" max="12801" width="9" style="1"/>
    <col min="12802" max="12803" width="3.125" style="1" customWidth="1"/>
    <col min="12804" max="12804" width="33.75" style="1" customWidth="1"/>
    <col min="12805" max="12816" width="15" style="1" customWidth="1"/>
    <col min="12817" max="13057" width="9" style="1"/>
    <col min="13058" max="13059" width="3.125" style="1" customWidth="1"/>
    <col min="13060" max="13060" width="33.75" style="1" customWidth="1"/>
    <col min="13061" max="13072" width="15" style="1" customWidth="1"/>
    <col min="13073" max="13313" width="9" style="1"/>
    <col min="13314" max="13315" width="3.125" style="1" customWidth="1"/>
    <col min="13316" max="13316" width="33.75" style="1" customWidth="1"/>
    <col min="13317" max="13328" width="15" style="1" customWidth="1"/>
    <col min="13329" max="13569" width="9" style="1"/>
    <col min="13570" max="13571" width="3.125" style="1" customWidth="1"/>
    <col min="13572" max="13572" width="33.75" style="1" customWidth="1"/>
    <col min="13573" max="13584" width="15" style="1" customWidth="1"/>
    <col min="13585" max="13825" width="9" style="1"/>
    <col min="13826" max="13827" width="3.125" style="1" customWidth="1"/>
    <col min="13828" max="13828" width="33.75" style="1" customWidth="1"/>
    <col min="13829" max="13840" width="15" style="1" customWidth="1"/>
    <col min="13841" max="14081" width="9" style="1"/>
    <col min="14082" max="14083" width="3.125" style="1" customWidth="1"/>
    <col min="14084" max="14084" width="33.75" style="1" customWidth="1"/>
    <col min="14085" max="14096" width="15" style="1" customWidth="1"/>
    <col min="14097" max="14337" width="9" style="1"/>
    <col min="14338" max="14339" width="3.125" style="1" customWidth="1"/>
    <col min="14340" max="14340" width="33.75" style="1" customWidth="1"/>
    <col min="14341" max="14352" width="15" style="1" customWidth="1"/>
    <col min="14353" max="14593" width="9" style="1"/>
    <col min="14594" max="14595" width="3.125" style="1" customWidth="1"/>
    <col min="14596" max="14596" width="33.75" style="1" customWidth="1"/>
    <col min="14597" max="14608" width="15" style="1" customWidth="1"/>
    <col min="14609" max="14849" width="9" style="1"/>
    <col min="14850" max="14851" width="3.125" style="1" customWidth="1"/>
    <col min="14852" max="14852" width="33.75" style="1" customWidth="1"/>
    <col min="14853" max="14864" width="15" style="1" customWidth="1"/>
    <col min="14865" max="15105" width="9" style="1"/>
    <col min="15106" max="15107" width="3.125" style="1" customWidth="1"/>
    <col min="15108" max="15108" width="33.75" style="1" customWidth="1"/>
    <col min="15109" max="15120" width="15" style="1" customWidth="1"/>
    <col min="15121" max="15361" width="9" style="1"/>
    <col min="15362" max="15363" width="3.125" style="1" customWidth="1"/>
    <col min="15364" max="15364" width="33.75" style="1" customWidth="1"/>
    <col min="15365" max="15376" width="15" style="1" customWidth="1"/>
    <col min="15377" max="15617" width="9" style="1"/>
    <col min="15618" max="15619" width="3.125" style="1" customWidth="1"/>
    <col min="15620" max="15620" width="33.75" style="1" customWidth="1"/>
    <col min="15621" max="15632" width="15" style="1" customWidth="1"/>
    <col min="15633" max="15873" width="9" style="1"/>
    <col min="15874" max="15875" width="3.125" style="1" customWidth="1"/>
    <col min="15876" max="15876" width="33.75" style="1" customWidth="1"/>
    <col min="15877" max="15888" width="15" style="1" customWidth="1"/>
    <col min="15889" max="16129" width="9" style="1"/>
    <col min="16130" max="16131" width="3.125" style="1" customWidth="1"/>
    <col min="16132" max="16132" width="33.75" style="1" customWidth="1"/>
    <col min="16133" max="16144" width="15" style="1" customWidth="1"/>
    <col min="16145" max="16384" width="9" style="1"/>
  </cols>
  <sheetData>
    <row r="2" spans="2:16" ht="20.25" customHeight="1" thickBot="1">
      <c r="E2" s="2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1" t="s">
        <v>1</v>
      </c>
    </row>
    <row r="3" spans="2:16" ht="15" customHeight="1">
      <c r="B3" s="4" t="s">
        <v>2</v>
      </c>
      <c r="C3" s="5"/>
      <c r="D3" s="6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9"/>
    </row>
    <row r="4" spans="2:16" ht="24.75" customHeight="1" thickBot="1">
      <c r="B4" s="10"/>
      <c r="C4" s="11"/>
      <c r="D4" s="12"/>
      <c r="E4" s="13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5" t="s">
        <v>15</v>
      </c>
    </row>
    <row r="5" spans="2:16" ht="16.5" customHeight="1">
      <c r="B5" s="16" t="s">
        <v>16</v>
      </c>
      <c r="C5" s="17" t="s">
        <v>17</v>
      </c>
      <c r="D5" s="18" t="s">
        <v>18</v>
      </c>
      <c r="E5" s="19">
        <f t="shared" ref="E5:E22" si="0">SUM(F5:P5)</f>
        <v>230400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230400</v>
      </c>
      <c r="N5" s="20">
        <v>0</v>
      </c>
      <c r="O5" s="20">
        <v>0</v>
      </c>
      <c r="P5" s="21">
        <v>0</v>
      </c>
    </row>
    <row r="6" spans="2:16" ht="16.5" customHeight="1">
      <c r="B6" s="22"/>
      <c r="C6" s="23"/>
      <c r="D6" s="24" t="s">
        <v>19</v>
      </c>
      <c r="E6" s="25">
        <f t="shared" si="0"/>
        <v>62010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62010</v>
      </c>
      <c r="N6" s="26">
        <v>0</v>
      </c>
      <c r="O6" s="26">
        <v>0</v>
      </c>
      <c r="P6" s="27">
        <v>0</v>
      </c>
    </row>
    <row r="7" spans="2:16" ht="16.5" customHeight="1">
      <c r="B7" s="22"/>
      <c r="C7" s="23"/>
      <c r="D7" s="24" t="s">
        <v>20</v>
      </c>
      <c r="E7" s="25">
        <f t="shared" si="0"/>
        <v>155900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122300</v>
      </c>
      <c r="O7" s="26">
        <v>33600</v>
      </c>
      <c r="P7" s="27">
        <v>0</v>
      </c>
    </row>
    <row r="8" spans="2:16" ht="16.5" customHeight="1">
      <c r="B8" s="22"/>
      <c r="C8" s="23"/>
      <c r="D8" s="28" t="s">
        <v>21</v>
      </c>
      <c r="E8" s="25">
        <f t="shared" si="0"/>
        <v>71700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12500</v>
      </c>
      <c r="N8" s="26">
        <v>0</v>
      </c>
      <c r="O8" s="26">
        <v>0</v>
      </c>
      <c r="P8" s="27">
        <v>59200</v>
      </c>
    </row>
    <row r="9" spans="2:16" ht="16.5" customHeight="1">
      <c r="B9" s="22"/>
      <c r="C9" s="23"/>
      <c r="D9" s="28" t="s">
        <v>22</v>
      </c>
      <c r="E9" s="25">
        <f t="shared" si="0"/>
        <v>142390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92520</v>
      </c>
      <c r="N9" s="26">
        <v>35970</v>
      </c>
      <c r="O9" s="26">
        <v>9500</v>
      </c>
      <c r="P9" s="27">
        <v>4400</v>
      </c>
    </row>
    <row r="10" spans="2:16" ht="16.5" customHeight="1">
      <c r="B10" s="22"/>
      <c r="C10" s="23"/>
      <c r="D10" s="29" t="s">
        <v>23</v>
      </c>
      <c r="E10" s="25">
        <f t="shared" si="0"/>
        <v>4000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4000</v>
      </c>
      <c r="N10" s="26">
        <v>0</v>
      </c>
      <c r="O10" s="26">
        <v>0</v>
      </c>
      <c r="P10" s="27">
        <v>0</v>
      </c>
    </row>
    <row r="11" spans="2:16" ht="16.5" customHeight="1">
      <c r="B11" s="22"/>
      <c r="C11" s="23"/>
      <c r="D11" s="30" t="s">
        <v>24</v>
      </c>
      <c r="E11" s="25">
        <f t="shared" si="0"/>
        <v>152500</v>
      </c>
      <c r="F11" s="26">
        <v>0</v>
      </c>
      <c r="G11" s="26">
        <v>0</v>
      </c>
      <c r="H11" s="26">
        <v>0</v>
      </c>
      <c r="I11" s="26">
        <v>0</v>
      </c>
      <c r="J11" s="26">
        <v>101500</v>
      </c>
      <c r="K11" s="26">
        <v>51000</v>
      </c>
      <c r="L11" s="26">
        <v>0</v>
      </c>
      <c r="M11" s="26">
        <v>0</v>
      </c>
      <c r="N11" s="26">
        <v>0</v>
      </c>
      <c r="O11" s="26">
        <v>0</v>
      </c>
      <c r="P11" s="27">
        <v>0</v>
      </c>
    </row>
    <row r="12" spans="2:16" ht="16.5" customHeight="1">
      <c r="B12" s="22"/>
      <c r="C12" s="23"/>
      <c r="D12" s="29" t="s">
        <v>25</v>
      </c>
      <c r="E12" s="25">
        <f t="shared" si="0"/>
        <v>1041610</v>
      </c>
      <c r="F12" s="26">
        <v>0</v>
      </c>
      <c r="G12" s="26">
        <v>434000</v>
      </c>
      <c r="H12" s="26">
        <v>262610</v>
      </c>
      <c r="I12" s="26">
        <v>107400</v>
      </c>
      <c r="J12" s="26">
        <v>85000</v>
      </c>
      <c r="K12" s="26">
        <v>50000</v>
      </c>
      <c r="L12" s="26">
        <v>102600</v>
      </c>
      <c r="M12" s="26">
        <v>0</v>
      </c>
      <c r="N12" s="26">
        <v>0</v>
      </c>
      <c r="O12" s="26">
        <v>0</v>
      </c>
      <c r="P12" s="27">
        <v>0</v>
      </c>
    </row>
    <row r="13" spans="2:16" ht="16.5" customHeight="1">
      <c r="B13" s="22"/>
      <c r="C13" s="23"/>
      <c r="D13" s="24" t="s">
        <v>26</v>
      </c>
      <c r="E13" s="25">
        <f t="shared" si="0"/>
        <v>74830</v>
      </c>
      <c r="F13" s="26">
        <v>0</v>
      </c>
      <c r="G13" s="26">
        <v>46000</v>
      </c>
      <c r="H13" s="26">
        <v>22500</v>
      </c>
      <c r="I13" s="26">
        <v>2200</v>
      </c>
      <c r="J13" s="26">
        <v>2450</v>
      </c>
      <c r="K13" s="26">
        <v>1280</v>
      </c>
      <c r="L13" s="26">
        <v>400</v>
      </c>
      <c r="M13" s="26">
        <v>0</v>
      </c>
      <c r="N13" s="26">
        <v>0</v>
      </c>
      <c r="O13" s="26">
        <v>0</v>
      </c>
      <c r="P13" s="27">
        <v>0</v>
      </c>
    </row>
    <row r="14" spans="2:16" ht="16.5" customHeight="1">
      <c r="B14" s="22"/>
      <c r="C14" s="23"/>
      <c r="D14" s="30" t="s">
        <v>27</v>
      </c>
      <c r="E14" s="25">
        <f t="shared" si="0"/>
        <v>15320</v>
      </c>
      <c r="F14" s="26">
        <v>0</v>
      </c>
      <c r="G14" s="26">
        <v>11000</v>
      </c>
      <c r="H14" s="26">
        <v>4320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>
        <v>0</v>
      </c>
    </row>
    <row r="15" spans="2:16" ht="16.5" customHeight="1">
      <c r="B15" s="22"/>
      <c r="C15" s="23"/>
      <c r="D15" s="29" t="s">
        <v>23</v>
      </c>
      <c r="E15" s="25">
        <f t="shared" si="0"/>
        <v>8580</v>
      </c>
      <c r="F15" s="26">
        <v>0</v>
      </c>
      <c r="G15" s="26">
        <v>3050</v>
      </c>
      <c r="H15" s="26">
        <v>1920</v>
      </c>
      <c r="I15" s="26">
        <v>0</v>
      </c>
      <c r="J15" s="26">
        <v>10</v>
      </c>
      <c r="K15" s="26">
        <v>0</v>
      </c>
      <c r="L15" s="26">
        <v>3600</v>
      </c>
      <c r="M15" s="26">
        <v>0</v>
      </c>
      <c r="N15" s="26">
        <v>0</v>
      </c>
      <c r="O15" s="26">
        <v>0</v>
      </c>
      <c r="P15" s="27">
        <v>0</v>
      </c>
    </row>
    <row r="16" spans="2:16" ht="16.5" customHeight="1">
      <c r="B16" s="22"/>
      <c r="C16" s="23"/>
      <c r="D16" s="24" t="s">
        <v>28</v>
      </c>
      <c r="E16" s="25">
        <f t="shared" si="0"/>
        <v>7500</v>
      </c>
      <c r="F16" s="26">
        <v>0</v>
      </c>
      <c r="G16" s="26">
        <v>7500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7">
        <v>0</v>
      </c>
    </row>
    <row r="17" spans="2:16" ht="16.5" customHeight="1">
      <c r="B17" s="22"/>
      <c r="C17" s="23"/>
      <c r="D17" s="24" t="s">
        <v>29</v>
      </c>
      <c r="E17" s="25">
        <f t="shared" si="0"/>
        <v>2000</v>
      </c>
      <c r="F17" s="26">
        <v>2000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7">
        <v>0</v>
      </c>
    </row>
    <row r="18" spans="2:16" ht="16.5" customHeight="1">
      <c r="B18" s="22"/>
      <c r="C18" s="23"/>
      <c r="D18" s="24" t="s">
        <v>30</v>
      </c>
      <c r="E18" s="25">
        <f t="shared" si="0"/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7">
        <v>0</v>
      </c>
    </row>
    <row r="19" spans="2:16" ht="16.5" customHeight="1">
      <c r="B19" s="22"/>
      <c r="C19" s="23"/>
      <c r="D19" s="24" t="s">
        <v>31</v>
      </c>
      <c r="E19" s="25">
        <f t="shared" si="0"/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7">
        <v>0</v>
      </c>
    </row>
    <row r="20" spans="2:16" ht="16.5" customHeight="1">
      <c r="B20" s="22"/>
      <c r="C20" s="23"/>
      <c r="D20" s="28" t="s">
        <v>32</v>
      </c>
      <c r="E20" s="25">
        <f t="shared" si="0"/>
        <v>20</v>
      </c>
      <c r="F20" s="26">
        <v>10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6">
        <v>1</v>
      </c>
      <c r="M20" s="26">
        <v>1</v>
      </c>
      <c r="N20" s="26">
        <v>1</v>
      </c>
      <c r="O20" s="26">
        <v>1</v>
      </c>
      <c r="P20" s="27">
        <v>1</v>
      </c>
    </row>
    <row r="21" spans="2:16" ht="16.5" customHeight="1">
      <c r="B21" s="22"/>
      <c r="C21" s="23"/>
      <c r="D21" s="24" t="s">
        <v>33</v>
      </c>
      <c r="E21" s="25">
        <f t="shared" si="0"/>
        <v>31771</v>
      </c>
      <c r="F21" s="26">
        <v>14616</v>
      </c>
      <c r="G21" s="26">
        <v>5963</v>
      </c>
      <c r="H21" s="26">
        <v>2700</v>
      </c>
      <c r="I21" s="26">
        <v>1072</v>
      </c>
      <c r="J21" s="26">
        <v>1500</v>
      </c>
      <c r="K21" s="26">
        <v>840</v>
      </c>
      <c r="L21" s="26">
        <v>20</v>
      </c>
      <c r="M21" s="26">
        <v>3060</v>
      </c>
      <c r="N21" s="26">
        <v>1300</v>
      </c>
      <c r="O21" s="26">
        <v>250</v>
      </c>
      <c r="P21" s="27">
        <v>450</v>
      </c>
    </row>
    <row r="22" spans="2:16" ht="16.5" customHeight="1">
      <c r="B22" s="22"/>
      <c r="C22" s="23"/>
      <c r="D22" s="24" t="s">
        <v>34</v>
      </c>
      <c r="E22" s="25">
        <f t="shared" si="0"/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7">
        <v>0</v>
      </c>
    </row>
    <row r="23" spans="2:16" ht="16.5" customHeight="1" thickBot="1">
      <c r="B23" s="22"/>
      <c r="C23" s="23"/>
      <c r="D23" s="31" t="s">
        <v>35</v>
      </c>
      <c r="E23" s="32">
        <f t="shared" ref="E23:P23" si="1">SUM(E5:E22)</f>
        <v>2000531</v>
      </c>
      <c r="F23" s="33">
        <f t="shared" si="1"/>
        <v>16626</v>
      </c>
      <c r="G23" s="33">
        <f t="shared" si="1"/>
        <v>507514</v>
      </c>
      <c r="H23" s="33">
        <f t="shared" si="1"/>
        <v>294051</v>
      </c>
      <c r="I23" s="33">
        <f t="shared" si="1"/>
        <v>110673</v>
      </c>
      <c r="J23" s="33">
        <f t="shared" si="1"/>
        <v>190461</v>
      </c>
      <c r="K23" s="33">
        <f t="shared" si="1"/>
        <v>103121</v>
      </c>
      <c r="L23" s="33">
        <f t="shared" si="1"/>
        <v>106621</v>
      </c>
      <c r="M23" s="33">
        <f t="shared" si="1"/>
        <v>404491</v>
      </c>
      <c r="N23" s="33">
        <f t="shared" si="1"/>
        <v>159571</v>
      </c>
      <c r="O23" s="33">
        <f t="shared" si="1"/>
        <v>43351</v>
      </c>
      <c r="P23" s="34">
        <f t="shared" si="1"/>
        <v>64051</v>
      </c>
    </row>
    <row r="24" spans="2:16" ht="16.5" customHeight="1">
      <c r="B24" s="22"/>
      <c r="C24" s="35" t="s">
        <v>36</v>
      </c>
      <c r="D24" s="36" t="s">
        <v>37</v>
      </c>
      <c r="E24" s="37">
        <f t="shared" ref="E24:E32" si="2">SUM(F24:P24)</f>
        <v>1196190</v>
      </c>
      <c r="F24" s="38">
        <v>17440</v>
      </c>
      <c r="G24" s="38">
        <v>290110</v>
      </c>
      <c r="H24" s="38">
        <v>179170</v>
      </c>
      <c r="I24" s="38">
        <v>53190</v>
      </c>
      <c r="J24" s="38">
        <v>65320</v>
      </c>
      <c r="K24" s="38">
        <v>36450</v>
      </c>
      <c r="L24" s="38">
        <v>86170</v>
      </c>
      <c r="M24" s="38">
        <v>269460</v>
      </c>
      <c r="N24" s="38">
        <v>119500</v>
      </c>
      <c r="O24" s="38">
        <v>33300</v>
      </c>
      <c r="P24" s="39">
        <v>46080</v>
      </c>
    </row>
    <row r="25" spans="2:16" ht="16.5" customHeight="1">
      <c r="B25" s="22"/>
      <c r="C25" s="22"/>
      <c r="D25" s="40" t="s">
        <v>38</v>
      </c>
      <c r="E25" s="41">
        <f t="shared" si="2"/>
        <v>292060</v>
      </c>
      <c r="F25" s="26">
        <v>150</v>
      </c>
      <c r="G25" s="26">
        <v>106670</v>
      </c>
      <c r="H25" s="26">
        <v>44570</v>
      </c>
      <c r="I25" s="26">
        <v>10800</v>
      </c>
      <c r="J25" s="26">
        <v>9950</v>
      </c>
      <c r="K25" s="26">
        <v>5940</v>
      </c>
      <c r="L25" s="26">
        <v>3140</v>
      </c>
      <c r="M25" s="26">
        <v>73610</v>
      </c>
      <c r="N25" s="26">
        <v>20900</v>
      </c>
      <c r="O25" s="26">
        <v>8050</v>
      </c>
      <c r="P25" s="27">
        <v>8280</v>
      </c>
    </row>
    <row r="26" spans="2:16" ht="16.5" customHeight="1">
      <c r="B26" s="22"/>
      <c r="C26" s="22"/>
      <c r="D26" s="40" t="s">
        <v>39</v>
      </c>
      <c r="E26" s="41">
        <f t="shared" si="2"/>
        <v>186020</v>
      </c>
      <c r="F26" s="26">
        <v>6730</v>
      </c>
      <c r="G26" s="26">
        <v>20500</v>
      </c>
      <c r="H26" s="26">
        <v>37077</v>
      </c>
      <c r="I26" s="26">
        <v>15665</v>
      </c>
      <c r="J26" s="26">
        <v>13730</v>
      </c>
      <c r="K26" s="26">
        <v>4698</v>
      </c>
      <c r="L26" s="26">
        <v>16860</v>
      </c>
      <c r="M26" s="26">
        <v>46470</v>
      </c>
      <c r="N26" s="26">
        <v>15090</v>
      </c>
      <c r="O26" s="26">
        <v>860</v>
      </c>
      <c r="P26" s="27">
        <v>8340</v>
      </c>
    </row>
    <row r="27" spans="2:16" ht="16.5" customHeight="1">
      <c r="B27" s="22"/>
      <c r="C27" s="22"/>
      <c r="D27" s="40" t="s">
        <v>40</v>
      </c>
      <c r="E27" s="41">
        <f t="shared" si="2"/>
        <v>147150</v>
      </c>
      <c r="F27" s="26">
        <v>0</v>
      </c>
      <c r="G27" s="26">
        <v>0</v>
      </c>
      <c r="H27" s="26">
        <v>0</v>
      </c>
      <c r="I27" s="26">
        <v>0</v>
      </c>
      <c r="J27" s="26">
        <v>101330</v>
      </c>
      <c r="K27" s="26">
        <v>45820</v>
      </c>
      <c r="L27" s="26">
        <v>0</v>
      </c>
      <c r="M27" s="26">
        <v>0</v>
      </c>
      <c r="N27" s="26">
        <v>0</v>
      </c>
      <c r="O27" s="26">
        <v>0</v>
      </c>
      <c r="P27" s="27">
        <v>0</v>
      </c>
    </row>
    <row r="28" spans="2:16" ht="16.5" customHeight="1">
      <c r="B28" s="22"/>
      <c r="C28" s="22"/>
      <c r="D28" s="40" t="s">
        <v>41</v>
      </c>
      <c r="E28" s="41">
        <f t="shared" si="2"/>
        <v>10120</v>
      </c>
      <c r="F28" s="26">
        <v>0</v>
      </c>
      <c r="G28" s="26">
        <v>10120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7">
        <v>0</v>
      </c>
    </row>
    <row r="29" spans="2:16" ht="16.5" customHeight="1">
      <c r="B29" s="22"/>
      <c r="C29" s="22"/>
      <c r="D29" s="40" t="s">
        <v>42</v>
      </c>
      <c r="E29" s="41">
        <f t="shared" si="2"/>
        <v>1250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1200</v>
      </c>
      <c r="N29" s="26">
        <v>50</v>
      </c>
      <c r="O29" s="26">
        <v>0</v>
      </c>
      <c r="P29" s="27">
        <v>0</v>
      </c>
    </row>
    <row r="30" spans="2:16" ht="16.5" customHeight="1">
      <c r="B30" s="22"/>
      <c r="C30" s="22"/>
      <c r="D30" s="40" t="s">
        <v>43</v>
      </c>
      <c r="E30" s="41">
        <f t="shared" si="2"/>
        <v>240</v>
      </c>
      <c r="F30" s="26">
        <v>40</v>
      </c>
      <c r="G30" s="26">
        <v>60</v>
      </c>
      <c r="H30" s="26">
        <v>140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7">
        <v>0</v>
      </c>
    </row>
    <row r="31" spans="2:16" ht="16.5" customHeight="1">
      <c r="B31" s="22"/>
      <c r="C31" s="22"/>
      <c r="D31" s="40" t="s">
        <v>44</v>
      </c>
      <c r="E31" s="41">
        <f t="shared" si="2"/>
        <v>230</v>
      </c>
      <c r="F31" s="26">
        <v>0</v>
      </c>
      <c r="G31" s="26">
        <v>10</v>
      </c>
      <c r="H31" s="26">
        <v>10</v>
      </c>
      <c r="I31" s="26">
        <v>10</v>
      </c>
      <c r="J31" s="26">
        <v>10</v>
      </c>
      <c r="K31" s="26">
        <v>10</v>
      </c>
      <c r="L31" s="26">
        <v>0</v>
      </c>
      <c r="M31" s="26">
        <v>100</v>
      </c>
      <c r="N31" s="26">
        <v>50</v>
      </c>
      <c r="O31" s="26">
        <v>20</v>
      </c>
      <c r="P31" s="27">
        <v>10</v>
      </c>
    </row>
    <row r="32" spans="2:16" ht="16.5" customHeight="1">
      <c r="B32" s="22"/>
      <c r="C32" s="22"/>
      <c r="D32" s="40" t="s">
        <v>45</v>
      </c>
      <c r="E32" s="41">
        <f t="shared" si="2"/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7">
        <v>0</v>
      </c>
    </row>
    <row r="33" spans="2:16" ht="16.5" customHeight="1" thickBot="1">
      <c r="B33" s="22"/>
      <c r="C33" s="42"/>
      <c r="D33" s="31" t="s">
        <v>46</v>
      </c>
      <c r="E33" s="43">
        <f>SUM(E24:E32)</f>
        <v>1833260</v>
      </c>
      <c r="F33" s="33">
        <f>SUM(F24:F32)</f>
        <v>24360</v>
      </c>
      <c r="G33" s="33">
        <f>SUM(G24:G32)</f>
        <v>427470</v>
      </c>
      <c r="H33" s="33">
        <f>SUM(H24:H32)</f>
        <v>260967</v>
      </c>
      <c r="I33" s="33">
        <f>SUM(I24:I32)</f>
        <v>79665</v>
      </c>
      <c r="J33" s="33">
        <f t="shared" ref="J33:O33" si="3">SUM(J24:J32)</f>
        <v>190340</v>
      </c>
      <c r="K33" s="33">
        <f t="shared" si="3"/>
        <v>92918</v>
      </c>
      <c r="L33" s="33">
        <f t="shared" si="3"/>
        <v>106170</v>
      </c>
      <c r="M33" s="33">
        <f t="shared" si="3"/>
        <v>390840</v>
      </c>
      <c r="N33" s="33">
        <f t="shared" si="3"/>
        <v>155590</v>
      </c>
      <c r="O33" s="33">
        <f t="shared" si="3"/>
        <v>42230</v>
      </c>
      <c r="P33" s="34">
        <f>SUM(P24:P32)</f>
        <v>62710</v>
      </c>
    </row>
    <row r="34" spans="2:16" ht="16.5" customHeight="1" thickBot="1">
      <c r="B34" s="42"/>
      <c r="C34" s="44" t="s">
        <v>47</v>
      </c>
      <c r="D34" s="45"/>
      <c r="E34" s="46">
        <f>SUM(E23-E33)</f>
        <v>167271</v>
      </c>
      <c r="F34" s="47">
        <f>SUM(F23-F33)</f>
        <v>-7734</v>
      </c>
      <c r="G34" s="47">
        <f>SUM(G23-G33)</f>
        <v>80044</v>
      </c>
      <c r="H34" s="47">
        <f>SUM(H23-H33)</f>
        <v>33084</v>
      </c>
      <c r="I34" s="47">
        <f>SUM(I23-I33)</f>
        <v>31008</v>
      </c>
      <c r="J34" s="47">
        <f t="shared" ref="J34:O34" si="4">SUM(J23-J33)</f>
        <v>121</v>
      </c>
      <c r="K34" s="47">
        <f t="shared" si="4"/>
        <v>10203</v>
      </c>
      <c r="L34" s="47">
        <f t="shared" si="4"/>
        <v>451</v>
      </c>
      <c r="M34" s="47">
        <f t="shared" si="4"/>
        <v>13651</v>
      </c>
      <c r="N34" s="47">
        <f t="shared" si="4"/>
        <v>3981</v>
      </c>
      <c r="O34" s="47">
        <f t="shared" si="4"/>
        <v>1121</v>
      </c>
      <c r="P34" s="48">
        <f>SUM(P23-P33)</f>
        <v>1341</v>
      </c>
    </row>
    <row r="35" spans="2:16" ht="16.5" customHeight="1">
      <c r="B35" s="49" t="s">
        <v>48</v>
      </c>
      <c r="C35" s="17" t="s">
        <v>49</v>
      </c>
      <c r="D35" s="50" t="s">
        <v>50</v>
      </c>
      <c r="E35" s="37">
        <f>SUM(F35:P35)</f>
        <v>0</v>
      </c>
      <c r="F35" s="38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1">
        <v>0</v>
      </c>
    </row>
    <row r="36" spans="2:16" ht="16.5" customHeight="1">
      <c r="B36" s="51"/>
      <c r="C36" s="23"/>
      <c r="D36" s="24" t="s">
        <v>51</v>
      </c>
      <c r="E36" s="41">
        <f>SUM(F36:P36)</f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7">
        <v>0</v>
      </c>
    </row>
    <row r="37" spans="2:16" ht="16.5" customHeight="1">
      <c r="B37" s="51"/>
      <c r="C37" s="23"/>
      <c r="D37" s="24" t="s">
        <v>52</v>
      </c>
      <c r="E37" s="41">
        <f>SUM(F37:P37)</f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7">
        <v>0</v>
      </c>
    </row>
    <row r="38" spans="2:16" ht="16.5" customHeight="1">
      <c r="B38" s="51"/>
      <c r="C38" s="23"/>
      <c r="D38" s="28" t="s">
        <v>53</v>
      </c>
      <c r="E38" s="41">
        <f>SUM(F38:P38)</f>
        <v>0</v>
      </c>
      <c r="F38" s="26">
        <f>F39</f>
        <v>0</v>
      </c>
      <c r="G38" s="26">
        <f>G39</f>
        <v>0</v>
      </c>
      <c r="H38" s="26">
        <f t="shared" ref="H38:P38" si="5">H39</f>
        <v>0</v>
      </c>
      <c r="I38" s="26">
        <f t="shared" si="5"/>
        <v>0</v>
      </c>
      <c r="J38" s="26">
        <f t="shared" si="5"/>
        <v>0</v>
      </c>
      <c r="K38" s="26">
        <f t="shared" si="5"/>
        <v>0</v>
      </c>
      <c r="L38" s="26">
        <f t="shared" si="5"/>
        <v>0</v>
      </c>
      <c r="M38" s="26">
        <f t="shared" si="5"/>
        <v>0</v>
      </c>
      <c r="N38" s="26">
        <f t="shared" si="5"/>
        <v>0</v>
      </c>
      <c r="O38" s="26">
        <f t="shared" si="5"/>
        <v>0</v>
      </c>
      <c r="P38" s="27">
        <f t="shared" si="5"/>
        <v>0</v>
      </c>
    </row>
    <row r="39" spans="2:16" ht="16.5" customHeight="1">
      <c r="B39" s="51"/>
      <c r="C39" s="23"/>
      <c r="D39" s="52" t="s">
        <v>54</v>
      </c>
      <c r="E39" s="53">
        <f>SUM(F39:P39)</f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5">
        <v>0</v>
      </c>
    </row>
    <row r="40" spans="2:16" ht="16.5" customHeight="1" thickBot="1">
      <c r="B40" s="56"/>
      <c r="C40" s="57"/>
      <c r="D40" s="31" t="s">
        <v>55</v>
      </c>
      <c r="E40" s="32">
        <f>SUM(E35:E38)</f>
        <v>0</v>
      </c>
      <c r="F40" s="33">
        <f>SUM(F35:F38)</f>
        <v>0</v>
      </c>
      <c r="G40" s="33">
        <f>SUM(G35:G38)</f>
        <v>0</v>
      </c>
      <c r="H40" s="33">
        <f>SUM(H35:H38)</f>
        <v>0</v>
      </c>
      <c r="I40" s="33">
        <f>SUM(I35:I38)</f>
        <v>0</v>
      </c>
      <c r="J40" s="33">
        <f t="shared" ref="J40:O40" si="6">SUM(J35:J38)</f>
        <v>0</v>
      </c>
      <c r="K40" s="33">
        <f t="shared" si="6"/>
        <v>0</v>
      </c>
      <c r="L40" s="33">
        <f t="shared" si="6"/>
        <v>0</v>
      </c>
      <c r="M40" s="33">
        <f t="shared" si="6"/>
        <v>0</v>
      </c>
      <c r="N40" s="33">
        <f t="shared" si="6"/>
        <v>0</v>
      </c>
      <c r="O40" s="33">
        <f t="shared" si="6"/>
        <v>0</v>
      </c>
      <c r="P40" s="34">
        <f>SUM(P35:P38)</f>
        <v>0</v>
      </c>
    </row>
    <row r="41" spans="2:16" ht="16.5" customHeight="1">
      <c r="B41" s="56"/>
      <c r="C41" s="58"/>
      <c r="D41" s="18" t="s">
        <v>56</v>
      </c>
      <c r="E41" s="37">
        <f>SUM(F41:P41)</f>
        <v>35000</v>
      </c>
      <c r="F41" s="38">
        <v>35000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f>SUM(N42:N49)</f>
        <v>0</v>
      </c>
      <c r="O41" s="38">
        <f>SUM(O42:O49)</f>
        <v>0</v>
      </c>
      <c r="P41" s="39">
        <f>SUM(P42:P49)</f>
        <v>0</v>
      </c>
    </row>
    <row r="42" spans="2:16" ht="16.5" customHeight="1">
      <c r="B42" s="56"/>
      <c r="C42" s="59" t="s">
        <v>36</v>
      </c>
      <c r="D42" s="60" t="s">
        <v>57</v>
      </c>
      <c r="E42" s="37">
        <f>SUM(E43:E50)</f>
        <v>124410</v>
      </c>
      <c r="F42" s="37">
        <f t="shared" ref="F42:P42" si="7">SUM(F43:F50)</f>
        <v>107920</v>
      </c>
      <c r="G42" s="37">
        <f t="shared" si="7"/>
        <v>8640</v>
      </c>
      <c r="H42" s="37">
        <f t="shared" si="7"/>
        <v>3350</v>
      </c>
      <c r="I42" s="37">
        <f t="shared" si="7"/>
        <v>0</v>
      </c>
      <c r="J42" s="37">
        <f t="shared" si="7"/>
        <v>0</v>
      </c>
      <c r="K42" s="37">
        <f t="shared" si="7"/>
        <v>0</v>
      </c>
      <c r="L42" s="37">
        <f t="shared" si="7"/>
        <v>0</v>
      </c>
      <c r="M42" s="37">
        <f t="shared" si="7"/>
        <v>4500</v>
      </c>
      <c r="N42" s="37">
        <f t="shared" si="7"/>
        <v>0</v>
      </c>
      <c r="O42" s="37">
        <f t="shared" si="7"/>
        <v>0</v>
      </c>
      <c r="P42" s="39">
        <f t="shared" si="7"/>
        <v>0</v>
      </c>
    </row>
    <row r="43" spans="2:16" ht="16.5" customHeight="1">
      <c r="B43" s="56"/>
      <c r="C43" s="59"/>
      <c r="D43" s="28" t="s">
        <v>58</v>
      </c>
      <c r="E43" s="41">
        <f t="shared" ref="E43:E50" si="8">SUM(F43:P43)</f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7">
        <v>0</v>
      </c>
    </row>
    <row r="44" spans="2:16" ht="16.5" customHeight="1">
      <c r="B44" s="56"/>
      <c r="C44" s="61"/>
      <c r="D44" s="28" t="s">
        <v>59</v>
      </c>
      <c r="E44" s="41">
        <f t="shared" si="8"/>
        <v>47090</v>
      </c>
      <c r="F44" s="26">
        <v>46400</v>
      </c>
      <c r="G44" s="26">
        <v>690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7">
        <v>0</v>
      </c>
    </row>
    <row r="45" spans="2:16" ht="16.5" customHeight="1">
      <c r="B45" s="56"/>
      <c r="C45" s="61"/>
      <c r="D45" s="28" t="s">
        <v>60</v>
      </c>
      <c r="E45" s="41">
        <f t="shared" si="8"/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7">
        <v>0</v>
      </c>
    </row>
    <row r="46" spans="2:16" ht="16.5" customHeight="1">
      <c r="B46" s="56"/>
      <c r="C46" s="61"/>
      <c r="D46" s="28" t="s">
        <v>61</v>
      </c>
      <c r="E46" s="41">
        <f t="shared" si="8"/>
        <v>51220</v>
      </c>
      <c r="F46" s="26">
        <v>47720</v>
      </c>
      <c r="G46" s="26">
        <v>3500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7">
        <v>0</v>
      </c>
    </row>
    <row r="47" spans="2:16" ht="16.5" customHeight="1">
      <c r="B47" s="56"/>
      <c r="C47" s="61"/>
      <c r="D47" s="28" t="s">
        <v>62</v>
      </c>
      <c r="E47" s="41">
        <f t="shared" si="8"/>
        <v>21300</v>
      </c>
      <c r="F47" s="26">
        <v>13800</v>
      </c>
      <c r="G47" s="26">
        <v>2500</v>
      </c>
      <c r="H47" s="26">
        <v>2500</v>
      </c>
      <c r="I47" s="26">
        <v>0</v>
      </c>
      <c r="J47" s="26">
        <v>0</v>
      </c>
      <c r="K47" s="26">
        <v>0</v>
      </c>
      <c r="L47" s="26">
        <v>0</v>
      </c>
      <c r="M47" s="26">
        <v>2500</v>
      </c>
      <c r="N47" s="26">
        <v>0</v>
      </c>
      <c r="O47" s="26">
        <v>0</v>
      </c>
      <c r="P47" s="27">
        <v>0</v>
      </c>
    </row>
    <row r="48" spans="2:16" ht="15.75" customHeight="1">
      <c r="B48" s="56"/>
      <c r="C48" s="61"/>
      <c r="D48" s="28" t="s">
        <v>63</v>
      </c>
      <c r="E48" s="41">
        <f t="shared" si="8"/>
        <v>4800</v>
      </c>
      <c r="F48" s="26">
        <v>0</v>
      </c>
      <c r="G48" s="26">
        <v>1950</v>
      </c>
      <c r="H48" s="26">
        <v>850</v>
      </c>
      <c r="I48" s="26">
        <v>0</v>
      </c>
      <c r="J48" s="26">
        <v>0</v>
      </c>
      <c r="K48" s="26">
        <v>0</v>
      </c>
      <c r="L48" s="26">
        <v>0</v>
      </c>
      <c r="M48" s="26">
        <v>2000</v>
      </c>
      <c r="N48" s="26">
        <v>0</v>
      </c>
      <c r="O48" s="26">
        <v>0</v>
      </c>
      <c r="P48" s="27">
        <v>0</v>
      </c>
    </row>
    <row r="49" spans="2:16" ht="18" hidden="1" customHeight="1">
      <c r="B49" s="56"/>
      <c r="C49" s="61"/>
      <c r="D49" s="24" t="s">
        <v>64</v>
      </c>
      <c r="E49" s="41">
        <f t="shared" si="8"/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7">
        <v>0</v>
      </c>
    </row>
    <row r="50" spans="2:16" ht="8.25" hidden="1" customHeight="1">
      <c r="B50" s="56"/>
      <c r="C50" s="61"/>
      <c r="D50" s="28" t="s">
        <v>65</v>
      </c>
      <c r="E50" s="41">
        <f t="shared" si="8"/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7">
        <v>0</v>
      </c>
    </row>
    <row r="51" spans="2:16" ht="16.5" customHeight="1">
      <c r="B51" s="56"/>
      <c r="C51" s="62"/>
      <c r="D51" s="63" t="s">
        <v>66</v>
      </c>
      <c r="E51" s="37">
        <f>SUM(E52:E52)</f>
        <v>2960</v>
      </c>
      <c r="F51" s="37">
        <f>SUM(F52:F52)</f>
        <v>0</v>
      </c>
      <c r="G51" s="37">
        <f t="shared" ref="G51:P51" si="9">SUM(G52:G52)</f>
        <v>1020</v>
      </c>
      <c r="H51" s="37">
        <f t="shared" si="9"/>
        <v>1940</v>
      </c>
      <c r="I51" s="37">
        <f t="shared" si="9"/>
        <v>0</v>
      </c>
      <c r="J51" s="37">
        <f t="shared" si="9"/>
        <v>0</v>
      </c>
      <c r="K51" s="37">
        <f t="shared" si="9"/>
        <v>0</v>
      </c>
      <c r="L51" s="37">
        <f t="shared" si="9"/>
        <v>0</v>
      </c>
      <c r="M51" s="37">
        <f t="shared" si="9"/>
        <v>0</v>
      </c>
      <c r="N51" s="37">
        <f t="shared" si="9"/>
        <v>0</v>
      </c>
      <c r="O51" s="37">
        <f t="shared" si="9"/>
        <v>0</v>
      </c>
      <c r="P51" s="39">
        <f t="shared" si="9"/>
        <v>0</v>
      </c>
    </row>
    <row r="52" spans="2:16" ht="16.5" customHeight="1">
      <c r="B52" s="56"/>
      <c r="C52" s="62"/>
      <c r="D52" s="24" t="s">
        <v>67</v>
      </c>
      <c r="E52" s="41">
        <f>SUM(F52:P52)</f>
        <v>2960</v>
      </c>
      <c r="F52" s="26">
        <v>0</v>
      </c>
      <c r="G52" s="26">
        <v>1020</v>
      </c>
      <c r="H52" s="26">
        <v>1940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7">
        <v>0</v>
      </c>
    </row>
    <row r="53" spans="2:16" ht="15.75" customHeight="1" thickBot="1">
      <c r="B53" s="56"/>
      <c r="C53" s="64"/>
      <c r="D53" s="31" t="s">
        <v>68</v>
      </c>
      <c r="E53" s="32">
        <f>SUM(E41+E42+E51)</f>
        <v>162370</v>
      </c>
      <c r="F53" s="33">
        <f>SUM(F41+F42+F51)</f>
        <v>142920</v>
      </c>
      <c r="G53" s="33">
        <f t="shared" ref="G53:P53" si="10">SUM(G41+G42+G51)</f>
        <v>9660</v>
      </c>
      <c r="H53" s="33">
        <f t="shared" si="10"/>
        <v>5290</v>
      </c>
      <c r="I53" s="33">
        <f t="shared" si="10"/>
        <v>0</v>
      </c>
      <c r="J53" s="33">
        <f t="shared" si="10"/>
        <v>0</v>
      </c>
      <c r="K53" s="33">
        <f t="shared" si="10"/>
        <v>0</v>
      </c>
      <c r="L53" s="33">
        <f t="shared" si="10"/>
        <v>0</v>
      </c>
      <c r="M53" s="33">
        <f t="shared" si="10"/>
        <v>4500</v>
      </c>
      <c r="N53" s="33">
        <f t="shared" si="10"/>
        <v>0</v>
      </c>
      <c r="O53" s="33">
        <f t="shared" si="10"/>
        <v>0</v>
      </c>
      <c r="P53" s="34">
        <f t="shared" si="10"/>
        <v>0</v>
      </c>
    </row>
    <row r="54" spans="2:16" ht="16.5" customHeight="1" thickBot="1">
      <c r="B54" s="65"/>
      <c r="C54" s="66" t="s">
        <v>69</v>
      </c>
      <c r="D54" s="67"/>
      <c r="E54" s="68">
        <f t="shared" ref="E54:P54" si="11">SUM(E40-E53)</f>
        <v>-162370</v>
      </c>
      <c r="F54" s="69">
        <f t="shared" si="11"/>
        <v>-142920</v>
      </c>
      <c r="G54" s="69">
        <f t="shared" si="11"/>
        <v>-9660</v>
      </c>
      <c r="H54" s="69">
        <f t="shared" si="11"/>
        <v>-5290</v>
      </c>
      <c r="I54" s="69">
        <f t="shared" si="11"/>
        <v>0</v>
      </c>
      <c r="J54" s="69">
        <f t="shared" si="11"/>
        <v>0</v>
      </c>
      <c r="K54" s="69">
        <f t="shared" si="11"/>
        <v>0</v>
      </c>
      <c r="L54" s="69">
        <f t="shared" si="11"/>
        <v>0</v>
      </c>
      <c r="M54" s="69">
        <f t="shared" si="11"/>
        <v>-4500</v>
      </c>
      <c r="N54" s="69">
        <f t="shared" si="11"/>
        <v>0</v>
      </c>
      <c r="O54" s="69">
        <f t="shared" si="11"/>
        <v>0</v>
      </c>
      <c r="P54" s="70">
        <f t="shared" si="11"/>
        <v>0</v>
      </c>
    </row>
    <row r="55" spans="2:16" ht="16.5" customHeight="1">
      <c r="B55" s="71" t="s">
        <v>70</v>
      </c>
      <c r="C55" s="72" t="s">
        <v>71</v>
      </c>
      <c r="D55" s="18" t="s">
        <v>72</v>
      </c>
      <c r="E55" s="73">
        <f>SUM(F55:P55)</f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9">
        <v>0</v>
      </c>
    </row>
    <row r="56" spans="2:16" ht="16.5" customHeight="1">
      <c r="B56" s="74"/>
      <c r="C56" s="59"/>
      <c r="D56" s="63" t="s">
        <v>73</v>
      </c>
      <c r="E56" s="75">
        <f>SUM(F56:P56)</f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7">
        <v>0</v>
      </c>
    </row>
    <row r="57" spans="2:16" ht="16.5" customHeight="1">
      <c r="B57" s="76"/>
      <c r="C57" s="61"/>
      <c r="D57" s="63" t="s">
        <v>74</v>
      </c>
      <c r="E57" s="75">
        <f>SUM(F57:P57)</f>
        <v>154992</v>
      </c>
      <c r="F57" s="26">
        <v>154992</v>
      </c>
      <c r="G57" s="26">
        <v>0</v>
      </c>
      <c r="H57" s="26">
        <v>0</v>
      </c>
      <c r="I57" s="26">
        <f>SUM(I58:I60)</f>
        <v>0</v>
      </c>
      <c r="J57" s="26">
        <f t="shared" ref="J57:O57" si="12">SUM(J58:J60)</f>
        <v>0</v>
      </c>
      <c r="K57" s="26">
        <v>0</v>
      </c>
      <c r="L57" s="26">
        <v>0</v>
      </c>
      <c r="M57" s="26">
        <f t="shared" si="12"/>
        <v>0</v>
      </c>
      <c r="N57" s="26">
        <f t="shared" si="12"/>
        <v>0</v>
      </c>
      <c r="O57" s="26">
        <f t="shared" si="12"/>
        <v>0</v>
      </c>
      <c r="P57" s="27">
        <v>0</v>
      </c>
    </row>
    <row r="58" spans="2:16" ht="15" customHeight="1">
      <c r="B58" s="76"/>
      <c r="C58" s="61"/>
      <c r="D58" s="24" t="s">
        <v>75</v>
      </c>
      <c r="E58" s="75">
        <f>SUM(F58:P58)</f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7">
        <v>0</v>
      </c>
    </row>
    <row r="59" spans="2:16" ht="12" hidden="1" customHeight="1">
      <c r="B59" s="76"/>
      <c r="C59" s="61"/>
      <c r="D59" s="28"/>
      <c r="E59" s="75">
        <f>SUM(F59:P59)</f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7">
        <v>0</v>
      </c>
    </row>
    <row r="60" spans="2:16" ht="12" hidden="1" customHeight="1" thickBot="1">
      <c r="B60" s="76"/>
      <c r="C60" s="61"/>
      <c r="D60" s="77"/>
      <c r="E60" s="75"/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7">
        <v>0</v>
      </c>
    </row>
    <row r="61" spans="2:16" ht="12" hidden="1" customHeight="1" thickBot="1">
      <c r="B61" s="76"/>
      <c r="C61" s="61"/>
      <c r="D61" s="28"/>
      <c r="E61" s="75">
        <f>SUM(F61:P61)</f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7">
        <v>0</v>
      </c>
    </row>
    <row r="62" spans="2:16" ht="16.5" customHeight="1" thickBot="1">
      <c r="B62" s="76"/>
      <c r="C62" s="64"/>
      <c r="D62" s="31" t="s">
        <v>76</v>
      </c>
      <c r="E62" s="78">
        <f t="shared" ref="E62:P62" si="13">SUM(E55:E61)</f>
        <v>154992</v>
      </c>
      <c r="F62" s="33">
        <f t="shared" si="13"/>
        <v>154992</v>
      </c>
      <c r="G62" s="33">
        <f t="shared" si="13"/>
        <v>0</v>
      </c>
      <c r="H62" s="33">
        <f t="shared" si="13"/>
        <v>0</v>
      </c>
      <c r="I62" s="33">
        <f t="shared" si="13"/>
        <v>0</v>
      </c>
      <c r="J62" s="33">
        <f t="shared" si="13"/>
        <v>0</v>
      </c>
      <c r="K62" s="33">
        <f t="shared" si="13"/>
        <v>0</v>
      </c>
      <c r="L62" s="33">
        <f t="shared" si="13"/>
        <v>0</v>
      </c>
      <c r="M62" s="33">
        <f t="shared" si="13"/>
        <v>0</v>
      </c>
      <c r="N62" s="33">
        <f t="shared" si="13"/>
        <v>0</v>
      </c>
      <c r="O62" s="33">
        <f t="shared" si="13"/>
        <v>0</v>
      </c>
      <c r="P62" s="34">
        <f t="shared" si="13"/>
        <v>0</v>
      </c>
    </row>
    <row r="63" spans="2:16" ht="16.5" customHeight="1">
      <c r="B63" s="76"/>
      <c r="C63" s="17" t="s">
        <v>77</v>
      </c>
      <c r="D63" s="18" t="s">
        <v>78</v>
      </c>
      <c r="E63" s="73">
        <f t="shared" ref="E63:E68" si="14">SUM(F63:P63)</f>
        <v>1800</v>
      </c>
      <c r="F63" s="38">
        <v>1800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9">
        <v>0</v>
      </c>
    </row>
    <row r="64" spans="2:16" ht="16.5" customHeight="1">
      <c r="B64" s="76"/>
      <c r="C64" s="23"/>
      <c r="D64" s="24" t="s">
        <v>79</v>
      </c>
      <c r="E64" s="75">
        <f t="shared" si="14"/>
        <v>33662</v>
      </c>
      <c r="F64" s="26">
        <v>1732</v>
      </c>
      <c r="G64" s="26">
        <v>7700</v>
      </c>
      <c r="H64" s="26">
        <v>4000</v>
      </c>
      <c r="I64" s="26">
        <v>1400</v>
      </c>
      <c r="J64" s="26">
        <v>1800</v>
      </c>
      <c r="K64" s="26">
        <v>930</v>
      </c>
      <c r="L64" s="26">
        <v>2100</v>
      </c>
      <c r="M64" s="26">
        <v>8500</v>
      </c>
      <c r="N64" s="26">
        <v>3500</v>
      </c>
      <c r="O64" s="26">
        <v>1000</v>
      </c>
      <c r="P64" s="27">
        <v>1000</v>
      </c>
    </row>
    <row r="65" spans="2:16" ht="16.5" customHeight="1">
      <c r="B65" s="76"/>
      <c r="C65" s="23"/>
      <c r="D65" s="24" t="s">
        <v>80</v>
      </c>
      <c r="E65" s="75">
        <f t="shared" si="14"/>
        <v>154992</v>
      </c>
      <c r="F65" s="26">
        <v>0</v>
      </c>
      <c r="G65" s="26">
        <v>62857</v>
      </c>
      <c r="H65" s="26">
        <v>30578</v>
      </c>
      <c r="I65" s="26">
        <v>31268</v>
      </c>
      <c r="J65" s="26">
        <v>160</v>
      </c>
      <c r="K65" s="26">
        <v>10156</v>
      </c>
      <c r="L65" s="26">
        <v>240</v>
      </c>
      <c r="M65" s="26">
        <v>14314</v>
      </c>
      <c r="N65" s="26">
        <v>3155</v>
      </c>
      <c r="O65" s="26">
        <v>2100</v>
      </c>
      <c r="P65" s="27">
        <v>164</v>
      </c>
    </row>
    <row r="66" spans="2:16" ht="15" customHeight="1">
      <c r="B66" s="76"/>
      <c r="C66" s="23"/>
      <c r="D66" s="24" t="s">
        <v>81</v>
      </c>
      <c r="E66" s="75">
        <f t="shared" si="14"/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7">
        <v>0</v>
      </c>
    </row>
    <row r="67" spans="2:16" ht="15" hidden="1" customHeight="1">
      <c r="B67" s="76"/>
      <c r="C67" s="23"/>
      <c r="D67" s="28"/>
      <c r="E67" s="75">
        <f t="shared" si="14"/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7">
        <v>0</v>
      </c>
    </row>
    <row r="68" spans="2:16" ht="15" hidden="1" customHeight="1" thickBot="1">
      <c r="B68" s="76"/>
      <c r="C68" s="23"/>
      <c r="D68" s="28"/>
      <c r="E68" s="75">
        <f t="shared" si="14"/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7">
        <v>0</v>
      </c>
    </row>
    <row r="69" spans="2:16" ht="15" customHeight="1" thickBot="1">
      <c r="B69" s="76"/>
      <c r="C69" s="23"/>
      <c r="D69" s="31" t="s">
        <v>82</v>
      </c>
      <c r="E69" s="79">
        <f t="shared" ref="E69:P69" si="15">SUM(E63:E68)</f>
        <v>190454</v>
      </c>
      <c r="F69" s="33">
        <f t="shared" si="15"/>
        <v>3532</v>
      </c>
      <c r="G69" s="33">
        <f t="shared" si="15"/>
        <v>70557</v>
      </c>
      <c r="H69" s="33">
        <f t="shared" si="15"/>
        <v>34578</v>
      </c>
      <c r="I69" s="33">
        <f t="shared" si="15"/>
        <v>32668</v>
      </c>
      <c r="J69" s="33">
        <f t="shared" si="15"/>
        <v>1960</v>
      </c>
      <c r="K69" s="33">
        <f t="shared" si="15"/>
        <v>11086</v>
      </c>
      <c r="L69" s="33">
        <f t="shared" si="15"/>
        <v>2340</v>
      </c>
      <c r="M69" s="33">
        <f t="shared" si="15"/>
        <v>22814</v>
      </c>
      <c r="N69" s="33">
        <f t="shared" si="15"/>
        <v>6655</v>
      </c>
      <c r="O69" s="33">
        <f t="shared" si="15"/>
        <v>3100</v>
      </c>
      <c r="P69" s="34">
        <f t="shared" si="15"/>
        <v>1164</v>
      </c>
    </row>
    <row r="70" spans="2:16" ht="16.5" customHeight="1" thickBot="1">
      <c r="B70" s="80"/>
      <c r="C70" s="81" t="s">
        <v>83</v>
      </c>
      <c r="D70" s="82"/>
      <c r="E70" s="83">
        <f t="shared" ref="E70:P70" si="16">SUM(E62-E69)</f>
        <v>-35462</v>
      </c>
      <c r="F70" s="69">
        <f t="shared" si="16"/>
        <v>151460</v>
      </c>
      <c r="G70" s="69">
        <f t="shared" si="16"/>
        <v>-70557</v>
      </c>
      <c r="H70" s="69">
        <f t="shared" si="16"/>
        <v>-34578</v>
      </c>
      <c r="I70" s="69">
        <f t="shared" si="16"/>
        <v>-32668</v>
      </c>
      <c r="J70" s="69">
        <f t="shared" si="16"/>
        <v>-1960</v>
      </c>
      <c r="K70" s="69">
        <f t="shared" si="16"/>
        <v>-11086</v>
      </c>
      <c r="L70" s="69">
        <f t="shared" si="16"/>
        <v>-2340</v>
      </c>
      <c r="M70" s="69">
        <f t="shared" si="16"/>
        <v>-22814</v>
      </c>
      <c r="N70" s="69">
        <f t="shared" si="16"/>
        <v>-6655</v>
      </c>
      <c r="O70" s="69">
        <f t="shared" si="16"/>
        <v>-3100</v>
      </c>
      <c r="P70" s="70">
        <f t="shared" si="16"/>
        <v>-1164</v>
      </c>
    </row>
    <row r="71" spans="2:16" ht="16.5" customHeight="1" thickBot="1">
      <c r="B71" s="84"/>
      <c r="C71" s="85"/>
      <c r="D71" s="86" t="s">
        <v>84</v>
      </c>
      <c r="E71" s="87">
        <f>SUM(F71:P71)</f>
        <v>356073</v>
      </c>
      <c r="F71" s="69">
        <v>43448</v>
      </c>
      <c r="G71" s="69">
        <v>101613</v>
      </c>
      <c r="H71" s="69">
        <v>46170</v>
      </c>
      <c r="I71" s="69">
        <v>36187</v>
      </c>
      <c r="J71" s="69">
        <v>17269</v>
      </c>
      <c r="K71" s="69">
        <v>36702</v>
      </c>
      <c r="L71" s="69">
        <v>10120</v>
      </c>
      <c r="M71" s="69">
        <v>52242</v>
      </c>
      <c r="N71" s="69">
        <v>4418</v>
      </c>
      <c r="O71" s="69">
        <v>5323</v>
      </c>
      <c r="P71" s="70">
        <v>2581</v>
      </c>
    </row>
    <row r="72" spans="2:16" ht="16.5" customHeight="1" thickBot="1">
      <c r="B72" s="88" t="s">
        <v>85</v>
      </c>
      <c r="C72" s="89"/>
      <c r="D72" s="90"/>
      <c r="E72" s="91">
        <f>SUM(F72:P72)</f>
        <v>-386634</v>
      </c>
      <c r="F72" s="92">
        <f t="shared" ref="F72:P72" si="17">F34+F54+F70-F71</f>
        <v>-42642</v>
      </c>
      <c r="G72" s="92">
        <f t="shared" si="17"/>
        <v>-101786</v>
      </c>
      <c r="H72" s="92">
        <f t="shared" si="17"/>
        <v>-52954</v>
      </c>
      <c r="I72" s="92">
        <f t="shared" si="17"/>
        <v>-37847</v>
      </c>
      <c r="J72" s="92">
        <f t="shared" si="17"/>
        <v>-19108</v>
      </c>
      <c r="K72" s="92">
        <f t="shared" si="17"/>
        <v>-37585</v>
      </c>
      <c r="L72" s="92">
        <f t="shared" si="17"/>
        <v>-12009</v>
      </c>
      <c r="M72" s="92">
        <f t="shared" si="17"/>
        <v>-65905</v>
      </c>
      <c r="N72" s="92">
        <f t="shared" si="17"/>
        <v>-7092</v>
      </c>
      <c r="O72" s="92">
        <f t="shared" si="17"/>
        <v>-7302</v>
      </c>
      <c r="P72" s="93">
        <f t="shared" si="17"/>
        <v>-2404</v>
      </c>
    </row>
    <row r="73" spans="2:16" ht="16.5" customHeight="1" thickBot="1">
      <c r="P73" s="91"/>
    </row>
    <row r="74" spans="2:16" ht="16.5" customHeight="1" thickBot="1">
      <c r="B74" s="94" t="s">
        <v>86</v>
      </c>
      <c r="C74" s="95"/>
      <c r="D74" s="96"/>
      <c r="E74" s="91">
        <f>SUM(F74:P74)</f>
        <v>386634</v>
      </c>
      <c r="F74" s="92">
        <v>42642</v>
      </c>
      <c r="G74" s="92">
        <v>101786</v>
      </c>
      <c r="H74" s="92">
        <v>52954</v>
      </c>
      <c r="I74" s="92">
        <v>37847</v>
      </c>
      <c r="J74" s="92">
        <v>19108</v>
      </c>
      <c r="K74" s="92">
        <v>37585</v>
      </c>
      <c r="L74" s="92">
        <v>12009</v>
      </c>
      <c r="M74" s="92">
        <v>65905</v>
      </c>
      <c r="N74" s="92">
        <v>7092</v>
      </c>
      <c r="O74" s="92">
        <v>7302</v>
      </c>
      <c r="P74" s="93">
        <v>2404</v>
      </c>
    </row>
    <row r="75" spans="2:16" ht="16.5" customHeight="1" thickBot="1">
      <c r="B75" s="66" t="s">
        <v>87</v>
      </c>
      <c r="C75" s="97"/>
      <c r="D75" s="67"/>
      <c r="E75" s="69">
        <f t="shared" ref="E75:P75" si="18">SUM(E72,E74)</f>
        <v>0</v>
      </c>
      <c r="F75" s="69">
        <f t="shared" si="18"/>
        <v>0</v>
      </c>
      <c r="G75" s="69">
        <f t="shared" si="18"/>
        <v>0</v>
      </c>
      <c r="H75" s="69">
        <f t="shared" si="18"/>
        <v>0</v>
      </c>
      <c r="I75" s="69">
        <f t="shared" si="18"/>
        <v>0</v>
      </c>
      <c r="J75" s="69">
        <f t="shared" si="18"/>
        <v>0</v>
      </c>
      <c r="K75" s="69">
        <f t="shared" si="18"/>
        <v>0</v>
      </c>
      <c r="L75" s="69">
        <f t="shared" si="18"/>
        <v>0</v>
      </c>
      <c r="M75" s="69">
        <f t="shared" si="18"/>
        <v>0</v>
      </c>
      <c r="N75" s="69">
        <f t="shared" si="18"/>
        <v>0</v>
      </c>
      <c r="O75" s="69">
        <f t="shared" si="18"/>
        <v>0</v>
      </c>
      <c r="P75" s="70">
        <f t="shared" si="18"/>
        <v>0</v>
      </c>
    </row>
    <row r="76" spans="2:16" ht="14.25" customHeight="1">
      <c r="B76" s="98" t="s">
        <v>88</v>
      </c>
      <c r="C76" s="99"/>
      <c r="D76" s="100"/>
      <c r="E76" s="101">
        <f>(E24-F24)/(E5+E6+E7+E8+E9+E10+E12+E13+E14+E15+E17)*100</f>
        <v>65.169676128133389</v>
      </c>
      <c r="F76" s="101"/>
      <c r="G76" s="101">
        <f>G24/(G5+G6+G7+G8+G9+G10+G12+G13+G14+G15+G17)*100</f>
        <v>58.720777249266263</v>
      </c>
      <c r="H76" s="101">
        <f t="shared" ref="H76:P76" si="19">H24/(H5+H6+H7+H8+H9+H10+H12+H13+H14+H15+H17)*100</f>
        <v>61.496481894628452</v>
      </c>
      <c r="I76" s="101">
        <f t="shared" si="19"/>
        <v>48.53102189781022</v>
      </c>
      <c r="J76" s="101">
        <f t="shared" si="19"/>
        <v>74.685570546535558</v>
      </c>
      <c r="K76" s="101">
        <f t="shared" si="19"/>
        <v>71.080343213728554</v>
      </c>
      <c r="L76" s="101">
        <f t="shared" si="19"/>
        <v>80.834896810506564</v>
      </c>
      <c r="M76" s="101">
        <f t="shared" si="19"/>
        <v>67.1250280248113</v>
      </c>
      <c r="N76" s="101">
        <f t="shared" si="19"/>
        <v>75.503885764832248</v>
      </c>
      <c r="O76" s="101">
        <f t="shared" si="19"/>
        <v>77.262180974477957</v>
      </c>
      <c r="P76" s="101">
        <f t="shared" si="19"/>
        <v>72.452830188679243</v>
      </c>
    </row>
    <row r="77" spans="2:16">
      <c r="B77" s="102" t="s">
        <v>89</v>
      </c>
      <c r="C77" s="103"/>
      <c r="D77" s="104"/>
      <c r="E77" s="26">
        <f>E71-E74</f>
        <v>-30561</v>
      </c>
      <c r="F77" s="26">
        <f t="shared" ref="F77:P77" si="20">F71-F74</f>
        <v>806</v>
      </c>
      <c r="G77" s="26">
        <f t="shared" si="20"/>
        <v>-173</v>
      </c>
      <c r="H77" s="26">
        <f t="shared" si="20"/>
        <v>-6784</v>
      </c>
      <c r="I77" s="26">
        <f>I71-I74</f>
        <v>-1660</v>
      </c>
      <c r="J77" s="26">
        <f t="shared" si="20"/>
        <v>-1839</v>
      </c>
      <c r="K77" s="26">
        <f t="shared" si="20"/>
        <v>-883</v>
      </c>
      <c r="L77" s="26">
        <f t="shared" si="20"/>
        <v>-1889</v>
      </c>
      <c r="M77" s="26">
        <f t="shared" si="20"/>
        <v>-13663</v>
      </c>
      <c r="N77" s="26">
        <f t="shared" si="20"/>
        <v>-2674</v>
      </c>
      <c r="O77" s="26">
        <f t="shared" si="20"/>
        <v>-1979</v>
      </c>
      <c r="P77" s="26">
        <f t="shared" si="20"/>
        <v>177</v>
      </c>
    </row>
  </sheetData>
  <mergeCells count="20">
    <mergeCell ref="B72:D72"/>
    <mergeCell ref="B74:D74"/>
    <mergeCell ref="B75:D75"/>
    <mergeCell ref="B76:D76"/>
    <mergeCell ref="B77:D77"/>
    <mergeCell ref="B35:B54"/>
    <mergeCell ref="C35:C40"/>
    <mergeCell ref="C42:C53"/>
    <mergeCell ref="C54:D54"/>
    <mergeCell ref="B55:B70"/>
    <mergeCell ref="C55:C62"/>
    <mergeCell ref="C63:C69"/>
    <mergeCell ref="C70:D70"/>
    <mergeCell ref="E2:O2"/>
    <mergeCell ref="B3:D4"/>
    <mergeCell ref="F3:P3"/>
    <mergeCell ref="B5:B34"/>
    <mergeCell ref="C5:C23"/>
    <mergeCell ref="C24:C33"/>
    <mergeCell ref="C34:D34"/>
  </mergeCells>
  <phoneticPr fontId="2"/>
  <pageMargins left="0.55118110236220474" right="0.23622047244094491" top="0.35433070866141736" bottom="0.19685039370078741" header="0.19685039370078741" footer="0.15748031496062992"/>
  <pageSetup paperSize="9" scale="5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sakaue</dc:creator>
  <cp:lastModifiedBy>sakaue</cp:lastModifiedBy>
  <dcterms:created xsi:type="dcterms:W3CDTF">2025-08-05T06:25:55Z</dcterms:created>
  <dcterms:modified xsi:type="dcterms:W3CDTF">2025-08-05T06:26:05Z</dcterms:modified>
</cp:coreProperties>
</file>