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-server\共有\【重要】会計\2018\決算\決算2018\"/>
    </mc:Choice>
  </mc:AlternateContent>
  <bookViews>
    <workbookView xWindow="240" yWindow="75" windowWidth="11700" windowHeight="85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6" i="1" l="1"/>
  <c r="F21" i="1"/>
  <c r="F20" i="1"/>
  <c r="F45" i="1" l="1"/>
  <c r="F25" i="1" l="1"/>
  <c r="F37" i="1" l="1"/>
  <c r="G65" i="1" l="1"/>
  <c r="F47" i="1"/>
  <c r="F9" i="1" l="1"/>
  <c r="G69" i="1" l="1"/>
  <c r="F42" i="1"/>
  <c r="F35" i="1" s="1"/>
  <c r="G50" i="1" s="1"/>
  <c r="H71" i="1" l="1"/>
  <c r="F17" i="1"/>
  <c r="G33" i="1" s="1"/>
  <c r="H52" i="1" s="1"/>
  <c r="H73" i="1" l="1"/>
</calcChain>
</file>

<file path=xl/sharedStrings.xml><?xml version="1.0" encoding="utf-8"?>
<sst xmlns="http://schemas.openxmlformats.org/spreadsheetml/2006/main" count="71" uniqueCount="71">
  <si>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</si>
  <si>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</si>
  <si>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</si>
  <si>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</si>
  <si>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</si>
  <si>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</si>
  <si>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</si>
  <si>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</si>
  <si>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</si>
  <si>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</si>
  <si>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</si>
  <si>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</si>
  <si>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</si>
  <si>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</si>
  <si>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</si>
  <si>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</si>
  <si>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</si>
  <si>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</si>
  <si>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(3)投資その他の資産計</t>
    <rPh sb="3" eb="5">
      <t>トウシ</t>
    </rPh>
    <rPh sb="7" eb="8">
      <t>タ</t>
    </rPh>
    <rPh sb="9" eb="12">
      <t>シサンケイ</t>
    </rPh>
    <phoneticPr fontId="1"/>
  </si>
  <si>
    <t>敷金</t>
    <rPh sb="0" eb="2">
      <t>シキキン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</si>
  <si>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</si>
  <si>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</si>
  <si>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　ゆぎの里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サト</t>
    </rPh>
    <phoneticPr fontId="1"/>
  </si>
  <si>
    <t>普通預金　三菱東京UFJ銀行多摩ｾﾝﾀｰ支店</t>
    <rPh sb="0" eb="2">
      <t>フツウ</t>
    </rPh>
    <rPh sb="2" eb="4">
      <t>ヨキン</t>
    </rPh>
    <rPh sb="5" eb="7">
      <t>ミツビシ</t>
    </rPh>
    <rPh sb="7" eb="9">
      <t>トウキョウ</t>
    </rPh>
    <rPh sb="12" eb="14">
      <t>ギンコウ</t>
    </rPh>
    <rPh sb="14" eb="16">
      <t>タマ</t>
    </rPh>
    <rPh sb="20" eb="22">
      <t>シテン</t>
    </rPh>
    <phoneticPr fontId="1"/>
  </si>
  <si>
    <t>普通預金　みずほ銀行南大沢支店（本部）</t>
    <rPh sb="0" eb="2">
      <t>フツウ</t>
    </rPh>
    <rPh sb="2" eb="4">
      <t>ヨキン</t>
    </rPh>
    <rPh sb="8" eb="10">
      <t>ギンコウ</t>
    </rPh>
    <rPh sb="10" eb="13">
      <t>ミナミオオサワ</t>
    </rPh>
    <rPh sb="13" eb="15">
      <t>シテン</t>
    </rPh>
    <rPh sb="16" eb="18">
      <t>ホンブ</t>
    </rPh>
    <phoneticPr fontId="1"/>
  </si>
  <si>
    <t>普通預金　みずほ銀行南大沢支店（産直）</t>
    <rPh sb="0" eb="2">
      <t>フツウ</t>
    </rPh>
    <rPh sb="2" eb="4">
      <t>ヨキン</t>
    </rPh>
    <rPh sb="8" eb="10">
      <t>ギンコウ</t>
    </rPh>
    <rPh sb="10" eb="13">
      <t>ミナミオオサワ</t>
    </rPh>
    <rPh sb="13" eb="15">
      <t>シテン</t>
    </rPh>
    <rPh sb="16" eb="18">
      <t>サンチョク</t>
    </rPh>
    <phoneticPr fontId="1"/>
  </si>
  <si>
    <t>通常貯金　南大沢駅前郵便局</t>
    <rPh sb="0" eb="2">
      <t>ツウジョウ</t>
    </rPh>
    <rPh sb="2" eb="4">
      <t>チョキン</t>
    </rPh>
    <rPh sb="5" eb="8">
      <t>ミナミオオサワ</t>
    </rPh>
    <rPh sb="8" eb="10">
      <t>エキマエ</t>
    </rPh>
    <rPh sb="10" eb="13">
      <t>ユウビンキョク</t>
    </rPh>
    <phoneticPr fontId="1"/>
  </si>
  <si>
    <t>振替口座　東京貯金事務センター</t>
    <rPh sb="0" eb="2">
      <t>フリカエ</t>
    </rPh>
    <rPh sb="2" eb="4">
      <t>コウザ</t>
    </rPh>
    <rPh sb="5" eb="7">
      <t>トウキョウ</t>
    </rPh>
    <rPh sb="7" eb="9">
      <t>チョキン</t>
    </rPh>
    <rPh sb="9" eb="11">
      <t>ジム</t>
    </rPh>
    <phoneticPr fontId="1"/>
  </si>
  <si>
    <t>手元現金（本部）</t>
    <rPh sb="0" eb="2">
      <t>テモト</t>
    </rPh>
    <rPh sb="2" eb="4">
      <t>ゲンキン</t>
    </rPh>
    <rPh sb="5" eb="7">
      <t>ホンブ</t>
    </rPh>
    <phoneticPr fontId="1"/>
  </si>
  <si>
    <t>手元現金（産直）</t>
    <rPh sb="0" eb="2">
      <t>テモト</t>
    </rPh>
    <rPh sb="2" eb="4">
      <t>ゲンキン</t>
    </rPh>
    <rPh sb="5" eb="7">
      <t>サンチョク</t>
    </rPh>
    <phoneticPr fontId="1"/>
  </si>
  <si>
    <t>配食サービス事業未収金</t>
    <rPh sb="0" eb="1">
      <t>ハイ</t>
    </rPh>
    <rPh sb="1" eb="2">
      <t>ショク</t>
    </rPh>
    <rPh sb="6" eb="8">
      <t>ジギョウ</t>
    </rPh>
    <rPh sb="8" eb="11">
      <t>ミシュウキン</t>
    </rPh>
    <phoneticPr fontId="1"/>
  </si>
  <si>
    <t>助け合いヘルパー派遣事業未収金</t>
    <rPh sb="0" eb="1">
      <t>タス</t>
    </rPh>
    <rPh sb="2" eb="3">
      <t>ア</t>
    </rPh>
    <rPh sb="8" eb="10">
      <t>ハケン</t>
    </rPh>
    <rPh sb="10" eb="12">
      <t>ジギョウ</t>
    </rPh>
    <rPh sb="12" eb="15">
      <t>ミシュウキン</t>
    </rPh>
    <phoneticPr fontId="1"/>
  </si>
  <si>
    <t>介護保険事業未収金</t>
    <rPh sb="0" eb="2">
      <t>カイゴ</t>
    </rPh>
    <rPh sb="2" eb="4">
      <t>ホケン</t>
    </rPh>
    <rPh sb="4" eb="6">
      <t>ジギョウ</t>
    </rPh>
    <rPh sb="6" eb="9">
      <t>ミシュウキン</t>
    </rPh>
    <phoneticPr fontId="1"/>
  </si>
  <si>
    <t>居宅・重度訪問・同行援護事業未収金</t>
    <rPh sb="0" eb="2">
      <t>キョタク</t>
    </rPh>
    <rPh sb="3" eb="5">
      <t>ジュウド</t>
    </rPh>
    <rPh sb="5" eb="7">
      <t>ホウモン</t>
    </rPh>
    <rPh sb="8" eb="10">
      <t>ドウコウ</t>
    </rPh>
    <rPh sb="10" eb="12">
      <t>エンゴ</t>
    </rPh>
    <rPh sb="12" eb="14">
      <t>ジギョウ</t>
    </rPh>
    <rPh sb="14" eb="17">
      <t>ミシュウキン</t>
    </rPh>
    <phoneticPr fontId="1"/>
  </si>
  <si>
    <t>移動支援事業未収金</t>
    <rPh sb="0" eb="2">
      <t>イドウ</t>
    </rPh>
    <rPh sb="2" eb="4">
      <t>シエン</t>
    </rPh>
    <rPh sb="4" eb="6">
      <t>ジギョウ</t>
    </rPh>
    <rPh sb="6" eb="9">
      <t>ミシュウキン</t>
    </rPh>
    <phoneticPr fontId="1"/>
  </si>
  <si>
    <t>居宅介護支援事業未収金</t>
    <rPh sb="0" eb="2">
      <t>キョタク</t>
    </rPh>
    <rPh sb="2" eb="4">
      <t>カイゴ</t>
    </rPh>
    <rPh sb="4" eb="6">
      <t>シエン</t>
    </rPh>
    <rPh sb="6" eb="8">
      <t>ジギョウ</t>
    </rPh>
    <rPh sb="8" eb="11">
      <t>ミシュウキン</t>
    </rPh>
    <phoneticPr fontId="1"/>
  </si>
  <si>
    <t>産直共同購入事業未収金</t>
    <rPh sb="0" eb="2">
      <t>サンチョク</t>
    </rPh>
    <rPh sb="2" eb="4">
      <t>キョウドウ</t>
    </rPh>
    <rPh sb="4" eb="6">
      <t>コウニュウ</t>
    </rPh>
    <rPh sb="6" eb="8">
      <t>ジギョウ</t>
    </rPh>
    <rPh sb="8" eb="11">
      <t>ミシュウキン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</si>
  <si>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</si>
  <si>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　三菱ミニキャブ</t>
    <rPh sb="1" eb="3">
      <t>ミツビシ</t>
    </rPh>
    <phoneticPr fontId="1"/>
  </si>
  <si>
    <t>　ダイハツムーブ</t>
    <phoneticPr fontId="1"/>
  </si>
  <si>
    <t>　みずほ教育財団寄贈みずほ号</t>
    <rPh sb="4" eb="6">
      <t>キョウイク</t>
    </rPh>
    <rPh sb="6" eb="8">
      <t>ザイダン</t>
    </rPh>
    <rPh sb="8" eb="10">
      <t>キゾウ</t>
    </rPh>
    <rPh sb="13" eb="14">
      <t>ゴウ</t>
    </rPh>
    <phoneticPr fontId="1"/>
  </si>
  <si>
    <t>　コンベック</t>
    <phoneticPr fontId="1"/>
  </si>
  <si>
    <t>　厨房用冷蔵庫</t>
    <rPh sb="1" eb="3">
      <t>チュウボウ</t>
    </rPh>
    <rPh sb="3" eb="4">
      <t>ヨウ</t>
    </rPh>
    <rPh sb="4" eb="7">
      <t>レイゾウコ</t>
    </rPh>
    <phoneticPr fontId="1"/>
  </si>
  <si>
    <t>保証金</t>
    <rPh sb="0" eb="3">
      <t>ホショウキン</t>
    </rPh>
    <phoneticPr fontId="1"/>
  </si>
  <si>
    <t>12月分給与・手当</t>
    <rPh sb="2" eb="4">
      <t>ガツブン</t>
    </rPh>
    <rPh sb="4" eb="6">
      <t>キュウヨ</t>
    </rPh>
    <rPh sb="7" eb="9">
      <t>テアテ</t>
    </rPh>
    <phoneticPr fontId="1"/>
  </si>
  <si>
    <t>12月分ボランティア活動費</t>
    <rPh sb="2" eb="4">
      <t>ガツブン</t>
    </rPh>
    <rPh sb="10" eb="12">
      <t>カツドウ</t>
    </rPh>
    <rPh sb="12" eb="13">
      <t>ヒ</t>
    </rPh>
    <phoneticPr fontId="1"/>
  </si>
  <si>
    <t>12月分ボランティア交通費</t>
    <rPh sb="2" eb="4">
      <t>ガツブン</t>
    </rPh>
    <rPh sb="10" eb="12">
      <t>コウツウ</t>
    </rPh>
    <rPh sb="12" eb="13">
      <t>ヒ</t>
    </rPh>
    <phoneticPr fontId="1"/>
  </si>
  <si>
    <t>12月・特別分社会保険料事業主負担分</t>
    <rPh sb="2" eb="3">
      <t>ガツ</t>
    </rPh>
    <rPh sb="4" eb="6">
      <t>トクベツ</t>
    </rPh>
    <rPh sb="6" eb="7">
      <t>ブン</t>
    </rPh>
    <rPh sb="7" eb="9">
      <t>シャカイ</t>
    </rPh>
    <rPh sb="9" eb="12">
      <t>ホケンリョウ</t>
    </rPh>
    <rPh sb="12" eb="15">
      <t>ジギョウヌシ</t>
    </rPh>
    <rPh sb="15" eb="18">
      <t>フタンブン</t>
    </rPh>
    <phoneticPr fontId="1"/>
  </si>
  <si>
    <t>介護処遇改善加算一時金引当金</t>
    <rPh sb="0" eb="2">
      <t>カイゴ</t>
    </rPh>
    <rPh sb="2" eb="4">
      <t>ショグウ</t>
    </rPh>
    <rPh sb="4" eb="6">
      <t>カイゼン</t>
    </rPh>
    <rPh sb="6" eb="8">
      <t>カサン</t>
    </rPh>
    <rPh sb="8" eb="11">
      <t>イチジキン</t>
    </rPh>
    <rPh sb="11" eb="14">
      <t>ヒキアテキン</t>
    </rPh>
    <phoneticPr fontId="1"/>
  </si>
  <si>
    <t>福祉・介護処遇改善加算一時金引当金</t>
    <rPh sb="0" eb="2">
      <t>フクシ</t>
    </rPh>
    <rPh sb="3" eb="5">
      <t>カイゴ</t>
    </rPh>
    <rPh sb="5" eb="7">
      <t>ショグウ</t>
    </rPh>
    <rPh sb="7" eb="9">
      <t>カイゼン</t>
    </rPh>
    <rPh sb="9" eb="11">
      <t>カサン</t>
    </rPh>
    <rPh sb="11" eb="14">
      <t>イチジキン</t>
    </rPh>
    <rPh sb="14" eb="17">
      <t>ヒキアテキン</t>
    </rPh>
    <phoneticPr fontId="1"/>
  </si>
  <si>
    <t>（1）現預金</t>
    <rPh sb="3" eb="6">
      <t>ゲンヨキン</t>
    </rPh>
    <phoneticPr fontId="1"/>
  </si>
  <si>
    <t>（2）未収入金</t>
    <rPh sb="3" eb="5">
      <t>ミシュウ</t>
    </rPh>
    <rPh sb="5" eb="7">
      <t>ニュウキン</t>
    </rPh>
    <phoneticPr fontId="1"/>
  </si>
  <si>
    <t>（3）前払金</t>
    <rPh sb="3" eb="5">
      <t>マエバライ</t>
    </rPh>
    <rPh sb="5" eb="6">
      <t>キン</t>
    </rPh>
    <phoneticPr fontId="1"/>
  </si>
  <si>
    <t>（4）棚卸資産</t>
    <rPh sb="3" eb="5">
      <t>タナオロシ</t>
    </rPh>
    <rPh sb="5" eb="7">
      <t>シサン</t>
    </rPh>
    <phoneticPr fontId="1"/>
  </si>
  <si>
    <t>（6）仮払金</t>
    <rPh sb="3" eb="5">
      <t>カリバライ</t>
    </rPh>
    <rPh sb="5" eb="6">
      <t>キン</t>
    </rPh>
    <phoneticPr fontId="1"/>
  </si>
  <si>
    <t>（1）未払金</t>
    <rPh sb="3" eb="4">
      <t>ミ</t>
    </rPh>
    <rPh sb="4" eb="5">
      <t>バライ</t>
    </rPh>
    <rPh sb="5" eb="6">
      <t>キン</t>
    </rPh>
    <phoneticPr fontId="1"/>
  </si>
  <si>
    <t>（2）前受金（八王子市高齢者補助金次期分）</t>
    <rPh sb="3" eb="6">
      <t>マエウケキン</t>
    </rPh>
    <rPh sb="7" eb="11">
      <t>ハチオウジシ</t>
    </rPh>
    <rPh sb="11" eb="14">
      <t>コウレイシャ</t>
    </rPh>
    <rPh sb="14" eb="17">
      <t>ホジョキン</t>
    </rPh>
    <rPh sb="17" eb="19">
      <t>ジキ</t>
    </rPh>
    <rPh sb="19" eb="20">
      <t>ブン</t>
    </rPh>
    <phoneticPr fontId="1"/>
  </si>
  <si>
    <t>（4）利用者預り金（次月度利用料）</t>
    <rPh sb="3" eb="6">
      <t>リヨウシャ</t>
    </rPh>
    <rPh sb="6" eb="7">
      <t>アズカ</t>
    </rPh>
    <rPh sb="8" eb="9">
      <t>キン</t>
    </rPh>
    <rPh sb="10" eb="12">
      <t>ジゲツ</t>
    </rPh>
    <rPh sb="12" eb="13">
      <t>ド</t>
    </rPh>
    <rPh sb="13" eb="16">
      <t>リヨウリョウ</t>
    </rPh>
    <phoneticPr fontId="1"/>
  </si>
  <si>
    <t>社会福祉事業保険　あいおいニッセイ㈱</t>
    <rPh sb="0" eb="2">
      <t>シャカイ</t>
    </rPh>
    <rPh sb="2" eb="4">
      <t>フクシ</t>
    </rPh>
    <rPh sb="4" eb="6">
      <t>ジギョウ</t>
    </rPh>
    <rPh sb="6" eb="8">
      <t>ホケン</t>
    </rPh>
    <phoneticPr fontId="1"/>
  </si>
  <si>
    <t>（5）立替金      利用者食材費等</t>
    <rPh sb="3" eb="6">
      <t>タテカエキン</t>
    </rPh>
    <rPh sb="12" eb="15">
      <t>リヨウシャ</t>
    </rPh>
    <rPh sb="15" eb="17">
      <t>ショクザイ</t>
    </rPh>
    <rPh sb="17" eb="19">
      <t>ヒナド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</si>
  <si>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</si>
  <si>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自動車保4件険　㈱損保ジャパン</t>
    <rPh sb="0" eb="3">
      <t>ジドウシャ</t>
    </rPh>
    <rPh sb="3" eb="4">
      <t>タモツ</t>
    </rPh>
    <rPh sb="5" eb="6">
      <t>ケン</t>
    </rPh>
    <rPh sb="6" eb="7">
      <t>ケン</t>
    </rPh>
    <rPh sb="9" eb="11">
      <t>ソンポ</t>
    </rPh>
    <phoneticPr fontId="1"/>
  </si>
  <si>
    <t>　アクティバンＳＤＸ</t>
    <phoneticPr fontId="1"/>
  </si>
  <si>
    <t>ソフトウェア</t>
    <phoneticPr fontId="1"/>
  </si>
  <si>
    <t>（3）預り金（社保・源泉所得税・住民税）</t>
    <rPh sb="3" eb="4">
      <t>アズカ</t>
    </rPh>
    <rPh sb="5" eb="6">
      <t>キン</t>
    </rPh>
    <rPh sb="7" eb="9">
      <t>シャホ</t>
    </rPh>
    <rPh sb="10" eb="12">
      <t>ゲンセン</t>
    </rPh>
    <rPh sb="12" eb="15">
      <t>ショトクゼイ</t>
    </rPh>
    <rPh sb="16" eb="18">
      <t>ジュウミン</t>
    </rPh>
    <rPh sb="18" eb="19">
      <t>ゼイ</t>
    </rPh>
    <phoneticPr fontId="1"/>
  </si>
  <si>
    <t>平成30年度　　財産目録</t>
    <rPh sb="0" eb="2">
      <t>ヘイセイ</t>
    </rPh>
    <rPh sb="4" eb="6">
      <t>ネンド</t>
    </rPh>
    <rPh sb="8" eb="10">
      <t>ザイサン</t>
    </rPh>
    <rPh sb="10" eb="12">
      <t>モクロク</t>
    </rPh>
    <phoneticPr fontId="1"/>
  </si>
  <si>
    <t>　　2018年12月31日現在</t>
    <rPh sb="6" eb="7">
      <t>ネン</t>
    </rPh>
    <rPh sb="9" eb="10">
      <t>ガツ</t>
    </rPh>
    <rPh sb="12" eb="13">
      <t>ニチ</t>
    </rPh>
    <rPh sb="13" eb="15">
      <t>ゲンザイ</t>
    </rPh>
    <phoneticPr fontId="1"/>
  </si>
  <si>
    <t>労働保険料31年1～4月分</t>
    <rPh sb="0" eb="2">
      <t>ロウドウ</t>
    </rPh>
    <rPh sb="2" eb="5">
      <t>ホケンリョウ</t>
    </rPh>
    <rPh sb="7" eb="8">
      <t>ネン</t>
    </rPh>
    <rPh sb="11" eb="13">
      <t>ガツブン</t>
    </rPh>
    <phoneticPr fontId="1"/>
  </si>
  <si>
    <t>31年1月分家賃　㈲ノゾミ</t>
    <rPh sb="2" eb="3">
      <t>ネン</t>
    </rPh>
    <rPh sb="4" eb="6">
      <t>ガツブン</t>
    </rPh>
    <rPh sb="6" eb="8">
      <t>ヤチン</t>
    </rPh>
    <phoneticPr fontId="1"/>
  </si>
  <si>
    <t>車両運搬具圧縮損処理により0円</t>
    <rPh sb="0" eb="2">
      <t>シャリョウ</t>
    </rPh>
    <rPh sb="2" eb="4">
      <t>ウンパン</t>
    </rPh>
    <rPh sb="4" eb="5">
      <t>グ</t>
    </rPh>
    <rPh sb="5" eb="7">
      <t>アッシュク</t>
    </rPh>
    <rPh sb="7" eb="8">
      <t>ソン</t>
    </rPh>
    <rPh sb="8" eb="10">
      <t>ショリ</t>
    </rPh>
    <rPh sb="14" eb="15">
      <t>エン</t>
    </rPh>
    <phoneticPr fontId="1"/>
  </si>
  <si>
    <t>12月その他諸経費</t>
    <rPh sb="2" eb="3">
      <t>ガツ</t>
    </rPh>
    <rPh sb="5" eb="6">
      <t>タ</t>
    </rPh>
    <rPh sb="6" eb="9">
      <t>ショケイヒ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</si>
</sst>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8" fillId="0" borderId="8" xfId="0" applyNumberFormat="1" applyFont="1" applyBorder="1" applyAlignment="1">
      <alignment vertical="center"/>
    </xf>
    <xf numFmtId="38" fontId="8" fillId="0" borderId="7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8" xfId="0" applyNumberFormat="1" applyFont="1" applyBorder="1" applyAlignment="1">
      <alignment horizontal="right" vertical="center"/>
    </xf>
    <xf numFmtId="38" fontId="8" fillId="0" borderId="12" xfId="0" applyNumberFormat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46" workbookViewId="0">
      <selection activeCell="E43" sqref="E43"/>
    </sheetView>
  </sheetViews>
  <sheetFormatPr defaultRowHeight="13.5"/>
  <cols>
    <col min="1" max="1" width="2.625" customWidth="1"/>
    <col min="2" max="2" width="2.5" customWidth="1"/>
    <col min="3" max="3" width="2.375" customWidth="1"/>
    <col min="4" max="4" width="2" customWidth="1"/>
    <col min="5" max="5" width="36.75" customWidth="1"/>
    <col min="6" max="8" width="14.375" customWidth="1"/>
    <col min="9" max="9" width="2.875" customWidth="1"/>
  </cols>
  <sheetData>
    <row r="1" spans="1:9" ht="18.75" customHeight="1">
      <c r="A1" s="3" t="s">
        <v>21</v>
      </c>
    </row>
    <row r="2" spans="1:9" ht="48.75" customHeight="1">
      <c r="A2" s="1"/>
      <c r="B2" s="43" t="s">
        <v>65</v>
      </c>
      <c r="C2" s="44"/>
      <c r="D2" s="44"/>
      <c r="E2" s="44"/>
      <c r="F2" s="44"/>
      <c r="G2" s="44"/>
      <c r="H2" s="44"/>
      <c r="I2" s="2"/>
    </row>
    <row r="3" spans="1:9" s="7" customFormat="1" ht="25.5" customHeight="1">
      <c r="A3" s="4"/>
      <c r="B3" s="45" t="s">
        <v>66</v>
      </c>
      <c r="C3" s="45"/>
      <c r="D3" s="45"/>
      <c r="E3" s="45"/>
      <c r="F3" s="45"/>
      <c r="G3" s="45"/>
      <c r="H3" s="45"/>
      <c r="I3" s="6"/>
    </row>
    <row r="4" spans="1:9" s="7" customFormat="1" ht="28.5" customHeight="1">
      <c r="A4" s="4"/>
      <c r="B4" s="5"/>
      <c r="C4" s="5"/>
      <c r="D4" s="5"/>
      <c r="E4" s="5"/>
      <c r="F4" s="29"/>
      <c r="G4" s="29"/>
      <c r="H4" s="42" t="s">
        <v>22</v>
      </c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6" t="s">
        <v>0</v>
      </c>
      <c r="C6" s="47"/>
      <c r="D6" s="47"/>
      <c r="E6" s="48"/>
      <c r="F6" s="46" t="s">
        <v>1</v>
      </c>
      <c r="G6" s="47"/>
      <c r="H6" s="48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50</v>
      </c>
      <c r="E9" s="20"/>
      <c r="F9" s="37">
        <f>SUM(F10:F16)</f>
        <v>12340258</v>
      </c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28</v>
      </c>
      <c r="F10" s="30">
        <v>248700</v>
      </c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29</v>
      </c>
      <c r="F11" s="30">
        <v>60208</v>
      </c>
      <c r="G11" s="22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27</v>
      </c>
      <c r="F12" s="30">
        <v>82060</v>
      </c>
      <c r="G12" s="22"/>
      <c r="H12" s="18"/>
      <c r="I12" s="18"/>
    </row>
    <row r="13" spans="1:9" s="19" customFormat="1" ht="15.75" customHeight="1">
      <c r="A13" s="13"/>
      <c r="B13" s="13"/>
      <c r="C13" s="20"/>
      <c r="D13" s="20"/>
      <c r="E13" s="20" t="s">
        <v>23</v>
      </c>
      <c r="F13" s="30">
        <v>5152924</v>
      </c>
      <c r="G13" s="22"/>
      <c r="H13" s="18"/>
      <c r="I13" s="18"/>
    </row>
    <row r="14" spans="1:9" s="19" customFormat="1" ht="15.75" customHeight="1">
      <c r="A14" s="13"/>
      <c r="B14" s="13"/>
      <c r="C14" s="20"/>
      <c r="D14" s="20"/>
      <c r="E14" s="20" t="s">
        <v>24</v>
      </c>
      <c r="F14" s="30">
        <v>4637932</v>
      </c>
      <c r="G14" s="22"/>
      <c r="H14" s="18"/>
      <c r="I14" s="18"/>
    </row>
    <row r="15" spans="1:9" s="19" customFormat="1" ht="15.75" customHeight="1">
      <c r="A15" s="13"/>
      <c r="B15" s="13"/>
      <c r="C15" s="20"/>
      <c r="D15" s="20"/>
      <c r="E15" s="20" t="s">
        <v>25</v>
      </c>
      <c r="F15" s="30">
        <v>183270</v>
      </c>
      <c r="G15" s="22"/>
      <c r="H15" s="18"/>
      <c r="I15" s="18"/>
    </row>
    <row r="16" spans="1:9" s="19" customFormat="1" ht="15.75" customHeight="1">
      <c r="A16" s="13"/>
      <c r="B16" s="13"/>
      <c r="C16" s="20"/>
      <c r="D16" s="20"/>
      <c r="E16" s="20" t="s">
        <v>26</v>
      </c>
      <c r="F16" s="30">
        <v>1975164</v>
      </c>
      <c r="G16" s="22"/>
      <c r="H16" s="18"/>
      <c r="I16" s="18"/>
    </row>
    <row r="17" spans="1:9" s="19" customFormat="1" ht="15.75" customHeight="1">
      <c r="A17" s="13"/>
      <c r="B17" s="13"/>
      <c r="C17" s="20"/>
      <c r="D17" s="20" t="s">
        <v>51</v>
      </c>
      <c r="E17" s="20"/>
      <c r="F17" s="35">
        <f>SUM(F18:F24)</f>
        <v>11618822</v>
      </c>
      <c r="G17" s="22"/>
      <c r="H17" s="18"/>
      <c r="I17" s="18"/>
    </row>
    <row r="18" spans="1:9" s="19" customFormat="1" ht="15.75" customHeight="1">
      <c r="A18" s="13"/>
      <c r="B18" s="13"/>
      <c r="C18" s="20"/>
      <c r="D18" s="20"/>
      <c r="E18" s="20" t="s">
        <v>30</v>
      </c>
      <c r="F18" s="30">
        <v>1067775</v>
      </c>
      <c r="G18" s="21"/>
      <c r="H18" s="18"/>
      <c r="I18" s="18"/>
    </row>
    <row r="19" spans="1:9" s="19" customFormat="1" ht="15.75" customHeight="1">
      <c r="A19" s="13"/>
      <c r="B19" s="13"/>
      <c r="C19" s="20"/>
      <c r="D19" s="20"/>
      <c r="E19" s="20" t="s">
        <v>31</v>
      </c>
      <c r="F19" s="30">
        <v>142290</v>
      </c>
      <c r="G19" s="22"/>
      <c r="H19" s="18"/>
      <c r="I19" s="18"/>
    </row>
    <row r="20" spans="1:9" s="19" customFormat="1" ht="15.75" customHeight="1">
      <c r="A20" s="13"/>
      <c r="B20" s="13"/>
      <c r="C20" s="20"/>
      <c r="D20" s="20"/>
      <c r="E20" s="20" t="s">
        <v>32</v>
      </c>
      <c r="F20" s="30">
        <f>4796433+583730</f>
        <v>5380163</v>
      </c>
      <c r="G20" s="22"/>
      <c r="H20" s="18"/>
      <c r="I20" s="18"/>
    </row>
    <row r="21" spans="1:9" s="19" customFormat="1" ht="15.75" customHeight="1">
      <c r="A21" s="13"/>
      <c r="B21" s="13"/>
      <c r="C21" s="20"/>
      <c r="D21" s="20"/>
      <c r="E21" s="20" t="s">
        <v>33</v>
      </c>
      <c r="F21" s="30">
        <f>2923087+59865</f>
        <v>2982952</v>
      </c>
      <c r="G21" s="22"/>
      <c r="H21" s="18"/>
      <c r="I21" s="18"/>
    </row>
    <row r="22" spans="1:9" s="19" customFormat="1" ht="15.75" customHeight="1">
      <c r="A22" s="13"/>
      <c r="B22" s="13"/>
      <c r="C22" s="20"/>
      <c r="D22" s="20"/>
      <c r="E22" s="20" t="s">
        <v>34</v>
      </c>
      <c r="F22" s="30">
        <v>478000</v>
      </c>
      <c r="G22" s="22"/>
      <c r="H22" s="18"/>
      <c r="I22" s="18"/>
    </row>
    <row r="23" spans="1:9" s="19" customFormat="1" ht="15.75" customHeight="1">
      <c r="A23" s="13"/>
      <c r="B23" s="13"/>
      <c r="C23" s="20"/>
      <c r="D23" s="20"/>
      <c r="E23" s="20" t="s">
        <v>35</v>
      </c>
      <c r="F23" s="30">
        <v>1430912</v>
      </c>
      <c r="G23" s="22"/>
      <c r="H23" s="18"/>
      <c r="I23" s="18"/>
    </row>
    <row r="24" spans="1:9" s="19" customFormat="1" ht="15.75" customHeight="1">
      <c r="A24" s="13"/>
      <c r="B24" s="13"/>
      <c r="C24" s="20"/>
      <c r="D24" s="20"/>
      <c r="E24" s="20" t="s">
        <v>36</v>
      </c>
      <c r="F24" s="30">
        <v>136730</v>
      </c>
      <c r="G24" s="22"/>
      <c r="H24" s="18"/>
      <c r="I24" s="18"/>
    </row>
    <row r="25" spans="1:9" s="19" customFormat="1" ht="15.75" customHeight="1">
      <c r="A25" s="13"/>
      <c r="B25" s="13"/>
      <c r="C25" s="20"/>
      <c r="D25" s="20" t="s">
        <v>52</v>
      </c>
      <c r="E25" s="20"/>
      <c r="F25" s="35">
        <f>SUM(F26:F29)</f>
        <v>588069</v>
      </c>
      <c r="G25" s="22"/>
      <c r="H25" s="18"/>
      <c r="I25" s="18"/>
    </row>
    <row r="26" spans="1:9" s="19" customFormat="1" ht="15.75" customHeight="1">
      <c r="A26" s="13"/>
      <c r="B26" s="13"/>
      <c r="C26" s="20"/>
      <c r="D26" s="20"/>
      <c r="E26" s="20" t="s">
        <v>67</v>
      </c>
      <c r="F26" s="30">
        <v>137768</v>
      </c>
      <c r="G26" s="22"/>
      <c r="H26" s="18"/>
      <c r="I26" s="18"/>
    </row>
    <row r="27" spans="1:9" s="19" customFormat="1" ht="15.75" customHeight="1">
      <c r="A27" s="13"/>
      <c r="B27" s="13"/>
      <c r="C27" s="20"/>
      <c r="D27" s="20"/>
      <c r="E27" s="20" t="s">
        <v>68</v>
      </c>
      <c r="F27" s="30">
        <v>243000</v>
      </c>
      <c r="G27" s="22"/>
      <c r="H27" s="18"/>
      <c r="I27" s="18"/>
    </row>
    <row r="28" spans="1:9" s="19" customFormat="1" ht="15.75" customHeight="1">
      <c r="A28" s="13"/>
      <c r="B28" s="13"/>
      <c r="C28" s="20"/>
      <c r="D28" s="20"/>
      <c r="E28" s="20" t="s">
        <v>61</v>
      </c>
      <c r="F28" s="30">
        <v>140026</v>
      </c>
      <c r="G28" s="22"/>
      <c r="H28" s="18"/>
      <c r="I28" s="18"/>
    </row>
    <row r="29" spans="1:9" s="19" customFormat="1" ht="15.75" customHeight="1">
      <c r="A29" s="13"/>
      <c r="B29" s="13"/>
      <c r="C29" s="20"/>
      <c r="D29" s="20"/>
      <c r="E29" s="20" t="s">
        <v>58</v>
      </c>
      <c r="F29" s="30">
        <v>67275</v>
      </c>
      <c r="G29" s="22"/>
      <c r="H29" s="18"/>
      <c r="I29" s="18"/>
    </row>
    <row r="30" spans="1:9" s="19" customFormat="1" ht="15.75" customHeight="1">
      <c r="A30" s="13"/>
      <c r="B30" s="13"/>
      <c r="C30" s="20"/>
      <c r="D30" s="20" t="s">
        <v>53</v>
      </c>
      <c r="E30" s="20"/>
      <c r="F30" s="35">
        <v>49740</v>
      </c>
      <c r="G30" s="22"/>
      <c r="H30" s="18"/>
      <c r="I30" s="18"/>
    </row>
    <row r="31" spans="1:9" s="19" customFormat="1" ht="15.75" customHeight="1">
      <c r="A31" s="13"/>
      <c r="B31" s="13"/>
      <c r="C31" s="20"/>
      <c r="D31" s="20" t="s">
        <v>59</v>
      </c>
      <c r="E31" s="20"/>
      <c r="F31" s="35">
        <v>31323</v>
      </c>
      <c r="G31" s="22"/>
      <c r="H31" s="18"/>
      <c r="I31" s="18"/>
    </row>
    <row r="32" spans="1:9" s="19" customFormat="1" ht="15.75" customHeight="1">
      <c r="A32" s="13"/>
      <c r="B32" s="13"/>
      <c r="C32" s="20"/>
      <c r="D32" s="20" t="s">
        <v>54</v>
      </c>
      <c r="E32" s="20"/>
      <c r="F32" s="35">
        <v>12990</v>
      </c>
      <c r="G32" s="22"/>
      <c r="H32" s="18"/>
      <c r="I32" s="18"/>
    </row>
    <row r="33" spans="1:9" s="19" customFormat="1" ht="15.75" customHeight="1">
      <c r="A33" s="13"/>
      <c r="B33" s="13"/>
      <c r="C33" s="20" t="s">
        <v>5</v>
      </c>
      <c r="D33" s="20"/>
      <c r="E33" s="20"/>
      <c r="F33" s="22"/>
      <c r="G33" s="36">
        <f>F9+F17+F31+F32+F25+F30</f>
        <v>24641202</v>
      </c>
      <c r="H33" s="18"/>
      <c r="I33" s="18"/>
    </row>
    <row r="34" spans="1:9" s="19" customFormat="1" ht="15.75" customHeight="1">
      <c r="A34" s="13"/>
      <c r="B34" s="13"/>
      <c r="C34" s="20" t="s">
        <v>6</v>
      </c>
      <c r="D34" s="20"/>
      <c r="E34" s="20"/>
      <c r="F34" s="21"/>
      <c r="G34" s="21"/>
      <c r="H34" s="18"/>
      <c r="I34" s="18"/>
    </row>
    <row r="35" spans="1:9" s="19" customFormat="1" ht="15.75" customHeight="1">
      <c r="A35" s="13"/>
      <c r="B35" s="13"/>
      <c r="C35" s="20"/>
      <c r="D35" s="20" t="s">
        <v>16</v>
      </c>
      <c r="E35" s="20"/>
      <c r="F35" s="37">
        <f>F36+F37+F42</f>
        <v>243393</v>
      </c>
      <c r="G35" s="21"/>
      <c r="H35" s="18"/>
      <c r="I35" s="18"/>
    </row>
    <row r="36" spans="1:9" s="19" customFormat="1" ht="15.75" customHeight="1">
      <c r="A36" s="13"/>
      <c r="B36" s="13"/>
      <c r="C36" s="20"/>
      <c r="D36" s="20"/>
      <c r="E36" s="20" t="s">
        <v>37</v>
      </c>
      <c r="F36" s="34">
        <v>19880</v>
      </c>
      <c r="G36" s="21"/>
      <c r="H36" s="18"/>
      <c r="I36" s="18"/>
    </row>
    <row r="37" spans="1:9" s="19" customFormat="1" ht="15.75" customHeight="1">
      <c r="A37" s="13"/>
      <c r="B37" s="13"/>
      <c r="C37" s="20"/>
      <c r="D37" s="20"/>
      <c r="E37" s="20" t="s">
        <v>20</v>
      </c>
      <c r="F37" s="34">
        <f>SUM(F38:F41)</f>
        <v>121386</v>
      </c>
      <c r="G37" s="21"/>
      <c r="H37" s="18"/>
      <c r="I37" s="18"/>
    </row>
    <row r="38" spans="1:9" s="19" customFormat="1" ht="15.75" customHeight="1">
      <c r="A38" s="13"/>
      <c r="B38" s="13"/>
      <c r="C38" s="20"/>
      <c r="D38" s="20"/>
      <c r="E38" s="20" t="s">
        <v>38</v>
      </c>
      <c r="F38" s="30">
        <v>11294</v>
      </c>
      <c r="G38" s="22"/>
      <c r="H38" s="18"/>
      <c r="I38" s="18"/>
    </row>
    <row r="39" spans="1:9" s="19" customFormat="1" ht="15.75" customHeight="1">
      <c r="A39" s="13"/>
      <c r="B39" s="13"/>
      <c r="C39" s="20"/>
      <c r="D39" s="20"/>
      <c r="E39" s="20" t="s">
        <v>39</v>
      </c>
      <c r="F39" s="31">
        <v>1</v>
      </c>
      <c r="G39" s="21"/>
      <c r="H39" s="18"/>
      <c r="I39" s="18"/>
    </row>
    <row r="40" spans="1:9" s="19" customFormat="1" ht="15.75" customHeight="1">
      <c r="A40" s="13"/>
      <c r="B40" s="13"/>
      <c r="C40" s="20"/>
      <c r="D40" s="20"/>
      <c r="E40" s="20" t="s">
        <v>40</v>
      </c>
      <c r="F40" s="31">
        <v>0</v>
      </c>
      <c r="G40" s="41" t="s">
        <v>69</v>
      </c>
      <c r="H40" s="18"/>
      <c r="I40" s="18"/>
    </row>
    <row r="41" spans="1:9" s="19" customFormat="1" ht="15.75" customHeight="1">
      <c r="A41" s="13"/>
      <c r="B41" s="13"/>
      <c r="C41" s="20"/>
      <c r="D41" s="20"/>
      <c r="E41" s="20" t="s">
        <v>62</v>
      </c>
      <c r="F41" s="31">
        <v>110091</v>
      </c>
      <c r="G41" s="41"/>
      <c r="H41" s="18"/>
      <c r="I41" s="18"/>
    </row>
    <row r="42" spans="1:9" s="19" customFormat="1" ht="15.75" customHeight="1">
      <c r="A42" s="13"/>
      <c r="B42" s="13"/>
      <c r="C42" s="20"/>
      <c r="D42" s="20"/>
      <c r="E42" s="20" t="s">
        <v>60</v>
      </c>
      <c r="F42" s="34">
        <f>SUM(F43:F44)</f>
        <v>102127</v>
      </c>
      <c r="G42" s="21"/>
      <c r="H42" s="18"/>
      <c r="I42" s="18"/>
    </row>
    <row r="43" spans="1:9" s="19" customFormat="1" ht="15.75" customHeight="1">
      <c r="A43" s="13"/>
      <c r="B43" s="13"/>
      <c r="C43" s="20"/>
      <c r="D43" s="20"/>
      <c r="E43" s="20" t="s">
        <v>41</v>
      </c>
      <c r="F43" s="30">
        <v>102126</v>
      </c>
      <c r="G43" s="22"/>
      <c r="H43" s="18"/>
      <c r="I43" s="18"/>
    </row>
    <row r="44" spans="1:9" s="19" customFormat="1" ht="15.75" customHeight="1">
      <c r="A44" s="13"/>
      <c r="B44" s="13"/>
      <c r="C44" s="20"/>
      <c r="D44" s="20"/>
      <c r="E44" s="20" t="s">
        <v>42</v>
      </c>
      <c r="F44" s="31">
        <v>1</v>
      </c>
      <c r="G44" s="21"/>
      <c r="H44" s="18"/>
      <c r="I44" s="18"/>
    </row>
    <row r="45" spans="1:9" s="19" customFormat="1" ht="15.75" customHeight="1">
      <c r="A45" s="13"/>
      <c r="B45" s="13"/>
      <c r="C45" s="20"/>
      <c r="D45" s="20" t="s">
        <v>17</v>
      </c>
      <c r="E45" s="20"/>
      <c r="F45" s="37">
        <f>SUM(F46)</f>
        <v>362220</v>
      </c>
      <c r="G45" s="21"/>
      <c r="H45" s="18"/>
      <c r="I45" s="18"/>
    </row>
    <row r="46" spans="1:9" s="19" customFormat="1" ht="15.75" customHeight="1">
      <c r="A46" s="13"/>
      <c r="B46" s="13"/>
      <c r="C46" s="20"/>
      <c r="D46" s="20"/>
      <c r="E46" s="20" t="s">
        <v>63</v>
      </c>
      <c r="F46" s="30">
        <v>362220</v>
      </c>
      <c r="G46" s="21"/>
      <c r="H46" s="18"/>
      <c r="I46" s="18"/>
    </row>
    <row r="47" spans="1:9" s="19" customFormat="1" ht="15.75" customHeight="1">
      <c r="A47" s="13"/>
      <c r="B47" s="13"/>
      <c r="C47" s="20"/>
      <c r="D47" s="20" t="s">
        <v>18</v>
      </c>
      <c r="E47" s="20"/>
      <c r="F47" s="38">
        <f>SUM(F48:F49)</f>
        <v>690000</v>
      </c>
      <c r="G47" s="21"/>
      <c r="H47" s="18"/>
      <c r="I47" s="18"/>
    </row>
    <row r="48" spans="1:9" s="19" customFormat="1" ht="15.75" customHeight="1">
      <c r="A48" s="13"/>
      <c r="B48" s="13"/>
      <c r="C48" s="20"/>
      <c r="D48" s="20"/>
      <c r="E48" s="20" t="s">
        <v>19</v>
      </c>
      <c r="F48" s="30">
        <v>680000</v>
      </c>
      <c r="G48" s="21"/>
      <c r="H48" s="18"/>
      <c r="I48" s="18"/>
    </row>
    <row r="49" spans="1:9" s="19" customFormat="1" ht="15.75" customHeight="1">
      <c r="A49" s="13"/>
      <c r="B49" s="13"/>
      <c r="C49" s="20"/>
      <c r="D49" s="20"/>
      <c r="E49" s="20" t="s">
        <v>43</v>
      </c>
      <c r="F49" s="32">
        <v>10000</v>
      </c>
      <c r="G49" s="21"/>
      <c r="H49" s="18"/>
      <c r="I49" s="18"/>
    </row>
    <row r="50" spans="1:9" s="19" customFormat="1" ht="15.75" customHeight="1">
      <c r="A50" s="13"/>
      <c r="B50" s="13"/>
      <c r="C50" s="20" t="s">
        <v>7</v>
      </c>
      <c r="D50" s="20"/>
      <c r="E50" s="20"/>
      <c r="F50" s="21"/>
      <c r="G50" s="36">
        <f>F35+F45+F47</f>
        <v>1295613</v>
      </c>
      <c r="H50" s="18"/>
      <c r="I50" s="18"/>
    </row>
    <row r="51" spans="1:9" s="19" customFormat="1" ht="15.75" customHeight="1">
      <c r="A51" s="13"/>
      <c r="B51" s="13"/>
      <c r="C51" s="20"/>
      <c r="D51" s="20"/>
      <c r="E51" s="20"/>
      <c r="F51" s="21"/>
      <c r="G51" s="21"/>
      <c r="H51" s="18"/>
      <c r="I51" s="18"/>
    </row>
    <row r="52" spans="1:9" s="19" customFormat="1" ht="15.75" customHeight="1">
      <c r="A52" s="13"/>
      <c r="B52" s="13"/>
      <c r="C52" s="20" t="s">
        <v>8</v>
      </c>
      <c r="D52" s="20"/>
      <c r="E52" s="20"/>
      <c r="F52" s="21"/>
      <c r="G52" s="21"/>
      <c r="H52" s="39">
        <f>G33+G50</f>
        <v>25936815</v>
      </c>
      <c r="I52" s="18"/>
    </row>
    <row r="53" spans="1:9" s="19" customFormat="1" ht="15.75" customHeight="1">
      <c r="A53" s="13"/>
      <c r="B53" s="13"/>
      <c r="C53" s="20"/>
      <c r="D53" s="20"/>
      <c r="E53" s="20"/>
      <c r="F53" s="21"/>
      <c r="G53" s="21"/>
      <c r="H53" s="18"/>
      <c r="I53" s="18"/>
    </row>
    <row r="54" spans="1:9" s="19" customFormat="1" ht="15.75" customHeight="1">
      <c r="A54" s="13"/>
      <c r="B54" s="13" t="s">
        <v>9</v>
      </c>
      <c r="C54" s="20"/>
      <c r="D54" s="20"/>
      <c r="E54" s="20"/>
      <c r="F54" s="21"/>
      <c r="G54" s="21"/>
      <c r="H54" s="18"/>
      <c r="I54" s="18"/>
    </row>
    <row r="55" spans="1:9" s="19" customFormat="1" ht="15.75" customHeight="1">
      <c r="A55" s="13"/>
      <c r="B55" s="13"/>
      <c r="C55" s="20" t="s">
        <v>10</v>
      </c>
      <c r="D55" s="20"/>
      <c r="E55" s="20"/>
      <c r="F55" s="21"/>
      <c r="G55" s="21"/>
      <c r="H55" s="18"/>
      <c r="I55" s="18"/>
    </row>
    <row r="56" spans="1:9" s="19" customFormat="1" ht="15.75" customHeight="1">
      <c r="A56" s="13"/>
      <c r="B56" s="13"/>
      <c r="C56" s="20"/>
      <c r="D56" s="20" t="s">
        <v>55</v>
      </c>
      <c r="E56" s="20"/>
      <c r="F56" s="38">
        <f>SUM(F57:F61)</f>
        <v>4623280</v>
      </c>
      <c r="G56" s="21"/>
      <c r="H56" s="18"/>
      <c r="I56" s="18"/>
    </row>
    <row r="57" spans="1:9" s="19" customFormat="1" ht="15.75" customHeight="1">
      <c r="A57" s="13"/>
      <c r="B57" s="13"/>
      <c r="C57" s="20"/>
      <c r="D57" s="20"/>
      <c r="E57" s="20" t="s">
        <v>44</v>
      </c>
      <c r="F57" s="30">
        <v>3559717</v>
      </c>
      <c r="G57" s="21"/>
      <c r="H57" s="18"/>
      <c r="I57" s="18"/>
    </row>
    <row r="58" spans="1:9" s="19" customFormat="1" ht="15.75" customHeight="1">
      <c r="A58" s="13"/>
      <c r="B58" s="13"/>
      <c r="C58" s="20"/>
      <c r="D58" s="20"/>
      <c r="E58" s="20" t="s">
        <v>45</v>
      </c>
      <c r="F58" s="30">
        <v>139500</v>
      </c>
      <c r="G58" s="21"/>
      <c r="H58" s="18"/>
      <c r="I58" s="18"/>
    </row>
    <row r="59" spans="1:9" s="19" customFormat="1" ht="15.75" customHeight="1">
      <c r="A59" s="13"/>
      <c r="B59" s="13"/>
      <c r="C59" s="20"/>
      <c r="D59" s="20"/>
      <c r="E59" s="20" t="s">
        <v>46</v>
      </c>
      <c r="F59" s="30">
        <v>130500</v>
      </c>
      <c r="G59" s="21"/>
      <c r="H59" s="18"/>
      <c r="I59" s="18"/>
    </row>
    <row r="60" spans="1:9" s="19" customFormat="1" ht="15.75" customHeight="1">
      <c r="A60" s="13"/>
      <c r="B60" s="13"/>
      <c r="C60" s="20"/>
      <c r="D60" s="20"/>
      <c r="E60" s="20" t="s">
        <v>47</v>
      </c>
      <c r="F60" s="30">
        <v>592229</v>
      </c>
      <c r="G60" s="21"/>
      <c r="H60" s="18"/>
      <c r="I60" s="18"/>
    </row>
    <row r="61" spans="1:9" s="19" customFormat="1" ht="15.75" customHeight="1">
      <c r="A61" s="13"/>
      <c r="B61" s="13"/>
      <c r="C61" s="20"/>
      <c r="D61" s="20"/>
      <c r="E61" s="20" t="s">
        <v>70</v>
      </c>
      <c r="F61" s="30">
        <v>201334</v>
      </c>
      <c r="G61" s="21"/>
      <c r="H61" s="18"/>
      <c r="I61" s="18"/>
    </row>
    <row r="62" spans="1:9" s="19" customFormat="1" ht="15.75" customHeight="1">
      <c r="A62" s="13"/>
      <c r="B62" s="13"/>
      <c r="C62" s="20"/>
      <c r="D62" s="20" t="s">
        <v>56</v>
      </c>
      <c r="E62" s="20"/>
      <c r="F62" s="35">
        <v>250000</v>
      </c>
      <c r="G62" s="21"/>
      <c r="H62" s="18"/>
      <c r="I62" s="18"/>
    </row>
    <row r="63" spans="1:9" s="19" customFormat="1" ht="15.75" customHeight="1">
      <c r="A63" s="13"/>
      <c r="B63" s="13"/>
      <c r="C63" s="20"/>
      <c r="D63" s="20" t="s">
        <v>64</v>
      </c>
      <c r="E63" s="20"/>
      <c r="F63" s="35">
        <v>865719</v>
      </c>
      <c r="G63" s="21"/>
      <c r="H63" s="18"/>
      <c r="I63" s="18"/>
    </row>
    <row r="64" spans="1:9" s="19" customFormat="1" ht="15.75" customHeight="1">
      <c r="A64" s="13"/>
      <c r="B64" s="13"/>
      <c r="C64" s="20"/>
      <c r="D64" s="20" t="s">
        <v>57</v>
      </c>
      <c r="E64" s="20"/>
      <c r="F64" s="35">
        <v>6800</v>
      </c>
      <c r="G64" s="21"/>
      <c r="H64" s="18"/>
      <c r="I64" s="18"/>
    </row>
    <row r="65" spans="1:9" s="19" customFormat="1" ht="15.75" customHeight="1">
      <c r="A65" s="13"/>
      <c r="B65" s="13"/>
      <c r="C65" s="20" t="s">
        <v>15</v>
      </c>
      <c r="D65" s="20"/>
      <c r="E65" s="20"/>
      <c r="F65" s="21"/>
      <c r="G65" s="33">
        <f>SUM(F57:F64)</f>
        <v>5745799</v>
      </c>
      <c r="H65" s="18"/>
      <c r="I65" s="18"/>
    </row>
    <row r="66" spans="1:9" s="19" customFormat="1" ht="15.75" customHeight="1">
      <c r="A66" s="13"/>
      <c r="B66" s="13"/>
      <c r="C66" s="20" t="s">
        <v>11</v>
      </c>
      <c r="D66" s="20"/>
      <c r="E66" s="20"/>
      <c r="F66" s="21"/>
      <c r="G66" s="21"/>
      <c r="H66" s="18"/>
      <c r="I66" s="18"/>
    </row>
    <row r="67" spans="1:9" s="19" customFormat="1" ht="15.75" customHeight="1">
      <c r="A67" s="13"/>
      <c r="B67" s="13"/>
      <c r="C67" s="20"/>
      <c r="D67" s="20" t="s">
        <v>48</v>
      </c>
      <c r="E67" s="20"/>
      <c r="F67" s="30">
        <v>915193</v>
      </c>
      <c r="G67" s="21"/>
      <c r="H67" s="18"/>
      <c r="I67" s="18"/>
    </row>
    <row r="68" spans="1:9" s="19" customFormat="1" ht="15.75" customHeight="1">
      <c r="A68" s="13"/>
      <c r="B68" s="13"/>
      <c r="C68" s="20"/>
      <c r="D68" s="20" t="s">
        <v>49</v>
      </c>
      <c r="E68" s="20"/>
      <c r="F68" s="30">
        <v>897542</v>
      </c>
      <c r="G68" s="21"/>
      <c r="H68" s="18"/>
      <c r="I68" s="18"/>
    </row>
    <row r="69" spans="1:9" s="19" customFormat="1" ht="15.75" customHeight="1">
      <c r="A69" s="13"/>
      <c r="B69" s="13"/>
      <c r="C69" s="20" t="s">
        <v>12</v>
      </c>
      <c r="D69" s="20"/>
      <c r="E69" s="20"/>
      <c r="F69" s="22"/>
      <c r="G69" s="33">
        <f>SUM(F67:F68)</f>
        <v>1812735</v>
      </c>
      <c r="H69" s="18"/>
      <c r="I69" s="18"/>
    </row>
    <row r="70" spans="1:9" s="19" customFormat="1" ht="15.75" customHeight="1">
      <c r="A70" s="13"/>
      <c r="B70" s="13"/>
      <c r="C70" s="20"/>
      <c r="D70" s="20"/>
      <c r="E70" s="20"/>
      <c r="F70" s="22"/>
      <c r="G70" s="21"/>
      <c r="H70" s="18"/>
      <c r="I70" s="18"/>
    </row>
    <row r="71" spans="1:9" s="19" customFormat="1" ht="15.75" customHeight="1">
      <c r="A71" s="13"/>
      <c r="B71" s="13"/>
      <c r="C71" s="20" t="s">
        <v>13</v>
      </c>
      <c r="D71" s="20"/>
      <c r="E71" s="20"/>
      <c r="F71" s="22"/>
      <c r="G71" s="21"/>
      <c r="H71" s="40">
        <f>G65+G69</f>
        <v>7558534</v>
      </c>
      <c r="I71" s="18"/>
    </row>
    <row r="72" spans="1:9" s="19" customFormat="1" ht="15.75" customHeight="1">
      <c r="A72" s="13"/>
      <c r="B72" s="13"/>
      <c r="C72" s="20"/>
      <c r="D72" s="20"/>
      <c r="E72" s="20"/>
      <c r="F72" s="22"/>
      <c r="G72" s="21"/>
      <c r="H72" s="18"/>
      <c r="I72" s="18"/>
    </row>
    <row r="73" spans="1:9" s="19" customFormat="1" ht="15.75" customHeight="1">
      <c r="A73" s="13"/>
      <c r="B73" s="24"/>
      <c r="C73" s="25" t="s">
        <v>14</v>
      </c>
      <c r="D73" s="25"/>
      <c r="E73" s="25"/>
      <c r="F73" s="23"/>
      <c r="G73" s="23"/>
      <c r="H73" s="39">
        <f>H52-H71</f>
        <v>18378281</v>
      </c>
      <c r="I73" s="18"/>
    </row>
    <row r="74" spans="1:9" s="7" customFormat="1" ht="15.75" customHeight="1">
      <c r="A74" s="26"/>
      <c r="B74" s="27"/>
      <c r="C74" s="27"/>
      <c r="D74" s="27"/>
      <c r="E74" s="27"/>
      <c r="F74" s="27"/>
      <c r="G74" s="27"/>
      <c r="H74" s="27"/>
      <c r="I74" s="28"/>
    </row>
    <row r="75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user02</cp:lastModifiedBy>
  <cp:lastPrinted>2016-02-01T02:08:56Z</cp:lastPrinted>
  <dcterms:created xsi:type="dcterms:W3CDTF">2002-07-29T05:38:42Z</dcterms:created>
  <dcterms:modified xsi:type="dcterms:W3CDTF">2019-01-29T11:22:15Z</dcterms:modified>
</cp:coreProperties>
</file>