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uki\Dropbox\actionport\01_管理\★決算\"/>
    </mc:Choice>
  </mc:AlternateContent>
  <bookViews>
    <workbookView xWindow="0" yWindow="15" windowWidth="20730" windowHeight="11760" tabRatio="517"/>
  </bookViews>
  <sheets>
    <sheet name="2016年度収支予算書" sheetId="7" r:id="rId1"/>
    <sheet name="Sheet1" sheetId="8" r:id="rId2"/>
  </sheets>
  <definedNames>
    <definedName name="_xlnm.Print_Area" localSheetId="0">'2016年度収支予算書'!$A$1:$E$73</definedName>
    <definedName name="単価表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7" l="1"/>
  <c r="D11" i="7"/>
  <c r="D31" i="7"/>
  <c r="C7" i="7"/>
  <c r="C11" i="7"/>
  <c r="C31" i="7"/>
  <c r="B7" i="7"/>
  <c r="B11" i="7"/>
  <c r="B31" i="7"/>
  <c r="C46" i="7"/>
  <c r="C70" i="7"/>
  <c r="D46" i="7"/>
  <c r="D70" i="7"/>
  <c r="B46" i="7"/>
  <c r="B70" i="7"/>
  <c r="B71" i="7"/>
  <c r="B33" i="7"/>
  <c r="C33" i="7"/>
  <c r="C16" i="8"/>
  <c r="D71" i="7"/>
  <c r="C71" i="7"/>
  <c r="C72" i="7"/>
  <c r="C73" i="7"/>
  <c r="D32" i="7"/>
  <c r="B72" i="7"/>
  <c r="D72" i="7"/>
  <c r="D33" i="7"/>
  <c r="D73" i="7"/>
  <c r="B73" i="7"/>
</calcChain>
</file>

<file path=xl/sharedStrings.xml><?xml version="1.0" encoding="utf-8"?>
<sst xmlns="http://schemas.openxmlformats.org/spreadsheetml/2006/main" count="107" uniqueCount="93">
  <si>
    <t>収入の部</t>
    <rPh sb="0" eb="2">
      <t>シュウニュウ</t>
    </rPh>
    <rPh sb="3" eb="4">
      <t>ブ</t>
    </rPh>
    <phoneticPr fontId="3"/>
  </si>
  <si>
    <t>項目</t>
    <rPh sb="0" eb="2">
      <t>コウモク</t>
    </rPh>
    <phoneticPr fontId="3"/>
  </si>
  <si>
    <t>寄付金</t>
    <rPh sb="0" eb="3">
      <t>キフキン</t>
    </rPh>
    <phoneticPr fontId="3"/>
  </si>
  <si>
    <t>支出の部</t>
    <rPh sb="0" eb="2">
      <t>シシュツ</t>
    </rPh>
    <rPh sb="3" eb="4">
      <t>ブ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</si>
  <si>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</si>
  <si>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5">
      <t>コウセイヒ</t>
    </rPh>
    <phoneticPr fontId="3"/>
  </si>
  <si>
    <t>事業支出</t>
    <rPh sb="0" eb="2">
      <t>ジギョウ</t>
    </rPh>
    <rPh sb="2" eb="4">
      <t>シシュツ</t>
    </rPh>
    <phoneticPr fontId="3"/>
  </si>
  <si>
    <t>会議費</t>
    <rPh sb="0" eb="3">
      <t>カイギヒ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</si>
  <si>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</si>
  <si>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雑費</t>
    <rPh sb="0" eb="2">
      <t>ザッピ</t>
    </rPh>
    <phoneticPr fontId="3"/>
  </si>
  <si>
    <t>雑損失</t>
    <rPh sb="0" eb="1">
      <t>ザツ</t>
    </rPh>
    <rPh sb="1" eb="3">
      <t>ソンシツ</t>
    </rPh>
    <phoneticPr fontId="3"/>
  </si>
  <si>
    <t>租税公課</t>
    <rPh sb="0" eb="2">
      <t>ソゼイ</t>
    </rPh>
    <rPh sb="2" eb="4">
      <t>コウカ</t>
    </rPh>
    <phoneticPr fontId="3"/>
  </si>
  <si>
    <t>事業収入</t>
    <rPh sb="0" eb="2">
      <t>ジギョウ</t>
    </rPh>
    <rPh sb="2" eb="4">
      <t>シュウニュウ</t>
    </rPh>
    <phoneticPr fontId="3"/>
  </si>
  <si>
    <t>受取利息</t>
    <rPh sb="0" eb="2">
      <t>ウケトリ</t>
    </rPh>
    <rPh sb="2" eb="4">
      <t>リソク</t>
    </rPh>
    <phoneticPr fontId="3"/>
  </si>
  <si>
    <t>雑収入</t>
    <rPh sb="0" eb="1">
      <t>ザツ</t>
    </rPh>
    <rPh sb="1" eb="3">
      <t>シュウニュウ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</si>
  <si>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</si>
  <si>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事務所賃貸料</t>
    <rPh sb="0" eb="2">
      <t>ジム</t>
    </rPh>
    <rPh sb="2" eb="3">
      <t>ショ</t>
    </rPh>
    <rPh sb="3" eb="6">
      <t>チンタイリョウ</t>
    </rPh>
    <phoneticPr fontId="3"/>
  </si>
  <si>
    <t>旅費交通費</t>
    <rPh sb="0" eb="2">
      <t>リョヒ</t>
    </rPh>
    <rPh sb="2" eb="5">
      <t>コウツウヒ</t>
    </rPh>
    <phoneticPr fontId="3"/>
  </si>
  <si>
    <t>通信費</t>
    <rPh sb="0" eb="3">
      <t>ツウシンヒ</t>
    </rPh>
    <phoneticPr fontId="3"/>
  </si>
  <si>
    <t>運営会員会費</t>
    <rPh sb="0" eb="2">
      <t>ウンエイ</t>
    </rPh>
    <rPh sb="2" eb="4">
      <t>カイイン</t>
    </rPh>
    <rPh sb="4" eb="6">
      <t>カイヒ</t>
    </rPh>
    <phoneticPr fontId="3"/>
  </si>
  <si>
    <t>一般会員会費</t>
    <rPh sb="0" eb="2">
      <t>イッパン</t>
    </rPh>
    <rPh sb="2" eb="4">
      <t>カイイン</t>
    </rPh>
    <rPh sb="4" eb="6">
      <t>カイヒ</t>
    </rPh>
    <phoneticPr fontId="3"/>
  </si>
  <si>
    <t>事業人件費</t>
    <rPh sb="0" eb="2">
      <t>ジギョウ</t>
    </rPh>
    <rPh sb="2" eb="5">
      <t>ジンケンヒ</t>
    </rPh>
    <phoneticPr fontId="3"/>
  </si>
  <si>
    <t>会費・寄付金収入</t>
    <rPh sb="0" eb="2">
      <t>カイヒ</t>
    </rPh>
    <rPh sb="3" eb="6">
      <t>キフキン</t>
    </rPh>
    <rPh sb="6" eb="8">
      <t>シュウニュウ</t>
    </rPh>
    <phoneticPr fontId="3"/>
  </si>
  <si>
    <t>管理人件費</t>
    <rPh sb="0" eb="2">
      <t>カンリ</t>
    </rPh>
    <rPh sb="2" eb="5">
      <t>ジンケンヒ</t>
    </rPh>
    <phoneticPr fontId="3"/>
  </si>
  <si>
    <t>収入合計（B）</t>
    <rPh sb="0" eb="2">
      <t>シュウニュウ</t>
    </rPh>
    <rPh sb="2" eb="4">
      <t>ゴウケイ</t>
    </rPh>
    <phoneticPr fontId="3"/>
  </si>
  <si>
    <t>諸会費</t>
    <rPh sb="0" eb="1">
      <t>ショ</t>
    </rPh>
    <rPh sb="1" eb="3">
      <t>カイヒ</t>
    </rPh>
    <phoneticPr fontId="3"/>
  </si>
  <si>
    <t>当期末収支差額（B－D）</t>
    <rPh sb="0" eb="1">
      <t>トウ</t>
    </rPh>
    <rPh sb="1" eb="3">
      <t>キマツ</t>
    </rPh>
    <rPh sb="3" eb="5">
      <t>シュウシ</t>
    </rPh>
    <rPh sb="5" eb="7">
      <t>サガク</t>
    </rPh>
    <phoneticPr fontId="3"/>
  </si>
  <si>
    <t>支出合計（D）</t>
    <rPh sb="0" eb="2">
      <t>シシュツ</t>
    </rPh>
    <rPh sb="2" eb="4">
      <t>ゴウケイ</t>
    </rPh>
    <phoneticPr fontId="3"/>
  </si>
  <si>
    <t>当期収支差額（A－C）</t>
    <rPh sb="0" eb="1">
      <t>トウ</t>
    </rPh>
    <rPh sb="1" eb="2">
      <t>キ</t>
    </rPh>
    <rPh sb="2" eb="4">
      <t>シュウシ</t>
    </rPh>
    <rPh sb="4" eb="6">
      <t>サガク</t>
    </rPh>
    <phoneticPr fontId="3"/>
  </si>
  <si>
    <t>当期支出合計（Ｃ）</t>
    <rPh sb="0" eb="2">
      <t>トウキ</t>
    </rPh>
    <rPh sb="2" eb="4">
      <t>シシュツ</t>
    </rPh>
    <rPh sb="4" eb="6">
      <t>ゴウケイ</t>
    </rPh>
    <phoneticPr fontId="3"/>
  </si>
  <si>
    <t>当期収入合計（Ａ）</t>
    <rPh sb="0" eb="2">
      <t>トウキ</t>
    </rPh>
    <rPh sb="2" eb="4">
      <t>シュウニュウ</t>
    </rPh>
    <rPh sb="4" eb="6">
      <t>ゴウケイ</t>
    </rPh>
    <phoneticPr fontId="3"/>
  </si>
  <si>
    <t>備考</t>
    <rPh sb="0" eb="2">
      <t>ビコウ</t>
    </rPh>
    <phoneticPr fontId="3"/>
  </si>
  <si>
    <t>法人税・法人住民税・法人事業税</t>
    <rPh sb="0" eb="3">
      <t>ホウジンゼイ</t>
    </rPh>
    <rPh sb="4" eb="6">
      <t>ホウジン</t>
    </rPh>
    <rPh sb="6" eb="9">
      <t>ジュウミンゼイ</t>
    </rPh>
    <rPh sb="10" eb="12">
      <t>ホウジン</t>
    </rPh>
    <rPh sb="12" eb="15">
      <t>ジギョウゼイ</t>
    </rPh>
    <phoneticPr fontId="3"/>
  </si>
  <si>
    <t>支払手数料</t>
    <rPh sb="0" eb="2">
      <t>シハライ</t>
    </rPh>
    <rPh sb="2" eb="5">
      <t>テスウリョウ</t>
    </rPh>
    <phoneticPr fontId="3"/>
  </si>
  <si>
    <t>2016年度予算</t>
    <rPh sb="4" eb="6">
      <t>ネンド</t>
    </rPh>
    <rPh sb="6" eb="8">
      <t>ヨサン</t>
    </rPh>
    <phoneticPr fontId="3"/>
  </si>
  <si>
    <t>ヨコハマ市民まち普請事業
横浜市都市整備局委託金</t>
    <rPh sb="4" eb="6">
      <t>シミン</t>
    </rPh>
    <rPh sb="8" eb="10">
      <t>フシン</t>
    </rPh>
    <rPh sb="10" eb="12">
      <t>ジギョウ</t>
    </rPh>
    <rPh sb="13" eb="16">
      <t>ヨコハマシ</t>
    </rPh>
    <rPh sb="16" eb="18">
      <t>トシ</t>
    </rPh>
    <rPh sb="18" eb="20">
      <t>セイビ</t>
    </rPh>
    <rPh sb="20" eb="21">
      <t>キョク</t>
    </rPh>
    <rPh sb="21" eb="23">
      <t>イタク</t>
    </rPh>
    <rPh sb="23" eb="24">
      <t>キン</t>
    </rPh>
    <phoneticPr fontId="3"/>
  </si>
  <si>
    <t>市民や組織の連携により、新たな事業やシステムを創造するためのプロジェクト</t>
    <phoneticPr fontId="3"/>
  </si>
  <si>
    <t>横浜サンタプロジェクト</t>
    <rPh sb="0" eb="2">
      <t>ヨコハマ</t>
    </rPh>
    <phoneticPr fontId="3"/>
  </si>
  <si>
    <t>市民や市民活動団体の地域の課題解決や、そのための組織運営を支援するプロジェクト</t>
    <phoneticPr fontId="3"/>
  </si>
  <si>
    <t>ヨコハマ市民まち普請事業</t>
    <rPh sb="4" eb="6">
      <t>シミン</t>
    </rPh>
    <rPh sb="8" eb="10">
      <t>フシン</t>
    </rPh>
    <rPh sb="10" eb="12">
      <t>ジギョウ</t>
    </rPh>
    <phoneticPr fontId="3"/>
  </si>
  <si>
    <t>あさひみらい塾（旭区地域づくり大学校）</t>
    <rPh sb="6" eb="7">
      <t>ジュク</t>
    </rPh>
    <rPh sb="8" eb="10">
      <t>アサヒク</t>
    </rPh>
    <rPh sb="10" eb="12">
      <t>チイキ</t>
    </rPh>
    <rPh sb="15" eb="18">
      <t>ダイガッコウ</t>
    </rPh>
    <phoneticPr fontId="3"/>
  </si>
  <si>
    <t>盆栽カフェ</t>
    <rPh sb="0" eb="2">
      <t>ボンサイ</t>
    </rPh>
    <phoneticPr fontId="3"/>
  </si>
  <si>
    <t>企業からの相談対応・コーディネート</t>
    <rPh sb="0" eb="2">
      <t>キギョウ</t>
    </rPh>
    <rPh sb="5" eb="7">
      <t>ソウダン</t>
    </rPh>
    <rPh sb="7" eb="9">
      <t>タイオウ</t>
    </rPh>
    <phoneticPr fontId="3"/>
  </si>
  <si>
    <t>市民活動や地域の課題解決に関する相談、コーディネート</t>
    <phoneticPr fontId="3"/>
  </si>
  <si>
    <t>市民活動や地域の課題解決に関する人材の発掘と育成</t>
    <phoneticPr fontId="3"/>
  </si>
  <si>
    <t>企業インターンシップ</t>
    <rPh sb="0" eb="2">
      <t>キギョウ</t>
    </rPh>
    <phoneticPr fontId="3"/>
  </si>
  <si>
    <t>ライフキャリア事業</t>
    <rPh sb="7" eb="9">
      <t>ジギョウ</t>
    </rPh>
    <phoneticPr fontId="3"/>
  </si>
  <si>
    <t>その他</t>
    <rPh sb="2" eb="3">
      <t>タ</t>
    </rPh>
    <phoneticPr fontId="3"/>
  </si>
  <si>
    <t>みんなで作る！「Spice+」（横浜市市民活動支援センター自主事業）</t>
    <rPh sb="4" eb="5">
      <t>ツク</t>
    </rPh>
    <rPh sb="16" eb="19">
      <t>ヨコハマシ</t>
    </rPh>
    <rPh sb="19" eb="21">
      <t>シミン</t>
    </rPh>
    <rPh sb="21" eb="23">
      <t>カツドウ</t>
    </rPh>
    <rPh sb="23" eb="25">
      <t>シエン</t>
    </rPh>
    <rPh sb="29" eb="31">
      <t>ジシュ</t>
    </rPh>
    <rPh sb="31" eb="33">
      <t>ジギョウ</t>
    </rPh>
    <phoneticPr fontId="3"/>
  </si>
  <si>
    <t>NPOインターンシップ
(トヨタ財団　イニシアティブ・プログラム）</t>
    <rPh sb="16" eb="18">
      <t>ザイダン</t>
    </rPh>
    <phoneticPr fontId="3"/>
  </si>
  <si>
    <t>ヨコハマ地域合同試職会「ハマショク」</t>
    <rPh sb="4" eb="6">
      <t>チイキ</t>
    </rPh>
    <rPh sb="6" eb="8">
      <t>ゴウドウ</t>
    </rPh>
    <rPh sb="8" eb="9">
      <t>タメシ</t>
    </rPh>
    <rPh sb="9" eb="10">
      <t>ショク</t>
    </rPh>
    <rPh sb="10" eb="11">
      <t>カイ</t>
    </rPh>
    <phoneticPr fontId="3"/>
  </si>
  <si>
    <t>地域企業からの相談対応・コーディネート</t>
    <rPh sb="0" eb="2">
      <t>チイキ</t>
    </rPh>
    <rPh sb="2" eb="4">
      <t>キギョウ</t>
    </rPh>
    <rPh sb="7" eb="9">
      <t>ソウダン</t>
    </rPh>
    <rPh sb="9" eb="11">
      <t>タイオウ</t>
    </rPh>
    <phoneticPr fontId="3"/>
  </si>
  <si>
    <t>地域企業インターンシップ</t>
    <rPh sb="0" eb="2">
      <t>チイキ</t>
    </rPh>
    <rPh sb="2" eb="4">
      <t>キギョウ</t>
    </rPh>
    <phoneticPr fontId="3"/>
  </si>
  <si>
    <t>2017年度予算</t>
    <rPh sb="4" eb="6">
      <t>ネンド</t>
    </rPh>
    <rPh sb="6" eb="8">
      <t>ヨサン</t>
    </rPh>
    <phoneticPr fontId="3"/>
  </si>
  <si>
    <t>2016年度収支計算書および2017年度予算</t>
    <rPh sb="4" eb="6">
      <t>ネンド</t>
    </rPh>
    <rPh sb="6" eb="8">
      <t>シュウシ</t>
    </rPh>
    <rPh sb="8" eb="11">
      <t>ケイサンショ</t>
    </rPh>
    <rPh sb="18" eb="20">
      <t>ネンド</t>
    </rPh>
    <rPh sb="20" eb="22">
      <t>ヨサン</t>
    </rPh>
    <phoneticPr fontId="3"/>
  </si>
  <si>
    <t>5000円×100名</t>
    <rPh sb="4" eb="5">
      <t>エン</t>
    </rPh>
    <rPh sb="9" eb="10">
      <t>メイ</t>
    </rPh>
    <phoneticPr fontId="3"/>
  </si>
  <si>
    <t>3000円×100名</t>
    <rPh sb="4" eb="5">
      <t>エン</t>
    </rPh>
    <rPh sb="9" eb="10">
      <t>メイ</t>
    </rPh>
    <phoneticPr fontId="3"/>
  </si>
  <si>
    <t>雇用助成金</t>
    <rPh sb="0" eb="2">
      <t>コヨウ</t>
    </rPh>
    <rPh sb="2" eb="4">
      <t>ジョセイ</t>
    </rPh>
    <rPh sb="4" eb="5">
      <t>キン</t>
    </rPh>
    <phoneticPr fontId="3"/>
  </si>
  <si>
    <t>2017年度市民局補助金</t>
    <rPh sb="4" eb="6">
      <t>ネンド</t>
    </rPh>
    <rPh sb="6" eb="8">
      <t>シミン</t>
    </rPh>
    <rPh sb="8" eb="9">
      <t>キョク</t>
    </rPh>
    <rPh sb="9" eb="12">
      <t>ホジョキン</t>
    </rPh>
    <phoneticPr fontId="3"/>
  </si>
  <si>
    <t>業務委託費(経理サービス）</t>
    <rPh sb="0" eb="2">
      <t>ギョウム</t>
    </rPh>
    <rPh sb="2" eb="4">
      <t>イタク</t>
    </rPh>
    <rPh sb="4" eb="5">
      <t>ヒ</t>
    </rPh>
    <rPh sb="6" eb="8">
      <t>ケイリ</t>
    </rPh>
    <phoneticPr fontId="3"/>
  </si>
  <si>
    <t>中間支援スタッフ育成</t>
    <rPh sb="0" eb="2">
      <t>チュウカン</t>
    </rPh>
    <rPh sb="2" eb="4">
      <t>シエン</t>
    </rPh>
    <rPh sb="8" eb="10">
      <t>イクセイ</t>
    </rPh>
    <phoneticPr fontId="3"/>
  </si>
  <si>
    <t>40,000円</t>
  </si>
  <si>
    <t>52,800円</t>
  </si>
  <si>
    <t>50,000円</t>
  </si>
  <si>
    <t>30,000円</t>
  </si>
  <si>
    <t>2016年度まで市民局自主事業</t>
    <rPh sb="4" eb="6">
      <t>ネンド</t>
    </rPh>
    <rPh sb="8" eb="10">
      <t>シミン</t>
    </rPh>
    <rPh sb="10" eb="11">
      <t>キョク</t>
    </rPh>
    <rPh sb="11" eb="13">
      <t>ジシュ</t>
    </rPh>
    <rPh sb="13" eb="15">
      <t>ジギョウ</t>
    </rPh>
    <phoneticPr fontId="3"/>
  </si>
  <si>
    <t>中間支援スタッフ育成事業</t>
    <rPh sb="0" eb="2">
      <t>チュウカン</t>
    </rPh>
    <rPh sb="2" eb="4">
      <t>シエン</t>
    </rPh>
    <rPh sb="8" eb="10">
      <t>イクセイ</t>
    </rPh>
    <rPh sb="10" eb="12">
      <t>ジギョウ</t>
    </rPh>
    <phoneticPr fontId="3"/>
  </si>
  <si>
    <t>市民局自主事業(H29～)</t>
    <rPh sb="0" eb="2">
      <t>シミン</t>
    </rPh>
    <rPh sb="2" eb="3">
      <t>キョク</t>
    </rPh>
    <rPh sb="3" eb="5">
      <t>ジシュ</t>
    </rPh>
    <rPh sb="5" eb="7">
      <t>ジギョウ</t>
    </rPh>
    <phoneticPr fontId="3"/>
  </si>
  <si>
    <t>50,000円／月</t>
    <rPh sb="6" eb="7">
      <t>エン</t>
    </rPh>
    <rPh sb="8" eb="9">
      <t>ツキ</t>
    </rPh>
    <phoneticPr fontId="3"/>
  </si>
  <si>
    <t>H28:HSBC/JX</t>
    <phoneticPr fontId="3"/>
  </si>
  <si>
    <t>1月基本35,640円＋追加作業料</t>
    <rPh sb="1" eb="2">
      <t>ツキ</t>
    </rPh>
    <rPh sb="2" eb="4">
      <t>キホン</t>
    </rPh>
    <rPh sb="10" eb="11">
      <t>エン</t>
    </rPh>
    <rPh sb="12" eb="14">
      <t>ツイカ</t>
    </rPh>
    <rPh sb="14" eb="16">
      <t>サギョウ</t>
    </rPh>
    <rPh sb="16" eb="17">
      <t>リョウ</t>
    </rPh>
    <phoneticPr fontId="3"/>
  </si>
  <si>
    <t>■市民や組織の連携により、新たな事業やシステムを創造するためのプロジェクト</t>
    <phoneticPr fontId="3"/>
  </si>
  <si>
    <t>■市民や市民活動団体の地域の課題解決や、そのための組織運営を支援するプロジェクト</t>
    <phoneticPr fontId="3"/>
  </si>
  <si>
    <t>■市民活動や地域の課題解決に関する相談、コーディネート</t>
    <phoneticPr fontId="3"/>
  </si>
  <si>
    <t>■市民活動や地域の課題解決に関する人材の発掘と育成</t>
    <phoneticPr fontId="3"/>
  </si>
  <si>
    <t>その他・講演料</t>
    <rPh sb="2" eb="3">
      <t>タ</t>
    </rPh>
    <rPh sb="4" eb="6">
      <t>コウエン</t>
    </rPh>
    <rPh sb="6" eb="7">
      <t>リョウ</t>
    </rPh>
    <phoneticPr fontId="3"/>
  </si>
  <si>
    <t>現事務所：100,000円（4～9月）
中華街パーキング：50,000円×(10～3月）</t>
    <rPh sb="0" eb="1">
      <t>ゲン</t>
    </rPh>
    <rPh sb="1" eb="3">
      <t>ジム</t>
    </rPh>
    <rPh sb="3" eb="4">
      <t>ショ</t>
    </rPh>
    <rPh sb="12" eb="13">
      <t>エン</t>
    </rPh>
    <rPh sb="17" eb="18">
      <t>ガツ</t>
    </rPh>
    <rPh sb="20" eb="23">
      <t>チュウカガイ</t>
    </rPh>
    <rPh sb="35" eb="36">
      <t>エン</t>
    </rPh>
    <rPh sb="42" eb="43">
      <t>ゲツ</t>
    </rPh>
    <phoneticPr fontId="3"/>
  </si>
  <si>
    <t>相談料として
みなみハッピー/ハマショク/YAP</t>
    <rPh sb="0" eb="3">
      <t>ソウダンリョウ</t>
    </rPh>
    <phoneticPr fontId="3"/>
  </si>
  <si>
    <t>健康診断、ボランティア保険等</t>
    <rPh sb="0" eb="2">
      <t>ケンコウ</t>
    </rPh>
    <rPh sb="2" eb="4">
      <t>シンダン</t>
    </rPh>
    <rPh sb="11" eb="13">
      <t>ホケン</t>
    </rPh>
    <rPh sb="13" eb="14">
      <t>ナド</t>
    </rPh>
    <phoneticPr fontId="3"/>
  </si>
  <si>
    <t>gooddo&amp;かざして募金等　
＊理事会費・寄付集め150万</t>
    <rPh sb="11" eb="13">
      <t>ボキン</t>
    </rPh>
    <rPh sb="13" eb="14">
      <t>ナド</t>
    </rPh>
    <rPh sb="17" eb="19">
      <t>リj</t>
    </rPh>
    <rPh sb="19" eb="22">
      <t>カ</t>
    </rPh>
    <rPh sb="22" eb="30">
      <t>キh</t>
    </rPh>
    <phoneticPr fontId="3"/>
  </si>
  <si>
    <t>1件25万(中華街)</t>
    <rPh sb="1" eb="2">
      <t>ケン</t>
    </rPh>
    <rPh sb="4" eb="5">
      <t>マン</t>
    </rPh>
    <rPh sb="6" eb="9">
      <t>チュウカガイ</t>
    </rPh>
    <phoneticPr fontId="3"/>
  </si>
  <si>
    <t>若者定着事業</t>
    <rPh sb="0" eb="2">
      <t>ワカモノ</t>
    </rPh>
    <rPh sb="2" eb="4">
      <t>テイチャク</t>
    </rPh>
    <rPh sb="4" eb="6">
      <t>ジギョウ</t>
    </rPh>
    <phoneticPr fontId="3"/>
  </si>
  <si>
    <t>冊子販売代</t>
    <rPh sb="0" eb="2">
      <t>サッシ</t>
    </rPh>
    <rPh sb="2" eb="4">
      <t>ハンバイ</t>
    </rPh>
    <rPh sb="4" eb="5">
      <t>ダイ</t>
    </rPh>
    <phoneticPr fontId="3"/>
  </si>
  <si>
    <t>高城委託費、 ドメイン料、諸会費</t>
    <rPh sb="0" eb="2">
      <t>タカジョウ</t>
    </rPh>
    <rPh sb="2" eb="4">
      <t>イタク</t>
    </rPh>
    <rPh sb="4" eb="5">
      <t>ヒ</t>
    </rPh>
    <rPh sb="11" eb="12">
      <t>リョウ</t>
    </rPh>
    <rPh sb="13" eb="16">
      <t>ショカイヒ</t>
    </rPh>
    <phoneticPr fontId="3"/>
  </si>
  <si>
    <t>高城委託費</t>
    <rPh sb="0" eb="2">
      <t>タカジョウ</t>
    </rPh>
    <rPh sb="2" eb="4">
      <t>イタク</t>
    </rPh>
    <rPh sb="4" eb="5">
      <t>ヒ</t>
    </rPh>
    <phoneticPr fontId="3"/>
  </si>
  <si>
    <t>高橋委託費</t>
    <rPh sb="0" eb="2">
      <t>タカハシ</t>
    </rPh>
    <rPh sb="2" eb="4">
      <t>イタク</t>
    </rPh>
    <rPh sb="4" eb="5">
      <t>ヒ</t>
    </rPh>
    <phoneticPr fontId="3"/>
  </si>
  <si>
    <t>給料総額(仮に364万)×15％</t>
    <rPh sb="0" eb="2">
      <t>キュウリョウ</t>
    </rPh>
    <rPh sb="2" eb="4">
      <t>ソウガク</t>
    </rPh>
    <rPh sb="5" eb="6">
      <t>カリ</t>
    </rPh>
    <rPh sb="10" eb="11">
      <t>マン</t>
    </rPh>
    <phoneticPr fontId="3"/>
  </si>
  <si>
    <t>北川常勤：25万×12ヶ月＝300万
高城常勤：32万×2ヶ月＝64万円
事務局サポート費：高城4万×10ヶ月＝40万
　　　　　　　　　高橋2.5万×3ヶ月=7.5万
アルバイト費：3万×10ヶ月＝30万</t>
    <rPh sb="0" eb="2">
      <t>キ</t>
    </rPh>
    <rPh sb="2" eb="4">
      <t>ジョウキン</t>
    </rPh>
    <rPh sb="7" eb="8">
      <t>マン</t>
    </rPh>
    <rPh sb="12" eb="13">
      <t>ゲツ</t>
    </rPh>
    <rPh sb="17" eb="18">
      <t>マン</t>
    </rPh>
    <rPh sb="19" eb="21">
      <t>タカジョウ</t>
    </rPh>
    <rPh sb="21" eb="23">
      <t>ジョウキン</t>
    </rPh>
    <rPh sb="26" eb="27">
      <t>マン</t>
    </rPh>
    <rPh sb="30" eb="31">
      <t>ゲツ</t>
    </rPh>
    <rPh sb="34" eb="36">
      <t>マンエン</t>
    </rPh>
    <rPh sb="37" eb="40">
      <t>ジムキョク</t>
    </rPh>
    <rPh sb="44" eb="45">
      <t>ヒ</t>
    </rPh>
    <rPh sb="46" eb="48">
      <t>タカジョウ</t>
    </rPh>
    <rPh sb="49" eb="50">
      <t>マン</t>
    </rPh>
    <rPh sb="54" eb="55">
      <t>ゲツ</t>
    </rPh>
    <rPh sb="58" eb="59">
      <t>マン</t>
    </rPh>
    <rPh sb="69" eb="71">
      <t>タカハシ</t>
    </rPh>
    <rPh sb="74" eb="75">
      <t>マン</t>
    </rPh>
    <rPh sb="78" eb="79">
      <t>ゲツ</t>
    </rPh>
    <rPh sb="83" eb="84">
      <t>マン</t>
    </rPh>
    <rPh sb="90" eb="91">
      <t>ヒ</t>
    </rPh>
    <rPh sb="93" eb="94">
      <t>マン</t>
    </rPh>
    <rPh sb="98" eb="99">
      <t>ゲツ</t>
    </rPh>
    <rPh sb="102" eb="103">
      <t>マン</t>
    </rPh>
    <phoneticPr fontId="3"/>
  </si>
  <si>
    <t>16年度終了事業</t>
    <rPh sb="2" eb="3">
      <t>ネン</t>
    </rPh>
    <rPh sb="3" eb="4">
      <t>ド</t>
    </rPh>
    <rPh sb="4" eb="6">
      <t>シュウリョウ</t>
    </rPh>
    <rPh sb="6" eb="8">
      <t>ジギョウ</t>
    </rPh>
    <phoneticPr fontId="3"/>
  </si>
  <si>
    <t>2016年度決算</t>
    <rPh sb="4" eb="6">
      <t>ネンド</t>
    </rPh>
    <rPh sb="6" eb="8">
      <t>ケッサン</t>
    </rPh>
    <phoneticPr fontId="3"/>
  </si>
  <si>
    <t>会員登録費,接待交際費</t>
    <rPh sb="0" eb="2">
      <t>カイイン</t>
    </rPh>
    <rPh sb="2" eb="4">
      <t>トウロク</t>
    </rPh>
    <rPh sb="4" eb="5">
      <t>ヒ</t>
    </rPh>
    <rPh sb="6" eb="8">
      <t>セッタイ</t>
    </rPh>
    <rPh sb="8" eb="11">
      <t>コウサイヒ</t>
    </rPh>
    <phoneticPr fontId="3"/>
  </si>
  <si>
    <t>H28:広告宣伝費,税理士報酬
H29：引越し代追加(100,000)</t>
    <rPh sb="4" eb="9">
      <t>コウコクセンデンヒ</t>
    </rPh>
    <rPh sb="10" eb="13">
      <t>ゼイリシ</t>
    </rPh>
    <rPh sb="13" eb="15">
      <t>ホウシュウ</t>
    </rPh>
    <rPh sb="24" eb="26">
      <t>ツイカ</t>
    </rPh>
    <phoneticPr fontId="3"/>
  </si>
  <si>
    <t>※H.28 書籍販売等
  H.29 書籍、PC販売等</t>
    <rPh sb="6" eb="8">
      <t>ショセキ</t>
    </rPh>
    <rPh sb="8" eb="10">
      <t>ハンバイ</t>
    </rPh>
    <rPh sb="10" eb="11">
      <t>ナド</t>
    </rPh>
    <rPh sb="19" eb="21">
      <t>ショセキ</t>
    </rPh>
    <rPh sb="24" eb="26">
      <t>ハンバイ</t>
    </rPh>
    <rPh sb="26" eb="27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</si>
</sst>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;&quot;▲ &quot;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1" fontId="2" fillId="0" borderId="0"/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3" applyFont="1"/>
    <xf numFmtId="0" fontId="1" fillId="0" borderId="0" xfId="3" applyFont="1"/>
    <xf numFmtId="49" fontId="5" fillId="0" borderId="0" xfId="3" applyNumberFormat="1" applyFont="1"/>
    <xf numFmtId="49" fontId="4" fillId="0" borderId="0" xfId="3" applyNumberFormat="1" applyFont="1" applyFill="1"/>
    <xf numFmtId="0" fontId="6" fillId="0" borderId="0" xfId="3" applyFont="1"/>
    <xf numFmtId="0" fontId="6" fillId="0" borderId="0" xfId="3" applyFont="1" applyFill="1"/>
    <xf numFmtId="49" fontId="7" fillId="0" borderId="0" xfId="3" applyNumberFormat="1" applyFont="1" applyAlignment="1" applyProtection="1">
      <alignment horizontal="center"/>
    </xf>
    <xf numFmtId="0" fontId="1" fillId="0" borderId="0" xfId="3" applyFont="1" applyFill="1"/>
    <xf numFmtId="0" fontId="4" fillId="0" borderId="0" xfId="3" applyFont="1" applyAlignment="1">
      <alignment horizontal="centerContinuous"/>
    </xf>
    <xf numFmtId="49" fontId="8" fillId="0" borderId="0" xfId="3" applyNumberFormat="1" applyFont="1" applyAlignment="1">
      <alignment horizontal="centerContinuous"/>
    </xf>
    <xf numFmtId="49" fontId="9" fillId="0" borderId="0" xfId="3" applyNumberFormat="1" applyFont="1" applyAlignment="1">
      <alignment horizontal="centerContinuous"/>
    </xf>
    <xf numFmtId="5" fontId="11" fillId="0" borderId="0" xfId="3" applyNumberFormat="1" applyFont="1" applyAlignment="1" applyProtection="1">
      <alignment horizontal="center"/>
    </xf>
    <xf numFmtId="0" fontId="11" fillId="0" borderId="0" xfId="3" applyNumberFormat="1" applyFont="1" applyAlignment="1">
      <alignment horizontal="center"/>
    </xf>
    <xf numFmtId="5" fontId="11" fillId="0" borderId="0" xfId="3" applyNumberFormat="1" applyFont="1" applyProtection="1"/>
    <xf numFmtId="0" fontId="11" fillId="0" borderId="0" xfId="3" applyNumberFormat="1" applyFont="1"/>
    <xf numFmtId="5" fontId="11" fillId="0" borderId="0" xfId="3" applyNumberFormat="1" applyFont="1" applyAlignment="1" applyProtection="1">
      <alignment horizontal="left" indent="1"/>
    </xf>
    <xf numFmtId="0" fontId="11" fillId="0" borderId="0" xfId="3" applyNumberFormat="1" applyFont="1" applyAlignment="1">
      <alignment horizontal="left" indent="1"/>
    </xf>
    <xf numFmtId="49" fontId="13" fillId="0" borderId="0" xfId="0" applyNumberFormat="1" applyFont="1">
      <alignment vertical="center"/>
    </xf>
    <xf numFmtId="38" fontId="11" fillId="0" borderId="0" xfId="0" applyNumberFormat="1" applyFont="1" applyFill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>
      <alignment vertical="center"/>
    </xf>
    <xf numFmtId="5" fontId="11" fillId="0" borderId="0" xfId="0" applyNumberFormat="1" applyFont="1" applyAlignment="1" applyProtection="1"/>
    <xf numFmtId="0" fontId="11" fillId="0" borderId="0" xfId="0" applyNumberFormat="1" applyFont="1" applyAlignment="1"/>
    <xf numFmtId="5" fontId="12" fillId="3" borderId="0" xfId="0" applyNumberFormat="1" applyFont="1" applyFill="1" applyAlignment="1" applyProtection="1">
      <alignment horizontal="right"/>
    </xf>
    <xf numFmtId="0" fontId="12" fillId="3" borderId="0" xfId="0" applyNumberFormat="1" applyFont="1" applyFill="1" applyAlignment="1">
      <alignment horizontal="right"/>
    </xf>
    <xf numFmtId="5" fontId="14" fillId="0" borderId="0" xfId="0" applyNumberFormat="1" applyFont="1" applyAlignment="1" applyProtection="1">
      <alignment horizontal="right"/>
    </xf>
    <xf numFmtId="0" fontId="14" fillId="0" borderId="0" xfId="0" applyNumberFormat="1" applyFont="1" applyAlignment="1">
      <alignment horizontal="right"/>
    </xf>
    <xf numFmtId="0" fontId="18" fillId="5" borderId="0" xfId="3" applyFont="1" applyFill="1" applyAlignment="1">
      <alignment horizontal="center" vertical="center"/>
    </xf>
    <xf numFmtId="0" fontId="19" fillId="6" borderId="1" xfId="3" applyNumberFormat="1" applyFont="1" applyFill="1" applyBorder="1" applyAlignment="1">
      <alignment horizontal="center" vertical="center"/>
    </xf>
    <xf numFmtId="0" fontId="19" fillId="6" borderId="1" xfId="3" applyNumberFormat="1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wrapText="1"/>
    </xf>
    <xf numFmtId="38" fontId="10" fillId="4" borderId="1" xfId="3" applyNumberFormat="1" applyFont="1" applyFill="1" applyBorder="1" applyAlignment="1" applyProtection="1">
      <alignment horizontal="right"/>
    </xf>
    <xf numFmtId="0" fontId="12" fillId="4" borderId="1" xfId="3" applyNumberFormat="1" applyFont="1" applyFill="1" applyBorder="1" applyAlignment="1">
      <alignment wrapText="1"/>
    </xf>
    <xf numFmtId="0" fontId="10" fillId="0" borderId="1" xfId="3" applyFont="1" applyFill="1" applyBorder="1" applyAlignment="1">
      <alignment wrapText="1"/>
    </xf>
    <xf numFmtId="0" fontId="12" fillId="0" borderId="1" xfId="3" applyNumberFormat="1" applyFont="1" applyFill="1" applyBorder="1" applyAlignment="1">
      <alignment wrapText="1"/>
    </xf>
    <xf numFmtId="0" fontId="12" fillId="5" borderId="1" xfId="0" applyFont="1" applyFill="1" applyBorder="1" applyAlignment="1">
      <alignment horizontal="left" wrapText="1"/>
    </xf>
    <xf numFmtId="38" fontId="12" fillId="5" borderId="1" xfId="3" applyNumberFormat="1" applyFont="1" applyFill="1" applyBorder="1" applyAlignment="1" applyProtection="1">
      <alignment horizontal="right"/>
    </xf>
    <xf numFmtId="0" fontId="12" fillId="5" borderId="1" xfId="3" applyNumberFormat="1" applyFont="1" applyFill="1" applyBorder="1" applyAlignment="1">
      <alignment wrapText="1"/>
    </xf>
    <xf numFmtId="38" fontId="12" fillId="0" borderId="1" xfId="3" applyNumberFormat="1" applyFont="1" applyFill="1" applyBorder="1" applyAlignment="1" applyProtection="1">
      <alignment horizontal="right"/>
    </xf>
    <xf numFmtId="0" fontId="10" fillId="4" borderId="1" xfId="0" applyFont="1" applyFill="1" applyBorder="1" applyAlignment="1">
      <alignment horizontal="left" wrapText="1"/>
    </xf>
    <xf numFmtId="0" fontId="14" fillId="2" borderId="1" xfId="1" applyNumberFormat="1" applyFont="1" applyBorder="1" applyAlignment="1">
      <alignment horizontal="left" wrapText="1"/>
    </xf>
    <xf numFmtId="38" fontId="14" fillId="2" borderId="1" xfId="1" applyNumberFormat="1" applyFont="1" applyBorder="1" applyAlignment="1" applyProtection="1">
      <alignment horizontal="right"/>
    </xf>
    <xf numFmtId="38" fontId="14" fillId="2" borderId="1" xfId="1" applyNumberFormat="1" applyFont="1" applyBorder="1" applyAlignment="1" applyProtection="1">
      <alignment wrapText="1"/>
    </xf>
    <xf numFmtId="0" fontId="10" fillId="3" borderId="1" xfId="0" applyNumberFormat="1" applyFont="1" applyFill="1" applyBorder="1" applyAlignment="1">
      <alignment horizontal="left" wrapText="1"/>
    </xf>
    <xf numFmtId="38" fontId="14" fillId="3" borderId="1" xfId="0" applyNumberFormat="1" applyFont="1" applyFill="1" applyBorder="1" applyAlignment="1" applyProtection="1">
      <alignment horizontal="right"/>
    </xf>
    <xf numFmtId="38" fontId="10" fillId="3" borderId="1" xfId="0" applyNumberFormat="1" applyFont="1" applyFill="1" applyBorder="1" applyAlignment="1" applyProtection="1">
      <alignment wrapText="1"/>
    </xf>
    <xf numFmtId="0" fontId="10" fillId="4" borderId="1" xfId="0" applyFont="1" applyFill="1" applyBorder="1" applyAlignment="1">
      <alignment wrapText="1"/>
    </xf>
    <xf numFmtId="38" fontId="10" fillId="4" borderId="1" xfId="0" applyNumberFormat="1" applyFont="1" applyFill="1" applyBorder="1" applyAlignment="1" applyProtection="1">
      <alignment horizontal="right"/>
    </xf>
    <xf numFmtId="38" fontId="12" fillId="4" borderId="1" xfId="0" applyNumberFormat="1" applyFont="1" applyFill="1" applyBorder="1" applyAlignment="1" applyProtection="1">
      <alignment horizontal="left" wrapText="1"/>
    </xf>
    <xf numFmtId="38" fontId="12" fillId="4" borderId="1" xfId="0" quotePrefix="1" applyNumberFormat="1" applyFont="1" applyFill="1" applyBorder="1" applyAlignment="1" applyProtection="1">
      <alignment horizontal="left" wrapText="1"/>
    </xf>
    <xf numFmtId="0" fontId="12" fillId="0" borderId="1" xfId="0" applyFont="1" applyBorder="1" applyAlignment="1">
      <alignment horizontal="left" wrapText="1"/>
    </xf>
    <xf numFmtId="38" fontId="10" fillId="3" borderId="1" xfId="0" applyNumberFormat="1" applyFont="1" applyFill="1" applyBorder="1" applyAlignment="1" applyProtection="1">
      <alignment horizontal="right"/>
    </xf>
    <xf numFmtId="38" fontId="12" fillId="3" borderId="1" xfId="0" applyNumberFormat="1" applyFont="1" applyFill="1" applyBorder="1" applyAlignment="1" applyProtection="1">
      <alignment horizontal="right" wrapText="1"/>
    </xf>
    <xf numFmtId="176" fontId="10" fillId="3" borderId="1" xfId="0" applyNumberFormat="1" applyFont="1" applyFill="1" applyBorder="1" applyAlignment="1" applyProtection="1">
      <alignment horizontal="right"/>
    </xf>
    <xf numFmtId="49" fontId="18" fillId="0" borderId="0" xfId="3" applyNumberFormat="1" applyFont="1" applyFill="1"/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wrapText="1"/>
    </xf>
    <xf numFmtId="5" fontId="11" fillId="0" borderId="0" xfId="3" applyNumberFormat="1" applyFont="1" applyFill="1" applyProtection="1"/>
    <xf numFmtId="0" fontId="11" fillId="0" borderId="0" xfId="3" applyNumberFormat="1" applyFont="1" applyFill="1"/>
    <xf numFmtId="38" fontId="12" fillId="0" borderId="1" xfId="5" applyFont="1" applyFill="1" applyBorder="1" applyAlignment="1"/>
    <xf numFmtId="0" fontId="10" fillId="0" borderId="1" xfId="0" applyFont="1" applyFill="1" applyBorder="1" applyAlignment="1">
      <alignment horizontal="left" wrapText="1"/>
    </xf>
    <xf numFmtId="0" fontId="12" fillId="0" borderId="1" xfId="3" applyFont="1" applyFill="1" applyBorder="1" applyAlignment="1">
      <alignment horizontal="left" wrapText="1"/>
    </xf>
    <xf numFmtId="0" fontId="12" fillId="7" borderId="1" xfId="0" applyFont="1" applyFill="1" applyBorder="1" applyAlignment="1">
      <alignment horizontal="left" wrapText="1"/>
    </xf>
    <xf numFmtId="38" fontId="12" fillId="7" borderId="1" xfId="3" applyNumberFormat="1" applyFont="1" applyFill="1" applyBorder="1" applyAlignment="1" applyProtection="1">
      <alignment horizontal="right"/>
    </xf>
    <xf numFmtId="0" fontId="12" fillId="7" borderId="1" xfId="3" applyNumberFormat="1" applyFont="1" applyFill="1" applyBorder="1" applyAlignment="1">
      <alignment wrapText="1"/>
    </xf>
    <xf numFmtId="5" fontId="11" fillId="7" borderId="0" xfId="3" applyNumberFormat="1" applyFont="1" applyFill="1" applyProtection="1"/>
    <xf numFmtId="0" fontId="11" fillId="7" borderId="0" xfId="3" applyNumberFormat="1" applyFont="1" applyFill="1"/>
    <xf numFmtId="38" fontId="12" fillId="0" borderId="1" xfId="3" applyNumberFormat="1" applyFont="1" applyFill="1" applyBorder="1" applyAlignment="1" applyProtection="1"/>
    <xf numFmtId="0" fontId="6" fillId="0" borderId="0" xfId="3" applyFont="1" applyFill="1" applyAlignment="1">
      <alignment horizontal="right"/>
    </xf>
    <xf numFmtId="5" fontId="20" fillId="0" borderId="0" xfId="0" applyNumberFormat="1" applyFont="1" applyAlignment="1" applyProtection="1"/>
    <xf numFmtId="0" fontId="20" fillId="0" borderId="0" xfId="0" applyNumberFormat="1" applyFont="1" applyAlignment="1"/>
    <xf numFmtId="0" fontId="12" fillId="4" borderId="1" xfId="3" applyNumberFormat="1" applyFont="1" applyFill="1" applyBorder="1" applyAlignment="1">
      <alignment vertical="center" wrapText="1"/>
    </xf>
    <xf numFmtId="38" fontId="14" fillId="0" borderId="1" xfId="0" applyNumberFormat="1" applyFont="1" applyFill="1" applyBorder="1" applyAlignment="1" applyProtection="1">
      <alignment horizontal="right"/>
    </xf>
    <xf numFmtId="5" fontId="11" fillId="4" borderId="0" xfId="3" applyNumberFormat="1" applyFont="1" applyFill="1" applyProtection="1"/>
    <xf numFmtId="0" fontId="11" fillId="4" borderId="0" xfId="3" applyNumberFormat="1" applyFont="1" applyFill="1"/>
    <xf numFmtId="0" fontId="10" fillId="0" borderId="5" xfId="3" applyFont="1" applyFill="1" applyBorder="1" applyAlignment="1">
      <alignment horizontal="left" wrapText="1"/>
    </xf>
    <xf numFmtId="0" fontId="10" fillId="0" borderId="6" xfId="3" applyFont="1" applyFill="1" applyBorder="1" applyAlignment="1">
      <alignment horizontal="left" wrapText="1"/>
    </xf>
    <xf numFmtId="0" fontId="10" fillId="0" borderId="7" xfId="3" applyFont="1" applyFill="1" applyBorder="1" applyAlignment="1">
      <alignment horizontal="left" wrapText="1"/>
    </xf>
    <xf numFmtId="9" fontId="10" fillId="0" borderId="5" xfId="2" applyFont="1" applyBorder="1" applyAlignment="1">
      <alignment horizontal="left" wrapText="1"/>
    </xf>
    <xf numFmtId="9" fontId="10" fillId="0" borderId="6" xfId="2" applyFont="1" applyBorder="1" applyAlignment="1">
      <alignment horizontal="left" wrapText="1"/>
    </xf>
    <xf numFmtId="9" fontId="10" fillId="0" borderId="7" xfId="2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9" fontId="10" fillId="0" borderId="5" xfId="2" applyFont="1" applyFill="1" applyBorder="1" applyAlignment="1">
      <alignment horizontal="left" wrapText="1"/>
    </xf>
    <xf numFmtId="9" fontId="10" fillId="0" borderId="6" xfId="2" applyFont="1" applyFill="1" applyBorder="1" applyAlignment="1">
      <alignment horizontal="left" wrapText="1"/>
    </xf>
    <xf numFmtId="9" fontId="10" fillId="0" borderId="7" xfId="2" applyFont="1" applyFill="1" applyBorder="1" applyAlignment="1">
      <alignment horizontal="left" wrapText="1"/>
    </xf>
  </cellXfs>
  <cellStyles count="68">
    <cellStyle name="20% - アクセント 3" xfId="1" builtinId="38"/>
    <cellStyle name="パーセント" xfId="2" builtinId="5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桁区切り" xfId="5" builtinId="6"/>
    <cellStyle name="標準" xfId="0" builtinId="0"/>
    <cellStyle name="標準_H１８運営委員会報告資料（執行見込み）190216_平成19年度予算" xfId="3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未定義" xfId="4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86"/>
  <sheetViews>
    <sheetView tabSelected="1" view="pageBreakPreview" zoomScale="70" zoomScaleNormal="80" zoomScaleSheetLayoutView="70" zoomScalePageLayoutView="70" workbookViewId="0">
      <selection activeCell="C79" sqref="C79"/>
    </sheetView>
  </sheetViews>
  <sheetFormatPr defaultColWidth="8.875" defaultRowHeight="13.5" x14ac:dyDescent="0.15"/>
  <cols>
    <col min="1" max="1" width="68.125" style="2" customWidth="1"/>
    <col min="2" max="2" width="18.625" style="8" customWidth="1"/>
    <col min="3" max="4" width="23.125" style="8" customWidth="1"/>
    <col min="5" max="5" width="48.5" style="8" customWidth="1"/>
    <col min="6" max="9" width="16.625" style="2" customWidth="1"/>
    <col min="10" max="16384" width="8.875" style="2"/>
  </cols>
  <sheetData>
    <row r="1" spans="1:230" ht="32.1" customHeight="1" x14ac:dyDescent="0.15"/>
    <row r="2" spans="1:230" s="1" customFormat="1" ht="30" customHeight="1" x14ac:dyDescent="0.2">
      <c r="A2" s="10" t="s">
        <v>54</v>
      </c>
      <c r="B2" s="9"/>
      <c r="C2" s="9"/>
      <c r="D2" s="9"/>
      <c r="E2" s="9"/>
    </row>
    <row r="3" spans="1:230" s="1" customFormat="1" ht="24" customHeight="1" x14ac:dyDescent="0.2">
      <c r="A3" s="11"/>
      <c r="B3" s="9"/>
      <c r="C3" s="9"/>
      <c r="D3" s="9"/>
      <c r="E3" s="28" t="s">
        <v>88</v>
      </c>
    </row>
    <row r="4" spans="1:230" s="5" customFormat="1" ht="18.75" x14ac:dyDescent="0.2">
      <c r="A4" s="3" t="s">
        <v>0</v>
      </c>
      <c r="B4" s="4"/>
      <c r="C4" s="4"/>
      <c r="D4" s="4"/>
      <c r="E4" s="55"/>
    </row>
    <row r="5" spans="1:230" s="5" customFormat="1" ht="13.5" customHeight="1" x14ac:dyDescent="0.15"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</row>
    <row r="6" spans="1:230" s="13" customFormat="1" ht="37.5" customHeight="1" x14ac:dyDescent="0.15">
      <c r="A6" s="29" t="s">
        <v>1</v>
      </c>
      <c r="B6" s="30" t="s">
        <v>34</v>
      </c>
      <c r="C6" s="30" t="s">
        <v>89</v>
      </c>
      <c r="D6" s="30" t="s">
        <v>53</v>
      </c>
      <c r="E6" s="30" t="s">
        <v>31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</row>
    <row r="7" spans="1:230" s="15" customFormat="1" ht="30" customHeight="1" x14ac:dyDescent="0.15">
      <c r="A7" s="31" t="s">
        <v>22</v>
      </c>
      <c r="B7" s="32">
        <f>SUM(B8:B10)</f>
        <v>1000000</v>
      </c>
      <c r="C7" s="32">
        <f>SUM(C8:C10)</f>
        <v>493580</v>
      </c>
      <c r="D7" s="32">
        <f>D8+D9+D10</f>
        <v>2500000</v>
      </c>
      <c r="E7" s="3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</row>
    <row r="8" spans="1:230" s="64" customFormat="1" ht="33" customHeight="1" x14ac:dyDescent="0.15">
      <c r="A8" s="67" t="s">
        <v>19</v>
      </c>
      <c r="B8" s="39">
        <v>500000</v>
      </c>
      <c r="C8" s="73">
        <v>245000</v>
      </c>
      <c r="D8" s="39">
        <v>500000</v>
      </c>
      <c r="E8" s="35" t="s">
        <v>55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</row>
    <row r="9" spans="1:230" s="64" customFormat="1" ht="30" customHeight="1" x14ac:dyDescent="0.15">
      <c r="A9" s="67" t="s">
        <v>20</v>
      </c>
      <c r="B9" s="39">
        <v>200000</v>
      </c>
      <c r="C9" s="73">
        <v>187000</v>
      </c>
      <c r="D9" s="39">
        <v>300000</v>
      </c>
      <c r="E9" s="35" t="s">
        <v>56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</row>
    <row r="10" spans="1:230" s="64" customFormat="1" ht="30" customHeight="1" x14ac:dyDescent="0.15">
      <c r="A10" s="67" t="s">
        <v>2</v>
      </c>
      <c r="B10" s="39">
        <v>300000</v>
      </c>
      <c r="C10" s="39">
        <v>61580</v>
      </c>
      <c r="D10" s="39">
        <v>1700000</v>
      </c>
      <c r="E10" s="35" t="s">
        <v>79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</row>
    <row r="11" spans="1:230" s="15" customFormat="1" ht="30" customHeight="1" x14ac:dyDescent="0.15">
      <c r="A11" s="31" t="s">
        <v>12</v>
      </c>
      <c r="B11" s="32">
        <f>SUM(B12:B27)</f>
        <v>15850000</v>
      </c>
      <c r="C11" s="32">
        <f t="shared" ref="C11:D11" si="0">SUM(C12:C27)</f>
        <v>23017295</v>
      </c>
      <c r="D11" s="32">
        <f t="shared" si="0"/>
        <v>12915200</v>
      </c>
      <c r="E11" s="3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</row>
    <row r="12" spans="1:230" s="15" customFormat="1" ht="36.75" customHeight="1" x14ac:dyDescent="0.15">
      <c r="A12" s="81" t="s">
        <v>71</v>
      </c>
      <c r="B12" s="82"/>
      <c r="C12" s="82"/>
      <c r="D12" s="82"/>
      <c r="E12" s="8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</row>
    <row r="13" spans="1:230" s="64" customFormat="1" ht="36.75" customHeight="1" x14ac:dyDescent="0.15">
      <c r="A13" s="62" t="s">
        <v>37</v>
      </c>
      <c r="B13" s="39">
        <v>300000</v>
      </c>
      <c r="C13" s="39">
        <v>346858</v>
      </c>
      <c r="D13" s="39">
        <v>600000</v>
      </c>
      <c r="E13" s="35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</row>
    <row r="14" spans="1:230" s="64" customFormat="1" ht="30" customHeight="1" x14ac:dyDescent="0.15">
      <c r="A14" s="62" t="s">
        <v>48</v>
      </c>
      <c r="B14" s="39">
        <v>1900000</v>
      </c>
      <c r="C14" s="39">
        <v>1765000</v>
      </c>
      <c r="D14" s="39">
        <v>0</v>
      </c>
      <c r="E14" s="35" t="s">
        <v>65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</row>
    <row r="15" spans="1:230" s="64" customFormat="1" ht="30" customHeight="1" x14ac:dyDescent="0.15">
      <c r="A15" s="62" t="s">
        <v>81</v>
      </c>
      <c r="B15" s="39">
        <v>100000</v>
      </c>
      <c r="C15" s="39">
        <v>12130</v>
      </c>
      <c r="D15" s="39">
        <v>10000</v>
      </c>
      <c r="E15" s="35" t="s">
        <v>82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</row>
    <row r="16" spans="1:230" s="64" customFormat="1" ht="37.5" customHeight="1" x14ac:dyDescent="0.15">
      <c r="A16" s="90" t="s">
        <v>72</v>
      </c>
      <c r="B16" s="91"/>
      <c r="C16" s="91"/>
      <c r="D16" s="91"/>
      <c r="E16" s="9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</row>
    <row r="17" spans="1:230" s="64" customFormat="1" ht="30" customHeight="1" x14ac:dyDescent="0.15">
      <c r="A17" s="62" t="s">
        <v>39</v>
      </c>
      <c r="B17" s="39">
        <v>6400000</v>
      </c>
      <c r="C17" s="39">
        <v>6393600</v>
      </c>
      <c r="D17" s="39">
        <v>6145200</v>
      </c>
      <c r="E17" s="35" t="s">
        <v>35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</row>
    <row r="18" spans="1:230" s="72" customFormat="1" ht="30" customHeight="1" x14ac:dyDescent="0.15">
      <c r="A18" s="68" t="s">
        <v>40</v>
      </c>
      <c r="B18" s="69">
        <v>1200000</v>
      </c>
      <c r="C18" s="69">
        <v>1499111</v>
      </c>
      <c r="D18" s="69">
        <v>0</v>
      </c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</row>
    <row r="19" spans="1:230" s="15" customFormat="1" ht="30" customHeight="1" x14ac:dyDescent="0.15">
      <c r="A19" s="87" t="s">
        <v>73</v>
      </c>
      <c r="B19" s="88"/>
      <c r="C19" s="88"/>
      <c r="D19" s="88"/>
      <c r="E19" s="89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</row>
    <row r="20" spans="1:230" s="64" customFormat="1" ht="30" customHeight="1" x14ac:dyDescent="0.15">
      <c r="A20" s="62" t="s">
        <v>41</v>
      </c>
      <c r="B20" s="39">
        <v>350000</v>
      </c>
      <c r="C20" s="39">
        <v>270000</v>
      </c>
      <c r="D20" s="39">
        <v>360000</v>
      </c>
      <c r="E20" s="35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</row>
    <row r="21" spans="1:230" s="64" customFormat="1" ht="30" customHeight="1" x14ac:dyDescent="0.15">
      <c r="A21" s="62" t="s">
        <v>51</v>
      </c>
      <c r="B21" s="39">
        <v>200000</v>
      </c>
      <c r="C21" s="39">
        <v>0</v>
      </c>
      <c r="D21" s="39">
        <v>100000</v>
      </c>
      <c r="E21" s="35" t="s">
        <v>77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</row>
    <row r="22" spans="1:230" s="15" customFormat="1" ht="30" customHeight="1" x14ac:dyDescent="0.15">
      <c r="A22" s="87" t="s">
        <v>74</v>
      </c>
      <c r="B22" s="88"/>
      <c r="C22" s="88"/>
      <c r="D22" s="88"/>
      <c r="E22" s="8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</row>
    <row r="23" spans="1:230" s="64" customFormat="1" ht="30" customHeight="1" x14ac:dyDescent="0.15">
      <c r="A23" s="62" t="s">
        <v>49</v>
      </c>
      <c r="B23" s="39">
        <v>3200000</v>
      </c>
      <c r="C23" s="39">
        <v>3241587</v>
      </c>
      <c r="D23" s="39">
        <v>3600000</v>
      </c>
      <c r="E23" s="35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</row>
    <row r="24" spans="1:230" s="64" customFormat="1" ht="30" customHeight="1" x14ac:dyDescent="0.15">
      <c r="A24" s="62" t="s">
        <v>45</v>
      </c>
      <c r="B24" s="39">
        <v>1600000</v>
      </c>
      <c r="C24" s="39">
        <v>380110</v>
      </c>
      <c r="D24" s="39">
        <v>250000</v>
      </c>
      <c r="E24" s="35" t="s">
        <v>80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</row>
    <row r="25" spans="1:230" s="72" customFormat="1" ht="30" customHeight="1" x14ac:dyDescent="0.15">
      <c r="A25" s="68" t="s">
        <v>50</v>
      </c>
      <c r="B25" s="69">
        <v>600000</v>
      </c>
      <c r="C25" s="69">
        <v>403900</v>
      </c>
      <c r="D25" s="69">
        <v>0</v>
      </c>
      <c r="E25" s="70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</row>
    <row r="26" spans="1:230" s="72" customFormat="1" ht="30" customHeight="1" x14ac:dyDescent="0.15">
      <c r="A26" s="68" t="s">
        <v>46</v>
      </c>
      <c r="B26" s="69">
        <v>0</v>
      </c>
      <c r="C26" s="69">
        <v>8704999</v>
      </c>
      <c r="D26" s="69">
        <v>0</v>
      </c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</row>
    <row r="27" spans="1:230" s="64" customFormat="1" ht="30" customHeight="1" x14ac:dyDescent="0.15">
      <c r="A27" s="62" t="s">
        <v>66</v>
      </c>
      <c r="B27" s="39">
        <v>0</v>
      </c>
      <c r="C27" s="39">
        <v>0</v>
      </c>
      <c r="D27" s="39">
        <v>1850000</v>
      </c>
      <c r="E27" s="35" t="s">
        <v>67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</row>
    <row r="28" spans="1:230" s="80" customFormat="1" ht="30" customHeight="1" x14ac:dyDescent="0.15">
      <c r="A28" s="40" t="s">
        <v>75</v>
      </c>
      <c r="B28" s="32">
        <v>1650000</v>
      </c>
      <c r="C28" s="32">
        <v>331389</v>
      </c>
      <c r="D28" s="32">
        <v>300000</v>
      </c>
      <c r="E28" s="33" t="s">
        <v>57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</row>
    <row r="29" spans="1:230" s="15" customFormat="1" ht="30" customHeight="1" x14ac:dyDescent="0.15">
      <c r="A29" s="31" t="s">
        <v>13</v>
      </c>
      <c r="B29" s="32">
        <v>0</v>
      </c>
      <c r="C29" s="32">
        <v>50</v>
      </c>
      <c r="D29" s="32">
        <v>0</v>
      </c>
      <c r="E29" s="3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</row>
    <row r="30" spans="1:230" s="17" customFormat="1" ht="36" customHeight="1" x14ac:dyDescent="0.15">
      <c r="A30" s="31" t="s">
        <v>14</v>
      </c>
      <c r="B30" s="32">
        <v>0</v>
      </c>
      <c r="C30" s="32">
        <v>323117</v>
      </c>
      <c r="D30" s="32">
        <v>100000</v>
      </c>
      <c r="E30" s="77" t="s">
        <v>92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</row>
    <row r="31" spans="1:230" s="27" customFormat="1" ht="30" customHeight="1" x14ac:dyDescent="0.2">
      <c r="A31" s="41" t="s">
        <v>30</v>
      </c>
      <c r="B31" s="42">
        <f>B7+B11+B29+B30+B28</f>
        <v>18500000</v>
      </c>
      <c r="C31" s="42">
        <f>C7+C11+C29+C30+C28</f>
        <v>24165431</v>
      </c>
      <c r="D31" s="42">
        <f>D7+D11+D29+D30+D28</f>
        <v>15815200</v>
      </c>
      <c r="E31" s="4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</row>
    <row r="32" spans="1:230" s="17" customFormat="1" ht="30" customHeight="1" x14ac:dyDescent="0.2">
      <c r="A32" s="34" t="s">
        <v>15</v>
      </c>
      <c r="B32" s="78">
        <v>7874466</v>
      </c>
      <c r="C32" s="78">
        <v>7874466</v>
      </c>
      <c r="D32" s="78">
        <f>C73</f>
        <v>4365891</v>
      </c>
      <c r="E32" s="3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</row>
    <row r="33" spans="1:231" s="25" customFormat="1" ht="30" customHeight="1" x14ac:dyDescent="0.2">
      <c r="A33" s="44" t="s">
        <v>24</v>
      </c>
      <c r="B33" s="45">
        <f>SUM(B31:B32)</f>
        <v>26374466</v>
      </c>
      <c r="C33" s="45">
        <f>SUM(C31:C32)</f>
        <v>32039897</v>
      </c>
      <c r="D33" s="45">
        <f>SUM(D31:D32)</f>
        <v>20181091</v>
      </c>
      <c r="E33" s="46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</row>
    <row r="34" spans="1:231" s="21" customFormat="1" ht="18.75" x14ac:dyDescent="0.15">
      <c r="A34" s="18" t="s">
        <v>3</v>
      </c>
      <c r="B34" s="19"/>
      <c r="C34" s="19"/>
      <c r="D34" s="19"/>
      <c r="E34" s="20"/>
    </row>
    <row r="35" spans="1:231" s="13" customFormat="1" ht="23.25" customHeight="1" x14ac:dyDescent="0.15">
      <c r="A35" s="29" t="s">
        <v>1</v>
      </c>
      <c r="B35" s="30" t="s">
        <v>34</v>
      </c>
      <c r="C35" s="30" t="s">
        <v>89</v>
      </c>
      <c r="D35" s="30" t="s">
        <v>53</v>
      </c>
      <c r="E35" s="30" t="s">
        <v>31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</row>
    <row r="36" spans="1:231" s="23" customFormat="1" ht="24" customHeight="1" x14ac:dyDescent="0.15">
      <c r="A36" s="47" t="s">
        <v>23</v>
      </c>
      <c r="B36" s="48">
        <v>0</v>
      </c>
      <c r="C36" s="48">
        <v>0</v>
      </c>
      <c r="D36" s="48">
        <v>0</v>
      </c>
      <c r="E36" s="49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</row>
    <row r="37" spans="1:231" s="23" customFormat="1" ht="24" customHeight="1" x14ac:dyDescent="0.15">
      <c r="A37" s="47" t="s">
        <v>17</v>
      </c>
      <c r="B37" s="48">
        <v>950000</v>
      </c>
      <c r="C37" s="48">
        <v>634266</v>
      </c>
      <c r="D37" s="48">
        <v>600000</v>
      </c>
      <c r="E37" s="49" t="s">
        <v>68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</row>
    <row r="38" spans="1:231" s="76" customFormat="1" ht="24" customHeight="1" x14ac:dyDescent="0.15">
      <c r="A38" s="47" t="s">
        <v>4</v>
      </c>
      <c r="B38" s="48">
        <v>1200000</v>
      </c>
      <c r="C38" s="48">
        <v>1002019</v>
      </c>
      <c r="D38" s="48">
        <v>550000</v>
      </c>
      <c r="E38" s="49" t="s">
        <v>86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</row>
    <row r="39" spans="1:231" s="23" customFormat="1" ht="24.75" customHeight="1" x14ac:dyDescent="0.15">
      <c r="A39" s="47" t="s">
        <v>5</v>
      </c>
      <c r="B39" s="48">
        <v>25000</v>
      </c>
      <c r="C39" s="48">
        <v>28833</v>
      </c>
      <c r="D39" s="48">
        <v>20000</v>
      </c>
      <c r="E39" s="49" t="s">
        <v>78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</row>
    <row r="40" spans="1:231" s="23" customFormat="1" ht="38.25" customHeight="1" x14ac:dyDescent="0.15">
      <c r="A40" s="47" t="s">
        <v>16</v>
      </c>
      <c r="B40" s="48">
        <v>1300000</v>
      </c>
      <c r="C40" s="48">
        <v>1251330</v>
      </c>
      <c r="D40" s="48">
        <v>900000</v>
      </c>
      <c r="E40" s="49" t="s">
        <v>76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</row>
    <row r="41" spans="1:231" s="23" customFormat="1" ht="24" customHeight="1" x14ac:dyDescent="0.15">
      <c r="A41" s="47" t="s">
        <v>7</v>
      </c>
      <c r="B41" s="48">
        <v>50000</v>
      </c>
      <c r="C41" s="48">
        <v>44858</v>
      </c>
      <c r="D41" s="48">
        <v>30000</v>
      </c>
      <c r="E41" s="50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</row>
    <row r="42" spans="1:231" s="23" customFormat="1" ht="24" customHeight="1" x14ac:dyDescent="0.15">
      <c r="A42" s="47" t="s">
        <v>8</v>
      </c>
      <c r="B42" s="48">
        <v>150000</v>
      </c>
      <c r="C42" s="48">
        <v>480260</v>
      </c>
      <c r="D42" s="48">
        <v>150000</v>
      </c>
      <c r="E42" s="49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</row>
    <row r="43" spans="1:231" s="23" customFormat="1" ht="24" customHeight="1" x14ac:dyDescent="0.15">
      <c r="A43" s="47" t="s">
        <v>18</v>
      </c>
      <c r="B43" s="48">
        <v>200000</v>
      </c>
      <c r="C43" s="48">
        <v>217501</v>
      </c>
      <c r="D43" s="48">
        <v>100000</v>
      </c>
      <c r="E43" s="49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</row>
    <row r="44" spans="1:231" s="23" customFormat="1" ht="24" customHeight="1" x14ac:dyDescent="0.15">
      <c r="A44" s="47" t="s">
        <v>25</v>
      </c>
      <c r="B44" s="48">
        <v>50000</v>
      </c>
      <c r="C44" s="48">
        <v>63975</v>
      </c>
      <c r="D44" s="48">
        <v>50000</v>
      </c>
      <c r="E44" s="49" t="s">
        <v>90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</row>
    <row r="45" spans="1:231" s="76" customFormat="1" ht="72.75" customHeight="1" x14ac:dyDescent="0.15">
      <c r="A45" s="47" t="s">
        <v>21</v>
      </c>
      <c r="B45" s="48">
        <v>8150000</v>
      </c>
      <c r="C45" s="48">
        <v>6974296</v>
      </c>
      <c r="D45" s="48">
        <v>4415000</v>
      </c>
      <c r="E45" s="49" t="s">
        <v>87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</row>
    <row r="46" spans="1:231" s="23" customFormat="1" ht="24" customHeight="1" x14ac:dyDescent="0.15">
      <c r="A46" s="47" t="s">
        <v>6</v>
      </c>
      <c r="B46" s="48">
        <f>SUM(B47:B63)</f>
        <v>6730000</v>
      </c>
      <c r="C46" s="48">
        <f>SUM(C47:C63)</f>
        <v>15755260</v>
      </c>
      <c r="D46" s="48">
        <f>SUM(D47:D63)</f>
        <v>8803480</v>
      </c>
      <c r="E46" s="4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</row>
    <row r="47" spans="1:231" s="15" customFormat="1" ht="30.95" customHeight="1" x14ac:dyDescent="0.15">
      <c r="A47" s="81" t="s">
        <v>36</v>
      </c>
      <c r="B47" s="82"/>
      <c r="C47" s="82"/>
      <c r="D47" s="82"/>
      <c r="E47" s="8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</row>
    <row r="48" spans="1:231" s="15" customFormat="1" ht="30.95" customHeight="1" x14ac:dyDescent="0.15">
      <c r="A48" s="51" t="s">
        <v>37</v>
      </c>
      <c r="B48" s="39">
        <v>10000</v>
      </c>
      <c r="C48" s="39">
        <v>44900</v>
      </c>
      <c r="D48" s="39">
        <v>270000</v>
      </c>
      <c r="E48" s="35" t="s">
        <v>83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</row>
    <row r="49" spans="1:230" s="64" customFormat="1" ht="30.95" customHeight="1" x14ac:dyDescent="0.15">
      <c r="A49" s="62" t="s">
        <v>48</v>
      </c>
      <c r="B49" s="65">
        <v>330000</v>
      </c>
      <c r="C49" s="65">
        <v>196321</v>
      </c>
      <c r="D49" s="65">
        <v>0</v>
      </c>
      <c r="E49" s="35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</row>
    <row r="50" spans="1:230" s="64" customFormat="1" ht="30" customHeight="1" x14ac:dyDescent="0.15">
      <c r="A50" s="62" t="s">
        <v>81</v>
      </c>
      <c r="B50" s="39">
        <v>30000</v>
      </c>
      <c r="C50" s="39">
        <v>0</v>
      </c>
      <c r="D50" s="39">
        <v>0</v>
      </c>
      <c r="E50" s="35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</row>
    <row r="51" spans="1:230" s="15" customFormat="1" ht="30.95" customHeight="1" x14ac:dyDescent="0.15">
      <c r="A51" s="84" t="s">
        <v>38</v>
      </c>
      <c r="B51" s="85"/>
      <c r="C51" s="85"/>
      <c r="D51" s="85"/>
      <c r="E51" s="8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</row>
    <row r="52" spans="1:230" s="15" customFormat="1" ht="30.95" customHeight="1" x14ac:dyDescent="0.15">
      <c r="A52" s="51" t="s">
        <v>39</v>
      </c>
      <c r="B52" s="39">
        <v>3600000</v>
      </c>
      <c r="C52" s="39">
        <v>5370182</v>
      </c>
      <c r="D52" s="39">
        <v>5530680</v>
      </c>
      <c r="E52" s="35" t="s">
        <v>85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</row>
    <row r="53" spans="1:230" s="15" customFormat="1" ht="30.95" customHeight="1" x14ac:dyDescent="0.15">
      <c r="A53" s="36" t="s">
        <v>40</v>
      </c>
      <c r="B53" s="37">
        <v>900000</v>
      </c>
      <c r="C53" s="37">
        <v>1038506</v>
      </c>
      <c r="D53" s="37">
        <v>0</v>
      </c>
      <c r="E53" s="38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</row>
    <row r="54" spans="1:230" s="15" customFormat="1" ht="30.95" customHeight="1" x14ac:dyDescent="0.15">
      <c r="A54" s="87" t="s">
        <v>43</v>
      </c>
      <c r="B54" s="88"/>
      <c r="C54" s="88"/>
      <c r="D54" s="88"/>
      <c r="E54" s="89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</row>
    <row r="55" spans="1:230" s="15" customFormat="1" ht="30.95" customHeight="1" x14ac:dyDescent="0.15">
      <c r="A55" s="51" t="s">
        <v>41</v>
      </c>
      <c r="B55" s="39">
        <v>50000</v>
      </c>
      <c r="C55" s="39">
        <v>93277</v>
      </c>
      <c r="D55" s="39">
        <v>50000</v>
      </c>
      <c r="E55" s="3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</row>
    <row r="56" spans="1:230" s="15" customFormat="1" ht="30.95" customHeight="1" x14ac:dyDescent="0.15">
      <c r="A56" s="51" t="s">
        <v>42</v>
      </c>
      <c r="B56" s="39">
        <v>100000</v>
      </c>
      <c r="C56" s="39">
        <v>0</v>
      </c>
      <c r="D56" s="39">
        <v>0</v>
      </c>
      <c r="E56" s="3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</row>
    <row r="57" spans="1:230" s="15" customFormat="1" ht="30.95" customHeight="1" x14ac:dyDescent="0.15">
      <c r="A57" s="87" t="s">
        <v>44</v>
      </c>
      <c r="B57" s="88"/>
      <c r="C57" s="88"/>
      <c r="D57" s="88"/>
      <c r="E57" s="89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</row>
    <row r="58" spans="1:230" s="64" customFormat="1" ht="30.95" customHeight="1" x14ac:dyDescent="0.15">
      <c r="A58" s="62" t="s">
        <v>49</v>
      </c>
      <c r="B58" s="39">
        <v>1000000</v>
      </c>
      <c r="C58" s="39">
        <v>925617</v>
      </c>
      <c r="D58" s="39">
        <v>2500000</v>
      </c>
      <c r="E58" s="35" t="s">
        <v>84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</row>
    <row r="59" spans="1:230" s="64" customFormat="1" ht="30.95" customHeight="1" x14ac:dyDescent="0.15">
      <c r="A59" s="62" t="s">
        <v>52</v>
      </c>
      <c r="B59" s="39">
        <v>50000</v>
      </c>
      <c r="C59" s="39">
        <v>3240</v>
      </c>
      <c r="D59" s="39">
        <v>50000</v>
      </c>
      <c r="E59" s="35"/>
      <c r="F59" s="63">
        <v>709109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</row>
    <row r="60" spans="1:230" s="15" customFormat="1" ht="30.95" customHeight="1" x14ac:dyDescent="0.15">
      <c r="A60" s="36" t="s">
        <v>50</v>
      </c>
      <c r="B60" s="37">
        <v>50000</v>
      </c>
      <c r="C60" s="37">
        <v>20982</v>
      </c>
      <c r="D60" s="37">
        <v>0</v>
      </c>
      <c r="E60" s="38"/>
      <c r="F60" s="14">
        <v>219002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</row>
    <row r="61" spans="1:230" s="15" customFormat="1" ht="30.95" customHeight="1" x14ac:dyDescent="0.15">
      <c r="A61" s="36" t="s">
        <v>46</v>
      </c>
      <c r="B61" s="37">
        <v>0</v>
      </c>
      <c r="C61" s="37">
        <v>7693580</v>
      </c>
      <c r="D61" s="37">
        <v>0</v>
      </c>
      <c r="E61" s="38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</row>
    <row r="62" spans="1:230" s="64" customFormat="1" ht="30" customHeight="1" x14ac:dyDescent="0.15">
      <c r="A62" s="62" t="s">
        <v>58</v>
      </c>
      <c r="B62" s="39">
        <v>0</v>
      </c>
      <c r="C62" s="39">
        <v>0</v>
      </c>
      <c r="D62" s="39">
        <v>402800</v>
      </c>
      <c r="E62" s="35" t="s">
        <v>60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</row>
    <row r="63" spans="1:230" s="64" customFormat="1" ht="30.95" customHeight="1" x14ac:dyDescent="0.15">
      <c r="A63" s="66" t="s">
        <v>47</v>
      </c>
      <c r="B63" s="39">
        <v>610000</v>
      </c>
      <c r="C63" s="39">
        <v>368655</v>
      </c>
      <c r="D63" s="39">
        <v>0</v>
      </c>
      <c r="E63" s="35" t="s">
        <v>69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</row>
    <row r="64" spans="1:230" s="15" customFormat="1" ht="21" customHeight="1" x14ac:dyDescent="0.15">
      <c r="A64" s="40" t="s">
        <v>59</v>
      </c>
      <c r="B64" s="32">
        <v>0</v>
      </c>
      <c r="C64" s="32">
        <v>336742</v>
      </c>
      <c r="D64" s="32">
        <v>550000</v>
      </c>
      <c r="E64" s="49" t="s">
        <v>70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</row>
    <row r="65" spans="1:231" s="15" customFormat="1" ht="21" customHeight="1" x14ac:dyDescent="0.15">
      <c r="A65" s="40" t="s">
        <v>33</v>
      </c>
      <c r="B65" s="32">
        <v>500000</v>
      </c>
      <c r="C65" s="32">
        <v>357826</v>
      </c>
      <c r="D65" s="32">
        <v>350000</v>
      </c>
      <c r="E65" s="49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</row>
    <row r="66" spans="1:231" s="23" customFormat="1" ht="30.75" customHeight="1" x14ac:dyDescent="0.15">
      <c r="A66" s="47" t="s">
        <v>9</v>
      </c>
      <c r="B66" s="48">
        <v>10000</v>
      </c>
      <c r="C66" s="48">
        <v>90600</v>
      </c>
      <c r="D66" s="48">
        <v>110000</v>
      </c>
      <c r="E66" s="49" t="s">
        <v>91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</row>
    <row r="67" spans="1:231" s="23" customFormat="1" ht="21" customHeight="1" x14ac:dyDescent="0.15">
      <c r="A67" s="47" t="s">
        <v>10</v>
      </c>
      <c r="B67" s="48">
        <v>0</v>
      </c>
      <c r="C67" s="48">
        <v>340140</v>
      </c>
      <c r="D67" s="48">
        <v>0</v>
      </c>
      <c r="E67" s="49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</row>
    <row r="68" spans="1:231" s="23" customFormat="1" ht="21.75" customHeight="1" x14ac:dyDescent="0.15">
      <c r="A68" s="47" t="s">
        <v>11</v>
      </c>
      <c r="B68" s="48">
        <v>30000</v>
      </c>
      <c r="C68" s="48">
        <v>21600</v>
      </c>
      <c r="D68" s="48">
        <v>30000</v>
      </c>
      <c r="E68" s="49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</row>
    <row r="69" spans="1:231" s="23" customFormat="1" ht="21.75" customHeight="1" x14ac:dyDescent="0.15">
      <c r="A69" s="47" t="s">
        <v>32</v>
      </c>
      <c r="B69" s="48">
        <v>70000</v>
      </c>
      <c r="C69" s="48">
        <v>74500</v>
      </c>
      <c r="D69" s="48">
        <v>74500</v>
      </c>
      <c r="E69" s="49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</row>
    <row r="70" spans="1:231" s="25" customFormat="1" ht="26.1" customHeight="1" x14ac:dyDescent="0.15">
      <c r="A70" s="44" t="s">
        <v>29</v>
      </c>
      <c r="B70" s="52">
        <f>B36+B37+B38+B39+B40+B41+B42+B43+B44+B45+B46+B65+B66+B67+B68+B69+B64</f>
        <v>19415000</v>
      </c>
      <c r="C70" s="52">
        <f>C36+C37+C38+C39+C40+C41+C42+C43+C44+C45+C46+C65+C66+C67+C68+C69+C64</f>
        <v>27674006</v>
      </c>
      <c r="D70" s="52">
        <f>D36+D37+D38+D39+D40+D41+D42+D43+D44+D45+D46+D65+D66+D67+D68+D69+D64</f>
        <v>16732980</v>
      </c>
      <c r="E70" s="53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</row>
    <row r="71" spans="1:231" s="25" customFormat="1" ht="26.1" customHeight="1" x14ac:dyDescent="0.15">
      <c r="A71" s="44" t="s">
        <v>27</v>
      </c>
      <c r="B71" s="52">
        <f>SUM(B70:B70)</f>
        <v>19415000</v>
      </c>
      <c r="C71" s="52">
        <f t="shared" ref="C71" si="1">SUM(C70:C70)</f>
        <v>27674006</v>
      </c>
      <c r="D71" s="52">
        <f>SUM(D70:D70)</f>
        <v>16732980</v>
      </c>
      <c r="E71" s="53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</row>
    <row r="72" spans="1:231" s="25" customFormat="1" ht="26.1" customHeight="1" x14ac:dyDescent="0.15">
      <c r="A72" s="44" t="s">
        <v>28</v>
      </c>
      <c r="B72" s="54">
        <f>B31-B70</f>
        <v>-915000</v>
      </c>
      <c r="C72" s="54">
        <f>C31-C70</f>
        <v>-3508575</v>
      </c>
      <c r="D72" s="54">
        <f>D31-D70</f>
        <v>-917780</v>
      </c>
      <c r="E72" s="53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</row>
    <row r="73" spans="1:231" s="25" customFormat="1" ht="26.1" customHeight="1" x14ac:dyDescent="0.15">
      <c r="A73" s="44" t="s">
        <v>26</v>
      </c>
      <c r="B73" s="52">
        <f>B33-B71</f>
        <v>6959466</v>
      </c>
      <c r="C73" s="52">
        <f>C33-C71</f>
        <v>4365891</v>
      </c>
      <c r="D73" s="52">
        <f>D33-D71</f>
        <v>3448111</v>
      </c>
      <c r="E73" s="53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</row>
    <row r="74" spans="1:231" s="5" customFormat="1" x14ac:dyDescent="0.15">
      <c r="B74" s="6"/>
      <c r="C74" s="6"/>
      <c r="D74" s="6"/>
      <c r="E74" s="6"/>
    </row>
    <row r="75" spans="1:231" s="5" customFormat="1" x14ac:dyDescent="0.15">
      <c r="B75" s="6"/>
      <c r="D75" s="74"/>
      <c r="E75" s="6"/>
    </row>
    <row r="76" spans="1:231" s="5" customFormat="1" x14ac:dyDescent="0.15">
      <c r="B76" s="6"/>
      <c r="C76" s="6"/>
      <c r="D76" s="6"/>
      <c r="E76" s="6"/>
    </row>
    <row r="77" spans="1:231" s="5" customFormat="1" x14ac:dyDescent="0.15">
      <c r="B77" s="6"/>
      <c r="C77" s="6"/>
      <c r="D77" s="6"/>
      <c r="E77" s="6"/>
    </row>
    <row r="78" spans="1:231" s="5" customFormat="1" x14ac:dyDescent="0.15">
      <c r="B78" s="6"/>
      <c r="C78" s="6"/>
      <c r="D78" s="6"/>
      <c r="E78" s="6"/>
    </row>
    <row r="79" spans="1:231" s="5" customFormat="1" x14ac:dyDescent="0.15">
      <c r="B79" s="6"/>
      <c r="C79" s="6"/>
      <c r="D79" s="6"/>
      <c r="E79" s="6"/>
    </row>
    <row r="80" spans="1:231" s="5" customFormat="1" x14ac:dyDescent="0.15">
      <c r="B80" s="6"/>
      <c r="C80" s="6"/>
      <c r="D80" s="6"/>
      <c r="E80" s="6"/>
    </row>
    <row r="81" spans="2:5" s="5" customFormat="1" x14ac:dyDescent="0.15">
      <c r="B81" s="6"/>
      <c r="C81" s="6"/>
      <c r="D81" s="6"/>
      <c r="E81" s="6"/>
    </row>
    <row r="82" spans="2:5" s="5" customFormat="1" x14ac:dyDescent="0.15">
      <c r="B82" s="6"/>
      <c r="C82" s="6"/>
      <c r="D82" s="6"/>
      <c r="E82" s="6"/>
    </row>
    <row r="83" spans="2:5" s="5" customFormat="1" x14ac:dyDescent="0.15">
      <c r="B83" s="6"/>
      <c r="C83" s="6"/>
      <c r="D83" s="6"/>
      <c r="E83" s="6"/>
    </row>
    <row r="84" spans="2:5" s="5" customFormat="1" x14ac:dyDescent="0.15">
      <c r="B84" s="6"/>
      <c r="C84" s="6"/>
      <c r="D84" s="6"/>
      <c r="E84" s="6"/>
    </row>
    <row r="85" spans="2:5" x14ac:dyDescent="0.15">
      <c r="C85" s="6"/>
      <c r="D85" s="6"/>
    </row>
    <row r="86" spans="2:5" x14ac:dyDescent="0.15">
      <c r="C86" s="6"/>
      <c r="D86" s="6"/>
    </row>
  </sheetData>
  <mergeCells count="8">
    <mergeCell ref="A47:E47"/>
    <mergeCell ref="A51:E51"/>
    <mergeCell ref="A54:E54"/>
    <mergeCell ref="A57:E57"/>
    <mergeCell ref="A12:E12"/>
    <mergeCell ref="A16:E16"/>
    <mergeCell ref="A19:E19"/>
    <mergeCell ref="A22:E22"/>
  </mergeCells>
  <phoneticPr fontId="3"/>
  <pageMargins left="0.43685039370078743" right="0.24000000000000002" top="0.35000000000000003" bottom="0.35000000000000003" header="0.31" footer="0.31"/>
  <pageSetup paperSize="9" scale="54" orientation="portrait" verticalDpi="4294967293" r:id="rId1"/>
  <headerFooter alignWithMargins="0"/>
  <rowBreaks count="1" manualBreakCount="1">
    <brk id="33" max="4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D16"/>
  <sheetViews>
    <sheetView workbookViewId="0">
      <selection activeCell="C15" sqref="C15"/>
    </sheetView>
  </sheetViews>
  <sheetFormatPr defaultColWidth="8.875" defaultRowHeight="13.5" x14ac:dyDescent="0.15"/>
  <sheetData>
    <row r="8" spans="3:4" ht="14.25" thickBot="1" x14ac:dyDescent="0.2"/>
    <row r="9" spans="3:4" ht="15.75" thickTop="1" thickBot="1" x14ac:dyDescent="0.2">
      <c r="C9" s="59"/>
      <c r="D9" s="56" t="s">
        <v>61</v>
      </c>
    </row>
    <row r="10" spans="3:4" ht="15" thickBot="1" x14ac:dyDescent="0.2">
      <c r="C10" s="60"/>
      <c r="D10" s="57" t="s">
        <v>62</v>
      </c>
    </row>
    <row r="11" spans="3:4" ht="15" thickBot="1" x14ac:dyDescent="0.2">
      <c r="C11" s="60"/>
      <c r="D11" s="57" t="s">
        <v>63</v>
      </c>
    </row>
    <row r="12" spans="3:4" ht="15" thickBot="1" x14ac:dyDescent="0.2">
      <c r="C12" s="60">
        <v>40000</v>
      </c>
      <c r="D12" s="58" t="s">
        <v>64</v>
      </c>
    </row>
    <row r="13" spans="3:4" ht="15" thickBot="1" x14ac:dyDescent="0.2">
      <c r="C13" s="60">
        <v>52800</v>
      </c>
    </row>
    <row r="14" spans="3:4" ht="15" thickBot="1" x14ac:dyDescent="0.2">
      <c r="C14" s="60">
        <v>50000</v>
      </c>
    </row>
    <row r="15" spans="3:4" ht="15" thickBot="1" x14ac:dyDescent="0.2">
      <c r="C15" s="61">
        <v>30000</v>
      </c>
    </row>
    <row r="16" spans="3:4" ht="14.25" thickTop="1" x14ac:dyDescent="0.15">
      <c r="C16">
        <f>SUM(C9:C15)</f>
        <v>172800</v>
      </c>
    </row>
  </sheetData>
  <phoneticPr fontId="3"/>
  <pageMargins left="0.7" right="0.7" top="0.75" bottom="0.75" header="0.3" footer="0.3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2016年度収支予算書</vt:lpstr>
      <vt:lpstr>Sheet1</vt:lpstr>
      <vt:lpstr>'2016年度収支予算書'!Print_Area</vt:lpstr>
    </vt:vector>
  </TitlesOfParts>
  <Company>横浜市市民協働推進事業本部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横浜市市民活動支援センター</dc:creator>
  <cp:lastModifiedBy>yuki</cp:lastModifiedBy>
  <cp:lastPrinted>2017-05-02T07:02:52Z</cp:lastPrinted>
  <dcterms:created xsi:type="dcterms:W3CDTF">2008-08-04T07:57:08Z</dcterms:created>
  <dcterms:modified xsi:type="dcterms:W3CDTF">2017-06-21T08:49:30Z</dcterms:modified>
</cp:coreProperties>
</file>