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1322あおの丘(NPO)\調書\R4\決算書\"/>
    </mc:Choice>
  </mc:AlternateContent>
  <bookViews>
    <workbookView xWindow="-105" yWindow="-105" windowWidth="23250" windowHeight="12570" activeTab="1"/>
  </bookViews>
  <sheets>
    <sheet name="事業別損益の状況" sheetId="24" r:id="rId1"/>
    <sheet name="財産目録" sheetId="22" r:id="rId2"/>
  </sheets>
  <definedNames>
    <definedName name="_xlnm.Print_Area" localSheetId="0">事業別損益の状況!$A$1:$O$71</definedName>
    <definedName name="_xlnm.Print_Titles" localSheetId="1">財産目録!$1:$6</definedName>
    <definedName name="_xlnm.Print_Titles" localSheetId="0">事業別損益の状況!$C:$C</definedName>
  </definedNames>
  <calcPr calcId="152511"/>
</workbook>
</file>

<file path=xl/calcChain.xml><?xml version="1.0" encoding="utf-8"?>
<calcChain xmlns="http://schemas.openxmlformats.org/spreadsheetml/2006/main">
  <c r="N69" i="24" l="1"/>
  <c r="E69" i="24"/>
  <c r="F69" i="24"/>
  <c r="G69" i="24"/>
  <c r="H69" i="24"/>
  <c r="I69" i="24"/>
  <c r="J69" i="24"/>
  <c r="K69" i="24"/>
  <c r="L69" i="24"/>
  <c r="D69" i="24"/>
  <c r="N21" i="24"/>
  <c r="E21" i="24"/>
  <c r="F21" i="24"/>
  <c r="G21" i="24"/>
  <c r="H21" i="24"/>
  <c r="I21" i="24"/>
  <c r="J21" i="24"/>
  <c r="K21" i="24"/>
  <c r="L21" i="24"/>
  <c r="D21" i="24"/>
  <c r="O67" i="24"/>
  <c r="M67" i="24"/>
  <c r="N10" i="24"/>
  <c r="O65" i="24"/>
  <c r="M65" i="24"/>
  <c r="M61" i="24"/>
  <c r="O61" i="24" s="1"/>
  <c r="O58" i="24"/>
  <c r="M58" i="24"/>
  <c r="O57" i="24"/>
  <c r="M57" i="24"/>
  <c r="M40" i="24"/>
  <c r="M24" i="24"/>
  <c r="O24" i="24" s="1"/>
  <c r="M9" i="24"/>
  <c r="H93" i="22" l="1"/>
  <c r="G65" i="22"/>
  <c r="G62" i="22"/>
  <c r="M68" i="24" l="1"/>
  <c r="O68" i="24" s="1"/>
  <c r="N19" i="24"/>
  <c r="E19" i="24"/>
  <c r="F19" i="24"/>
  <c r="G19" i="24"/>
  <c r="H19" i="24"/>
  <c r="I19" i="24"/>
  <c r="I70" i="24" s="1"/>
  <c r="J19" i="24"/>
  <c r="K19" i="24"/>
  <c r="K70" i="24" s="1"/>
  <c r="L19" i="24"/>
  <c r="D19" i="24"/>
  <c r="E70" i="24" l="1"/>
  <c r="L70" i="24"/>
  <c r="J70" i="24"/>
  <c r="D70" i="24"/>
  <c r="H70" i="24"/>
  <c r="G70" i="24"/>
  <c r="F70" i="24"/>
  <c r="H100" i="22"/>
  <c r="M64" i="24" l="1"/>
  <c r="O64" i="24" s="1"/>
  <c r="M66" i="24"/>
  <c r="O66" i="24" s="1"/>
  <c r="M30" i="24" l="1"/>
  <c r="O30" i="24" s="1"/>
  <c r="M31" i="24"/>
  <c r="O31" i="24" s="1"/>
  <c r="M32" i="24"/>
  <c r="O32" i="24" s="1"/>
  <c r="M33" i="24"/>
  <c r="O33" i="24" s="1"/>
  <c r="M34" i="24"/>
  <c r="O34" i="24" s="1"/>
  <c r="M35" i="24"/>
  <c r="O35" i="24" s="1"/>
  <c r="M36" i="24"/>
  <c r="O36" i="24" s="1"/>
  <c r="M37" i="24"/>
  <c r="O37" i="24" s="1"/>
  <c r="M38" i="24"/>
  <c r="O38" i="24" s="1"/>
  <c r="M39" i="24"/>
  <c r="O39" i="24" s="1"/>
  <c r="O40" i="24"/>
  <c r="M41" i="24"/>
  <c r="O41" i="24" s="1"/>
  <c r="M42" i="24"/>
  <c r="O42" i="24" s="1"/>
  <c r="M43" i="24"/>
  <c r="O43" i="24" s="1"/>
  <c r="M44" i="24"/>
  <c r="O44" i="24" s="1"/>
  <c r="M45" i="24"/>
  <c r="O45" i="24" s="1"/>
  <c r="M46" i="24"/>
  <c r="O46" i="24" s="1"/>
  <c r="M47" i="24"/>
  <c r="O47" i="24" s="1"/>
  <c r="M48" i="24"/>
  <c r="O48" i="24" s="1"/>
  <c r="M49" i="24"/>
  <c r="O49" i="24" s="1"/>
  <c r="M50" i="24"/>
  <c r="O50" i="24" s="1"/>
  <c r="M51" i="24"/>
  <c r="O51" i="24" s="1"/>
  <c r="M52" i="24"/>
  <c r="O52" i="24" s="1"/>
  <c r="M53" i="24"/>
  <c r="O53" i="24" s="1"/>
  <c r="M54" i="24"/>
  <c r="O54" i="24" s="1"/>
  <c r="M55" i="24"/>
  <c r="M56" i="24"/>
  <c r="O56" i="24" s="1"/>
  <c r="M59" i="24"/>
  <c r="O59" i="24" s="1"/>
  <c r="M60" i="24"/>
  <c r="O60" i="24" s="1"/>
  <c r="M62" i="24"/>
  <c r="O62" i="24" s="1"/>
  <c r="M63" i="24"/>
  <c r="O63" i="24" s="1"/>
  <c r="M28" i="24"/>
  <c r="D11" i="24"/>
  <c r="E11" i="24"/>
  <c r="F11" i="24"/>
  <c r="G11" i="24"/>
  <c r="H11" i="24"/>
  <c r="I11" i="24"/>
  <c r="J11" i="24"/>
  <c r="K11" i="24"/>
  <c r="O55" i="24" l="1"/>
  <c r="N70" i="24"/>
  <c r="O8" i="24"/>
  <c r="M14" i="24"/>
  <c r="M6" i="24"/>
  <c r="O6" i="24" s="1"/>
  <c r="M29" i="24"/>
  <c r="O29" i="24" s="1"/>
  <c r="O28" i="24"/>
  <c r="M27" i="24"/>
  <c r="O27" i="24" s="1"/>
  <c r="O69" i="24" s="1"/>
  <c r="M26" i="24"/>
  <c r="O26" i="24" s="1"/>
  <c r="M25" i="24"/>
  <c r="O25" i="24" s="1"/>
  <c r="M23" i="24"/>
  <c r="O23" i="24" s="1"/>
  <c r="M22" i="24"/>
  <c r="M21" i="24"/>
  <c r="O21" i="24" s="1"/>
  <c r="M18" i="24"/>
  <c r="O18" i="24" s="1"/>
  <c r="M17" i="24"/>
  <c r="O17" i="24" s="1"/>
  <c r="M16" i="24"/>
  <c r="O16" i="24" s="1"/>
  <c r="M15" i="24"/>
  <c r="O15" i="24" s="1"/>
  <c r="N11" i="24"/>
  <c r="L11" i="24"/>
  <c r="M10" i="24"/>
  <c r="O10" i="24" s="1"/>
  <c r="O9" i="24"/>
  <c r="M7" i="24"/>
  <c r="O7" i="24" s="1"/>
  <c r="M69" i="24" l="1"/>
  <c r="O22" i="24"/>
  <c r="O14" i="24"/>
  <c r="M19" i="24"/>
  <c r="L71" i="24"/>
  <c r="O11" i="24"/>
  <c r="N71" i="24"/>
  <c r="F71" i="24"/>
  <c r="G71" i="24"/>
  <c r="J71" i="24"/>
  <c r="E71" i="24"/>
  <c r="I71" i="24"/>
  <c r="D71" i="24"/>
  <c r="H71" i="24"/>
  <c r="K71" i="24"/>
  <c r="M11" i="24"/>
  <c r="G70" i="22"/>
  <c r="H71" i="22" s="1"/>
  <c r="H25" i="22"/>
  <c r="O19" i="24" l="1"/>
  <c r="M70" i="24"/>
  <c r="M71" i="24" s="1"/>
  <c r="I101" i="22"/>
  <c r="I72" i="22"/>
  <c r="O70" i="24" l="1"/>
  <c r="O71" i="24"/>
  <c r="I102" i="22"/>
</calcChain>
</file>

<file path=xl/sharedStrings.xml><?xml version="1.0" encoding="utf-8"?>
<sst xmlns="http://schemas.openxmlformats.org/spreadsheetml/2006/main" count="197" uniqueCount="188">
  <si>
    <t>固定資産合計</t>
    <rPh sb="0" eb="2">
      <t>コテイ</t>
    </rPh>
    <rPh sb="2" eb="4">
      <t>シサン</t>
    </rPh>
    <rPh sb="4" eb="6">
      <t>ゴウケイ</t>
    </rPh>
    <phoneticPr fontId="2"/>
  </si>
  <si>
    <t>預り金</t>
    <rPh sb="0" eb="1">
      <t>アズカ</t>
    </rPh>
    <rPh sb="2" eb="3">
      <t>キン</t>
    </rPh>
    <phoneticPr fontId="2"/>
  </si>
  <si>
    <t>流動負債合計</t>
    <rPh sb="0" eb="2">
      <t>リュウドウ</t>
    </rPh>
    <rPh sb="2" eb="4">
      <t>フサイ</t>
    </rPh>
    <rPh sb="4" eb="6">
      <t>ゴウケイ</t>
    </rPh>
    <phoneticPr fontId="2"/>
  </si>
  <si>
    <t>科　目　・　摘　要</t>
    <rPh sb="0" eb="1">
      <t>カ</t>
    </rPh>
    <rPh sb="2" eb="3">
      <t>メ</t>
    </rPh>
    <rPh sb="6" eb="7">
      <t>テキ</t>
    </rPh>
    <rPh sb="8" eb="9">
      <t>ヨウ</t>
    </rPh>
    <phoneticPr fontId="2"/>
  </si>
  <si>
    <t>金　　　額</t>
    <rPh sb="0" eb="1">
      <t>キン</t>
    </rPh>
    <rPh sb="4" eb="5">
      <t>ガク</t>
    </rPh>
    <phoneticPr fontId="2"/>
  </si>
  <si>
    <t>Ⅰ　資産の部</t>
    <rPh sb="2" eb="4">
      <t>シサン</t>
    </rPh>
    <rPh sb="5" eb="6">
      <t>ブ</t>
    </rPh>
    <phoneticPr fontId="2"/>
  </si>
  <si>
    <t>現金預金</t>
    <rPh sb="0" eb="2">
      <t>ゲンキン</t>
    </rPh>
    <rPh sb="2" eb="4">
      <t>ヨキン</t>
    </rPh>
    <phoneticPr fontId="2"/>
  </si>
  <si>
    <t>Ⅱ　負債の部</t>
    <rPh sb="2" eb="4">
      <t>フサイ</t>
    </rPh>
    <rPh sb="5" eb="6">
      <t>ブ</t>
    </rPh>
    <phoneticPr fontId="2"/>
  </si>
  <si>
    <t>固定負債合計</t>
    <rPh sb="0" eb="2">
      <t>コテイ</t>
    </rPh>
    <rPh sb="2" eb="4">
      <t>フサイ</t>
    </rPh>
    <rPh sb="4" eb="6">
      <t>ゴウケイ</t>
    </rPh>
    <phoneticPr fontId="2"/>
  </si>
  <si>
    <t>長期借入金</t>
    <rPh sb="0" eb="2">
      <t>チョウキ</t>
    </rPh>
    <rPh sb="2" eb="4">
      <t>カリイレ</t>
    </rPh>
    <rPh sb="4" eb="5">
      <t>キン</t>
    </rPh>
    <phoneticPr fontId="2"/>
  </si>
  <si>
    <t>（単位：円）</t>
    <rPh sb="1" eb="3">
      <t>タンイ</t>
    </rPh>
    <rPh sb="4" eb="5">
      <t>エン</t>
    </rPh>
    <phoneticPr fontId="2"/>
  </si>
  <si>
    <t>流動負債</t>
    <rPh sb="0" eb="2">
      <t>リュウドウ</t>
    </rPh>
    <rPh sb="2" eb="4">
      <t>フサイ</t>
    </rPh>
    <phoneticPr fontId="2"/>
  </si>
  <si>
    <t>固定負債</t>
    <rPh sb="0" eb="2">
      <t>コテイ</t>
    </rPh>
    <rPh sb="2" eb="4">
      <t>フサイ</t>
    </rPh>
    <phoneticPr fontId="2"/>
  </si>
  <si>
    <t>構築物</t>
    <rPh sb="0" eb="3">
      <t>コウチクブツ</t>
    </rPh>
    <phoneticPr fontId="2"/>
  </si>
  <si>
    <t>車両運搬具</t>
    <rPh sb="0" eb="2">
      <t>シャリョウ</t>
    </rPh>
    <rPh sb="2" eb="4">
      <t>ウンパン</t>
    </rPh>
    <rPh sb="4" eb="5">
      <t>グ</t>
    </rPh>
    <phoneticPr fontId="2"/>
  </si>
  <si>
    <t>建物付属設備</t>
    <rPh sb="0" eb="2">
      <t>タテモノ</t>
    </rPh>
    <rPh sb="2" eb="4">
      <t>フゾク</t>
    </rPh>
    <rPh sb="4" eb="6">
      <t>セツビ</t>
    </rPh>
    <phoneticPr fontId="2"/>
  </si>
  <si>
    <t>ソフトウェア</t>
    <phoneticPr fontId="2"/>
  </si>
  <si>
    <t>未払法人税等</t>
    <rPh sb="0" eb="2">
      <t>ミハラ</t>
    </rPh>
    <rPh sb="2" eb="5">
      <t>ホウジンゼイ</t>
    </rPh>
    <rPh sb="5" eb="6">
      <t>トウ</t>
    </rPh>
    <phoneticPr fontId="2"/>
  </si>
  <si>
    <t>1.</t>
    <phoneticPr fontId="2"/>
  </si>
  <si>
    <t>(1)</t>
    <phoneticPr fontId="2"/>
  </si>
  <si>
    <t>有形固定資産</t>
    <rPh sb="0" eb="2">
      <t>ユウケイ</t>
    </rPh>
    <phoneticPr fontId="2"/>
  </si>
  <si>
    <t>有形固定資産計</t>
    <phoneticPr fontId="2"/>
  </si>
  <si>
    <t>投資その他の資産</t>
    <rPh sb="0" eb="2">
      <t>トウシ</t>
    </rPh>
    <rPh sb="6" eb="8">
      <t>シサン</t>
    </rPh>
    <phoneticPr fontId="2"/>
  </si>
  <si>
    <t>２.</t>
    <phoneticPr fontId="2"/>
  </si>
  <si>
    <t>当期経常増減額</t>
    <rPh sb="0" eb="2">
      <t>トウキ</t>
    </rPh>
    <rPh sb="2" eb="4">
      <t>ケイジョウ</t>
    </rPh>
    <rPh sb="4" eb="7">
      <t>ゾウゲンガク</t>
    </rPh>
    <phoneticPr fontId="2"/>
  </si>
  <si>
    <t>流動資産</t>
    <phoneticPr fontId="2"/>
  </si>
  <si>
    <t>流動資産合計</t>
    <rPh sb="4" eb="6">
      <t>ゴウケイ</t>
    </rPh>
    <phoneticPr fontId="2"/>
  </si>
  <si>
    <t>固定資産</t>
  </si>
  <si>
    <t>資産合計</t>
    <rPh sb="0" eb="1">
      <t>シ</t>
    </rPh>
    <rPh sb="1" eb="2">
      <t>サン</t>
    </rPh>
    <rPh sb="2" eb="3">
      <t>ゴウ</t>
    </rPh>
    <rPh sb="3" eb="4">
      <t>ケイ</t>
    </rPh>
    <phoneticPr fontId="2"/>
  </si>
  <si>
    <t>負債合計</t>
    <rPh sb="0" eb="1">
      <t>フ</t>
    </rPh>
    <rPh sb="1" eb="2">
      <t>サイ</t>
    </rPh>
    <rPh sb="2" eb="3">
      <t>ゴウ</t>
    </rPh>
    <rPh sb="3" eb="4">
      <t>ケイ</t>
    </rPh>
    <phoneticPr fontId="2"/>
  </si>
  <si>
    <t>投資その他の資産計</t>
    <rPh sb="8" eb="9">
      <t>ケイ</t>
    </rPh>
    <phoneticPr fontId="2"/>
  </si>
  <si>
    <t>その他経費計</t>
    <rPh sb="5" eb="6">
      <t>ケイ</t>
    </rPh>
    <phoneticPr fontId="2"/>
  </si>
  <si>
    <t xml:space="preserve"> </t>
    <phoneticPr fontId="2"/>
  </si>
  <si>
    <t>短期借入金</t>
    <rPh sb="0" eb="2">
      <t>タンキ</t>
    </rPh>
    <rPh sb="2" eb="4">
      <t>カリイレ</t>
    </rPh>
    <rPh sb="4" eb="5">
      <t>キン</t>
    </rPh>
    <phoneticPr fontId="2"/>
  </si>
  <si>
    <t>水道光熱費</t>
  </si>
  <si>
    <t>減価償却費</t>
  </si>
  <si>
    <t>租税公課</t>
  </si>
  <si>
    <t>通信費</t>
  </si>
  <si>
    <t>広告宣伝費</t>
  </si>
  <si>
    <t>支払手数料</t>
  </si>
  <si>
    <t>新聞図書費</t>
  </si>
  <si>
    <t>敷金</t>
    <rPh sb="0" eb="2">
      <t>シキキン</t>
    </rPh>
    <phoneticPr fontId="2"/>
  </si>
  <si>
    <t>役員借入金</t>
    <rPh sb="0" eb="2">
      <t>ヤクイン</t>
    </rPh>
    <rPh sb="2" eb="4">
      <t>カリイレ</t>
    </rPh>
    <rPh sb="4" eb="5">
      <t>キン</t>
    </rPh>
    <phoneticPr fontId="2"/>
  </si>
  <si>
    <t>特定非営利活動に係る事業</t>
    <rPh sb="0" eb="2">
      <t>トクテイ</t>
    </rPh>
    <rPh sb="2" eb="5">
      <t>ヒエイリ</t>
    </rPh>
    <rPh sb="5" eb="7">
      <t>カツドウ</t>
    </rPh>
    <rPh sb="8" eb="9">
      <t>カカ</t>
    </rPh>
    <rPh sb="10" eb="12">
      <t>ジギョウ</t>
    </rPh>
    <phoneticPr fontId="2"/>
  </si>
  <si>
    <t>事業部門計</t>
    <rPh sb="0" eb="2">
      <t>ジギョウ</t>
    </rPh>
    <rPh sb="2" eb="4">
      <t>ブモン</t>
    </rPh>
    <rPh sb="4" eb="5">
      <t>ケイ</t>
    </rPh>
    <phoneticPr fontId="2"/>
  </si>
  <si>
    <t>合計</t>
    <rPh sb="0" eb="2">
      <t>ゴウケイ</t>
    </rPh>
    <phoneticPr fontId="2"/>
  </si>
  <si>
    <t>管理部門</t>
    <rPh sb="0" eb="2">
      <t>カンリ</t>
    </rPh>
    <rPh sb="2" eb="4">
      <t>ブモン</t>
    </rPh>
    <phoneticPr fontId="2"/>
  </si>
  <si>
    <t>経常費用計</t>
    <rPh sb="0" eb="2">
      <t>ケイジョウ</t>
    </rPh>
    <rPh sb="2" eb="4">
      <t>ヒヨウ</t>
    </rPh>
    <rPh sb="4" eb="5">
      <t>ケイ</t>
    </rPh>
    <phoneticPr fontId="2"/>
  </si>
  <si>
    <t>Ⅰ.経常収益</t>
    <rPh sb="2" eb="4">
      <t>ケイジョウ</t>
    </rPh>
    <rPh sb="4" eb="6">
      <t>シュウエキ</t>
    </rPh>
    <phoneticPr fontId="2"/>
  </si>
  <si>
    <t>　　1．会費収入　</t>
    <rPh sb="4" eb="6">
      <t>カイヒ</t>
    </rPh>
    <rPh sb="6" eb="8">
      <t>シュウニュウ</t>
    </rPh>
    <phoneticPr fontId="2"/>
  </si>
  <si>
    <t>　　2．受取寄附金</t>
    <rPh sb="4" eb="6">
      <t>ウケトリ</t>
    </rPh>
    <rPh sb="6" eb="9">
      <t>キフキン</t>
    </rPh>
    <phoneticPr fontId="2"/>
  </si>
  <si>
    <t>　経常収益計</t>
    <rPh sb="1" eb="5">
      <t>ケイジョウシュウエキ</t>
    </rPh>
    <rPh sb="5" eb="6">
      <t>ケイ</t>
    </rPh>
    <phoneticPr fontId="2"/>
  </si>
  <si>
    <t>Ⅱ．経常費用</t>
    <rPh sb="2" eb="4">
      <t>ケイジョウ</t>
    </rPh>
    <rPh sb="4" eb="6">
      <t>ヒヨウ</t>
    </rPh>
    <phoneticPr fontId="2"/>
  </si>
  <si>
    <t>　　　役員報酬</t>
    <rPh sb="3" eb="7">
      <t>ヤクインホウシュウ</t>
    </rPh>
    <phoneticPr fontId="2"/>
  </si>
  <si>
    <t>　　　給料手当</t>
    <rPh sb="3" eb="5">
      <t>キュウリョウ</t>
    </rPh>
    <rPh sb="5" eb="7">
      <t>テア</t>
    </rPh>
    <phoneticPr fontId="2"/>
  </si>
  <si>
    <t>　　　法定福利費</t>
    <rPh sb="3" eb="5">
      <t>ホウテイ</t>
    </rPh>
    <rPh sb="5" eb="7">
      <t>フクリ</t>
    </rPh>
    <rPh sb="7" eb="8">
      <t>ヒ</t>
    </rPh>
    <phoneticPr fontId="2"/>
  </si>
  <si>
    <t>　　　福利厚生費</t>
    <rPh sb="3" eb="5">
      <t>フクリ</t>
    </rPh>
    <rPh sb="5" eb="8">
      <t>コウセイヒ</t>
    </rPh>
    <phoneticPr fontId="2"/>
  </si>
  <si>
    <t>　(2)その他経費</t>
    <rPh sb="6" eb="7">
      <t>タ</t>
    </rPh>
    <rPh sb="7" eb="9">
      <t>ケイヒ</t>
    </rPh>
    <phoneticPr fontId="2"/>
  </si>
  <si>
    <t>　(1)人件費</t>
    <rPh sb="4" eb="7">
      <t>ジンケンヒ</t>
    </rPh>
    <phoneticPr fontId="2"/>
  </si>
  <si>
    <t>　　人件費計</t>
    <rPh sb="2" eb="5">
      <t>ジンケンヒ</t>
    </rPh>
    <rPh sb="5" eb="6">
      <t>ケイ</t>
    </rPh>
    <phoneticPr fontId="2"/>
  </si>
  <si>
    <t>手元現金　</t>
    <rPh sb="2" eb="4">
      <t>ゲンキン</t>
    </rPh>
    <phoneticPr fontId="2"/>
  </si>
  <si>
    <t>1.</t>
    <phoneticPr fontId="2"/>
  </si>
  <si>
    <t>２.</t>
    <phoneticPr fontId="2"/>
  </si>
  <si>
    <t>　正味財産</t>
    <rPh sb="1" eb="3">
      <t>ショウミ</t>
    </rPh>
    <rPh sb="3" eb="5">
      <t>ザイサン</t>
    </rPh>
    <phoneticPr fontId="2"/>
  </si>
  <si>
    <t>未収入金</t>
    <rPh sb="0" eb="2">
      <t>ミシュウ</t>
    </rPh>
    <rPh sb="2" eb="4">
      <t>ニュウキン</t>
    </rPh>
    <phoneticPr fontId="2"/>
  </si>
  <si>
    <t>仮払金</t>
    <rPh sb="0" eb="2">
      <t>カリバライ</t>
    </rPh>
    <rPh sb="2" eb="3">
      <t>キン</t>
    </rPh>
    <phoneticPr fontId="2"/>
  </si>
  <si>
    <t>造作</t>
    <rPh sb="0" eb="2">
      <t>ゾウサク</t>
    </rPh>
    <phoneticPr fontId="2"/>
  </si>
  <si>
    <t>工具器具備品</t>
    <rPh sb="0" eb="2">
      <t>コウグ</t>
    </rPh>
    <rPh sb="2" eb="4">
      <t>キグ</t>
    </rPh>
    <rPh sb="4" eb="6">
      <t>ビヒン</t>
    </rPh>
    <phoneticPr fontId="2"/>
  </si>
  <si>
    <t>土地</t>
    <rPh sb="0" eb="2">
      <t>トチ</t>
    </rPh>
    <phoneticPr fontId="2"/>
  </si>
  <si>
    <t>買掛金</t>
    <rPh sb="0" eb="3">
      <t>カイカケキン</t>
    </rPh>
    <phoneticPr fontId="2"/>
  </si>
  <si>
    <t>未払消費税等</t>
    <rPh sb="0" eb="2">
      <t>ミハラ</t>
    </rPh>
    <rPh sb="2" eb="5">
      <t>ショウヒゼイ</t>
    </rPh>
    <rPh sb="5" eb="6">
      <t>トウ</t>
    </rPh>
    <phoneticPr fontId="2"/>
  </si>
  <si>
    <t>生活介護</t>
    <rPh sb="0" eb="2">
      <t>セイカツ</t>
    </rPh>
    <rPh sb="2" eb="4">
      <t>カイゴ</t>
    </rPh>
    <phoneticPr fontId="2"/>
  </si>
  <si>
    <t>同行援護・移動支援</t>
    <rPh sb="0" eb="2">
      <t>ドウコウ</t>
    </rPh>
    <rPh sb="2" eb="4">
      <t>エンゴ</t>
    </rPh>
    <rPh sb="5" eb="7">
      <t>イドウ</t>
    </rPh>
    <rPh sb="7" eb="9">
      <t>シエン</t>
    </rPh>
    <phoneticPr fontId="2"/>
  </si>
  <si>
    <t>北陸銀行入善支店　普通預金　4口</t>
    <rPh sb="0" eb="2">
      <t>ホクリク</t>
    </rPh>
    <rPh sb="2" eb="4">
      <t>ギンコウ</t>
    </rPh>
    <rPh sb="4" eb="6">
      <t>ニュウゼン</t>
    </rPh>
    <rPh sb="6" eb="8">
      <t>シテン</t>
    </rPh>
    <rPh sb="9" eb="11">
      <t>フツウ</t>
    </rPh>
    <rPh sb="11" eb="13">
      <t>ヨキン</t>
    </rPh>
    <rPh sb="15" eb="16">
      <t>クチ</t>
    </rPh>
    <phoneticPr fontId="2"/>
  </si>
  <si>
    <t>富山第一銀行入善支店　普通預金</t>
    <rPh sb="0" eb="2">
      <t>トヤマ</t>
    </rPh>
    <rPh sb="2" eb="4">
      <t>ダイイチ</t>
    </rPh>
    <rPh sb="4" eb="6">
      <t>ギンコウ</t>
    </rPh>
    <rPh sb="6" eb="8">
      <t>ニュウゼン</t>
    </rPh>
    <rPh sb="8" eb="10">
      <t>シテン</t>
    </rPh>
    <rPh sb="11" eb="13">
      <t>フツウ</t>
    </rPh>
    <rPh sb="13" eb="15">
      <t>ヨキン</t>
    </rPh>
    <phoneticPr fontId="2"/>
  </si>
  <si>
    <t>みな穂農協普通預金</t>
    <rPh sb="2" eb="3">
      <t>ホ</t>
    </rPh>
    <rPh sb="3" eb="5">
      <t>ノウキョウ</t>
    </rPh>
    <rPh sb="5" eb="7">
      <t>フツウ</t>
    </rPh>
    <rPh sb="7" eb="9">
      <t>ヨキン</t>
    </rPh>
    <phoneticPr fontId="2"/>
  </si>
  <si>
    <t>ゆうちょ銀行</t>
    <rPh sb="4" eb="6">
      <t>ギンコウ</t>
    </rPh>
    <phoneticPr fontId="2"/>
  </si>
  <si>
    <t>にいかわ信用金庫</t>
    <rPh sb="4" eb="6">
      <t>シンヨウ</t>
    </rPh>
    <rPh sb="6" eb="8">
      <t>キンコ</t>
    </rPh>
    <phoneticPr fontId="2"/>
  </si>
  <si>
    <t>特定非営利活動法人　工房あおの丘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rPh sb="10" eb="12">
      <t>コウボウ</t>
    </rPh>
    <rPh sb="15" eb="16">
      <t>オカ</t>
    </rPh>
    <phoneticPr fontId="2"/>
  </si>
  <si>
    <t>障害福祉事業サービス未収金</t>
    <rPh sb="0" eb="2">
      <t>ショウガイ</t>
    </rPh>
    <rPh sb="2" eb="4">
      <t>フクシ</t>
    </rPh>
    <rPh sb="4" eb="6">
      <t>ジギョウ</t>
    </rPh>
    <rPh sb="10" eb="13">
      <t>ミシュウキン</t>
    </rPh>
    <phoneticPr fontId="4"/>
  </si>
  <si>
    <t>利用者負担未収金</t>
    <rPh sb="0" eb="3">
      <t>リヨウシャ</t>
    </rPh>
    <rPh sb="3" eb="5">
      <t>フタン</t>
    </rPh>
    <rPh sb="5" eb="8">
      <t>ミシュウキン</t>
    </rPh>
    <phoneticPr fontId="3"/>
  </si>
  <si>
    <t>就労支援事業未収金</t>
    <rPh sb="0" eb="2">
      <t>シュウロウ</t>
    </rPh>
    <rPh sb="2" eb="4">
      <t>シエン</t>
    </rPh>
    <rPh sb="4" eb="6">
      <t>ジギョウ</t>
    </rPh>
    <rPh sb="6" eb="9">
      <t>ミシュウキン</t>
    </rPh>
    <phoneticPr fontId="3"/>
  </si>
  <si>
    <t>建物</t>
    <rPh sb="0" eb="1">
      <t>ケン</t>
    </rPh>
    <rPh sb="1" eb="2">
      <t>モノ</t>
    </rPh>
    <phoneticPr fontId="2"/>
  </si>
  <si>
    <t>道古建物</t>
    <rPh sb="0" eb="1">
      <t>ドウ</t>
    </rPh>
    <rPh sb="1" eb="2">
      <t>フル</t>
    </rPh>
    <rPh sb="2" eb="4">
      <t>タテモノ</t>
    </rPh>
    <phoneticPr fontId="3"/>
  </si>
  <si>
    <t>道古コンテナハウス</t>
    <rPh sb="0" eb="1">
      <t>ドウ</t>
    </rPh>
    <rPh sb="1" eb="2">
      <t>フル</t>
    </rPh>
    <phoneticPr fontId="3"/>
  </si>
  <si>
    <t>田の又建物</t>
    <rPh sb="0" eb="1">
      <t>タ</t>
    </rPh>
    <rPh sb="2" eb="3">
      <t>マタ</t>
    </rPh>
    <rPh sb="3" eb="5">
      <t>タテモノ</t>
    </rPh>
    <phoneticPr fontId="3"/>
  </si>
  <si>
    <t>道古新建物</t>
    <rPh sb="0" eb="1">
      <t>ドウ</t>
    </rPh>
    <rPh sb="1" eb="3">
      <t>コシン</t>
    </rPh>
    <rPh sb="3" eb="5">
      <t>タテモノ</t>
    </rPh>
    <phoneticPr fontId="3"/>
  </si>
  <si>
    <t>電気給排水衛生設備</t>
    <rPh sb="0" eb="2">
      <t>デンキ</t>
    </rPh>
    <rPh sb="2" eb="5">
      <t>キュウハイスイ</t>
    </rPh>
    <rPh sb="5" eb="7">
      <t>エイセイ</t>
    </rPh>
    <rPh sb="7" eb="9">
      <t>セツビ</t>
    </rPh>
    <phoneticPr fontId="3"/>
  </si>
  <si>
    <t>駐車場</t>
    <rPh sb="0" eb="2">
      <t>チュウシャ</t>
    </rPh>
    <rPh sb="2" eb="3">
      <t>ジョウ</t>
    </rPh>
    <phoneticPr fontId="3"/>
  </si>
  <si>
    <t>外溝工事</t>
    <rPh sb="0" eb="1">
      <t>ソト</t>
    </rPh>
    <rPh sb="1" eb="2">
      <t>ミゾ</t>
    </rPh>
    <rPh sb="2" eb="4">
      <t>コウジ</t>
    </rPh>
    <phoneticPr fontId="3"/>
  </si>
  <si>
    <t>ハイエース</t>
  </si>
  <si>
    <t>セレナ</t>
  </si>
  <si>
    <t>ルークス</t>
  </si>
  <si>
    <t>タウンボックス</t>
  </si>
  <si>
    <t>ミニキャブ</t>
  </si>
  <si>
    <t>デイズクルーズ</t>
  </si>
  <si>
    <t>真空包装機</t>
    <rPh sb="0" eb="2">
      <t>シンクウ</t>
    </rPh>
    <rPh sb="2" eb="4">
      <t>ホウソウ</t>
    </rPh>
    <rPh sb="4" eb="5">
      <t>キ</t>
    </rPh>
    <phoneticPr fontId="3"/>
  </si>
  <si>
    <t>殺菌装置</t>
    <rPh sb="0" eb="2">
      <t>サッキン</t>
    </rPh>
    <rPh sb="2" eb="4">
      <t>ソウチ</t>
    </rPh>
    <phoneticPr fontId="3"/>
  </si>
  <si>
    <t>材料仕入代</t>
    <rPh sb="0" eb="2">
      <t>ザイリョウ</t>
    </rPh>
    <rPh sb="2" eb="4">
      <t>シイレ</t>
    </rPh>
    <rPh sb="4" eb="5">
      <t>ダイ</t>
    </rPh>
    <phoneticPr fontId="2"/>
  </si>
  <si>
    <t>設備未払金</t>
    <rPh sb="0" eb="2">
      <t>セツビ</t>
    </rPh>
    <rPh sb="2" eb="4">
      <t>ミハラ</t>
    </rPh>
    <rPh sb="4" eb="5">
      <t>キン</t>
    </rPh>
    <phoneticPr fontId="2"/>
  </si>
  <si>
    <t>社会保険料</t>
    <rPh sb="0" eb="2">
      <t>シャカイ</t>
    </rPh>
    <rPh sb="2" eb="4">
      <t>ホケン</t>
    </rPh>
    <rPh sb="4" eb="5">
      <t>リョウ</t>
    </rPh>
    <phoneticPr fontId="2"/>
  </si>
  <si>
    <t>経費3月分</t>
    <rPh sb="0" eb="2">
      <t>ケイヒ</t>
    </rPh>
    <rPh sb="3" eb="5">
      <t>ガツブン</t>
    </rPh>
    <phoneticPr fontId="2"/>
  </si>
  <si>
    <t>住民税</t>
    <rPh sb="0" eb="3">
      <t>ジュウミンゼイ</t>
    </rPh>
    <phoneticPr fontId="2"/>
  </si>
  <si>
    <t>日本政策金融公庫</t>
    <rPh sb="0" eb="2">
      <t>ニホン</t>
    </rPh>
    <rPh sb="2" eb="4">
      <t>セイサク</t>
    </rPh>
    <rPh sb="4" eb="6">
      <t>キンユウ</t>
    </rPh>
    <rPh sb="6" eb="8">
      <t>コウコ</t>
    </rPh>
    <phoneticPr fontId="4"/>
  </si>
  <si>
    <t>富山第一銀行</t>
    <rPh sb="0" eb="2">
      <t>トヤマ</t>
    </rPh>
    <rPh sb="2" eb="4">
      <t>ダイイチ</t>
    </rPh>
    <rPh sb="4" eb="6">
      <t>ギンコウ</t>
    </rPh>
    <phoneticPr fontId="3"/>
  </si>
  <si>
    <t>　　　賞与</t>
    <rPh sb="3" eb="5">
      <t>ショウヨ</t>
    </rPh>
    <phoneticPr fontId="2"/>
  </si>
  <si>
    <t>　　　売上原価</t>
    <rPh sb="3" eb="5">
      <t>ウリアゲ</t>
    </rPh>
    <rPh sb="5" eb="7">
      <t>ゲンカ</t>
    </rPh>
    <phoneticPr fontId="2"/>
  </si>
  <si>
    <t>就労継続支援A型</t>
    <rPh sb="0" eb="2">
      <t>シュウロウ</t>
    </rPh>
    <rPh sb="2" eb="4">
      <t>ケイゾク</t>
    </rPh>
    <rPh sb="4" eb="6">
      <t>シエン</t>
    </rPh>
    <rPh sb="7" eb="8">
      <t>ガタ</t>
    </rPh>
    <phoneticPr fontId="2"/>
  </si>
  <si>
    <t>事業別損益の状況</t>
    <phoneticPr fontId="2"/>
  </si>
  <si>
    <t>放課後等デイサービス</t>
    <rPh sb="0" eb="4">
      <t>ホウカゴトウ</t>
    </rPh>
    <phoneticPr fontId="2"/>
  </si>
  <si>
    <t>児童発達・保育所等訪問</t>
    <rPh sb="0" eb="2">
      <t>ジドウ</t>
    </rPh>
    <rPh sb="2" eb="4">
      <t>ハッタツ</t>
    </rPh>
    <rPh sb="5" eb="7">
      <t>ホイク</t>
    </rPh>
    <rPh sb="7" eb="8">
      <t>ショ</t>
    </rPh>
    <rPh sb="8" eb="9">
      <t>トウ</t>
    </rPh>
    <rPh sb="9" eb="11">
      <t>ホウモン</t>
    </rPh>
    <phoneticPr fontId="2"/>
  </si>
  <si>
    <t>障害者・障害児計画相談</t>
    <phoneticPr fontId="2"/>
  </si>
  <si>
    <t>日中一時</t>
    <rPh sb="0" eb="2">
      <t>ニッチュウ</t>
    </rPh>
    <rPh sb="2" eb="4">
      <t>イチジ</t>
    </rPh>
    <phoneticPr fontId="2"/>
  </si>
  <si>
    <t>　　3．受取助成金等</t>
    <rPh sb="4" eb="6">
      <t>ウケトリ</t>
    </rPh>
    <rPh sb="6" eb="9">
      <t>ジョセイキン</t>
    </rPh>
    <rPh sb="9" eb="10">
      <t>ナド</t>
    </rPh>
    <phoneticPr fontId="2"/>
  </si>
  <si>
    <t>　　5．その他収益　</t>
    <rPh sb="6" eb="7">
      <t>タ</t>
    </rPh>
    <rPh sb="7" eb="9">
      <t>シュウエキ</t>
    </rPh>
    <phoneticPr fontId="2"/>
  </si>
  <si>
    <t>共通</t>
    <rPh sb="0" eb="2">
      <t>キョウツウ</t>
    </rPh>
    <phoneticPr fontId="2"/>
  </si>
  <si>
    <t>長期前払費用（下水道負担金)</t>
    <rPh sb="0" eb="2">
      <t>チョウキ</t>
    </rPh>
    <rPh sb="2" eb="4">
      <t>マエバラ</t>
    </rPh>
    <rPh sb="4" eb="6">
      <t>ヒヨウ</t>
    </rPh>
    <rPh sb="7" eb="10">
      <t>ゲスイドウ</t>
    </rPh>
    <rPh sb="10" eb="13">
      <t>フタンキン</t>
    </rPh>
    <phoneticPr fontId="2"/>
  </si>
  <si>
    <t>ボランティア謝礼</t>
  </si>
  <si>
    <t>給食</t>
  </si>
  <si>
    <t>旅費交通費</t>
  </si>
  <si>
    <t>備品消耗品費</t>
  </si>
  <si>
    <t>燃料費</t>
  </si>
  <si>
    <t>修繕費</t>
  </si>
  <si>
    <t>研修・負担金</t>
  </si>
  <si>
    <t>業務外注費</t>
  </si>
  <si>
    <t>交際費</t>
  </si>
  <si>
    <t>振込手数料</t>
  </si>
  <si>
    <t>振替手数料</t>
  </si>
  <si>
    <t>証明書発行手数料</t>
  </si>
  <si>
    <t>賃借料</t>
  </si>
  <si>
    <t>地代家賃</t>
  </si>
  <si>
    <t>諸会費</t>
  </si>
  <si>
    <t>保険料</t>
  </si>
  <si>
    <t>車両維持費</t>
  </si>
  <si>
    <t>給食費</t>
  </si>
  <si>
    <t>印刷製本費</t>
  </si>
  <si>
    <t>支払報酬</t>
  </si>
  <si>
    <t>備品購入費</t>
  </si>
  <si>
    <t>その他雑費</t>
  </si>
  <si>
    <t>事業費</t>
  </si>
  <si>
    <t>立替金</t>
    <rPh sb="0" eb="2">
      <t>タテカエ</t>
    </rPh>
    <rPh sb="2" eb="3">
      <t>キン</t>
    </rPh>
    <phoneticPr fontId="2"/>
  </si>
  <si>
    <t>前払費用</t>
    <rPh sb="0" eb="2">
      <t>マエバラ</t>
    </rPh>
    <rPh sb="2" eb="4">
      <t>ヒヨウ</t>
    </rPh>
    <phoneticPr fontId="2"/>
  </si>
  <si>
    <t>未払費用</t>
    <rPh sb="0" eb="2">
      <t>ミハラ</t>
    </rPh>
    <rPh sb="2" eb="4">
      <t>ヒヨウ</t>
    </rPh>
    <phoneticPr fontId="2"/>
  </si>
  <si>
    <t>浴槽</t>
    <rPh sb="0" eb="2">
      <t>ヨクソウ</t>
    </rPh>
    <phoneticPr fontId="2"/>
  </si>
  <si>
    <t>預り保証金</t>
    <rPh sb="0" eb="1">
      <t>アズカ</t>
    </rPh>
    <rPh sb="2" eb="5">
      <t>ホショウキン</t>
    </rPh>
    <phoneticPr fontId="2"/>
  </si>
  <si>
    <t>労働保険</t>
    <rPh sb="0" eb="2">
      <t>ロウドウ</t>
    </rPh>
    <rPh sb="2" eb="4">
      <t>ホケン</t>
    </rPh>
    <phoneticPr fontId="2"/>
  </si>
  <si>
    <t>地代</t>
    <rPh sb="0" eb="2">
      <t>チダイ</t>
    </rPh>
    <phoneticPr fontId="2"/>
  </si>
  <si>
    <t>給与</t>
    <rPh sb="0" eb="2">
      <t>キュウヨ</t>
    </rPh>
    <phoneticPr fontId="2"/>
  </si>
  <si>
    <t>福利厚生費</t>
  </si>
  <si>
    <t>支払利息</t>
    <rPh sb="0" eb="2">
      <t>シハライ</t>
    </rPh>
    <rPh sb="2" eb="4">
      <t>リソク</t>
    </rPh>
    <phoneticPr fontId="2"/>
  </si>
  <si>
    <t>仮受金</t>
    <rPh sb="0" eb="2">
      <t>カリウケ</t>
    </rPh>
    <rPh sb="2" eb="3">
      <t>キン</t>
    </rPh>
    <phoneticPr fontId="2"/>
  </si>
  <si>
    <t>源泉所得税</t>
    <rPh sb="0" eb="2">
      <t>ゲンセン</t>
    </rPh>
    <rPh sb="2" eb="5">
      <t>ショトクゼイ</t>
    </rPh>
    <phoneticPr fontId="2"/>
  </si>
  <si>
    <t>[製]材料仕入高</t>
  </si>
  <si>
    <t>[製]工賃</t>
  </si>
  <si>
    <t>[製]荷造発送費</t>
  </si>
  <si>
    <t>[製]消耗品費</t>
  </si>
  <si>
    <t>[製]修繕費</t>
  </si>
  <si>
    <t>[製]雑費</t>
  </si>
  <si>
    <t>[製]諸会費</t>
  </si>
  <si>
    <t>通勤費</t>
    <rPh sb="0" eb="3">
      <t>ツウキンヒ</t>
    </rPh>
    <phoneticPr fontId="2"/>
  </si>
  <si>
    <t>内装工事</t>
    <rPh sb="0" eb="2">
      <t>ナイソウ</t>
    </rPh>
    <rPh sb="2" eb="4">
      <t>コウジ</t>
    </rPh>
    <phoneticPr fontId="2"/>
  </si>
  <si>
    <t>セレナ</t>
    <phoneticPr fontId="2"/>
  </si>
  <si>
    <t>エヴリィ</t>
    <phoneticPr fontId="2"/>
  </si>
  <si>
    <t>預託金</t>
    <rPh sb="0" eb="3">
      <t>ヨタクキン</t>
    </rPh>
    <phoneticPr fontId="2"/>
  </si>
  <si>
    <t>福祉医療機構</t>
    <rPh sb="0" eb="2">
      <t>フクシ</t>
    </rPh>
    <rPh sb="2" eb="4">
      <t>イリョウ</t>
    </rPh>
    <rPh sb="4" eb="6">
      <t>キコウ</t>
    </rPh>
    <phoneticPr fontId="2"/>
  </si>
  <si>
    <t>　　4．事業収益</t>
    <rPh sb="4" eb="6">
      <t>ジギョウ</t>
    </rPh>
    <rPh sb="6" eb="8">
      <t>シュウエキ</t>
    </rPh>
    <phoneticPr fontId="2"/>
  </si>
  <si>
    <t xml:space="preserve"> 雑損失</t>
    <rPh sb="1" eb="2">
      <t>ザツ</t>
    </rPh>
    <rPh sb="2" eb="4">
      <t>ソンシツ</t>
    </rPh>
    <phoneticPr fontId="2"/>
  </si>
  <si>
    <t xml:space="preserve">令和3年度　財産目録 </t>
    <rPh sb="0" eb="2">
      <t>レイワ</t>
    </rPh>
    <rPh sb="3" eb="5">
      <t>ネンド</t>
    </rPh>
    <rPh sb="4" eb="5">
      <t>ド</t>
    </rPh>
    <rPh sb="6" eb="7">
      <t>ザイ</t>
    </rPh>
    <rPh sb="7" eb="8">
      <t>サン</t>
    </rPh>
    <rPh sb="8" eb="9">
      <t>メ</t>
    </rPh>
    <rPh sb="9" eb="10">
      <t>ロク</t>
    </rPh>
    <phoneticPr fontId="2"/>
  </si>
  <si>
    <t>令和4年3月31日現在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2"/>
  </si>
  <si>
    <t>ﾊﾟｿｺﾝ　13台</t>
    <rPh sb="8" eb="9">
      <t>ダイ</t>
    </rPh>
    <phoneticPr fontId="2"/>
  </si>
  <si>
    <t>ｲﾝﾃﾘｱﾌｧﾝ</t>
    <phoneticPr fontId="2"/>
  </si>
  <si>
    <t>冷暖房設備　6台</t>
    <rPh sb="0" eb="3">
      <t>レイダンボウ</t>
    </rPh>
    <rPh sb="3" eb="5">
      <t>セツビ</t>
    </rPh>
    <rPh sb="7" eb="8">
      <t>ダイ</t>
    </rPh>
    <phoneticPr fontId="3"/>
  </si>
  <si>
    <t>(3)</t>
    <phoneticPr fontId="2"/>
  </si>
  <si>
    <t>無形固定資産</t>
    <rPh sb="0" eb="6">
      <t>ムケイコテイシサン</t>
    </rPh>
    <phoneticPr fontId="2"/>
  </si>
  <si>
    <t>無形固定資産計</t>
    <rPh sb="0" eb="2">
      <t>ムケイ</t>
    </rPh>
    <phoneticPr fontId="2"/>
  </si>
  <si>
    <t>未払金</t>
    <rPh sb="0" eb="3">
      <t>ミハライキン</t>
    </rPh>
    <phoneticPr fontId="2"/>
  </si>
  <si>
    <t>社会保険料　3月分</t>
    <rPh sb="0" eb="2">
      <t>シャカイ</t>
    </rPh>
    <rPh sb="2" eb="4">
      <t>ホケン</t>
    </rPh>
    <rPh sb="4" eb="5">
      <t>リョウ</t>
    </rPh>
    <rPh sb="7" eb="9">
      <t>ガツブン</t>
    </rPh>
    <phoneticPr fontId="2"/>
  </si>
  <si>
    <t>〆後分</t>
    <rPh sb="0" eb="2">
      <t>シメゴ</t>
    </rPh>
    <rPh sb="2" eb="3">
      <t>ブン</t>
    </rPh>
    <phoneticPr fontId="2"/>
  </si>
  <si>
    <t>その他</t>
    <rPh sb="2" eb="3">
      <t>タ</t>
    </rPh>
    <phoneticPr fontId="2"/>
  </si>
  <si>
    <t>就労継続支援B型</t>
    <rPh sb="0" eb="2">
      <t>シュウロウ</t>
    </rPh>
    <rPh sb="2" eb="4">
      <t>ケイゾク</t>
    </rPh>
    <rPh sb="4" eb="6">
      <t>シエン</t>
    </rPh>
    <rPh sb="7" eb="8">
      <t>ガタ</t>
    </rPh>
    <phoneticPr fontId="2"/>
  </si>
  <si>
    <t>[製]福利厚生費</t>
    <rPh sb="3" eb="5">
      <t>フクリ</t>
    </rPh>
    <rPh sb="5" eb="8">
      <t>コウセイヒ</t>
    </rPh>
    <phoneticPr fontId="2"/>
  </si>
  <si>
    <t>荷造運賃発送費</t>
    <rPh sb="0" eb="2">
      <t>ニヅク</t>
    </rPh>
    <rPh sb="2" eb="4">
      <t>ウンチン</t>
    </rPh>
    <rPh sb="4" eb="6">
      <t>ハッソウ</t>
    </rPh>
    <rPh sb="6" eb="7">
      <t>ヒ</t>
    </rPh>
    <phoneticPr fontId="2"/>
  </si>
  <si>
    <t>委託費</t>
    <rPh sb="0" eb="2">
      <t>イタク</t>
    </rPh>
    <rPh sb="2" eb="3">
      <t>ヒ</t>
    </rPh>
    <phoneticPr fontId="2"/>
  </si>
  <si>
    <t>繰延資産償却</t>
    <rPh sb="0" eb="2">
      <t>クリノベ</t>
    </rPh>
    <rPh sb="2" eb="4">
      <t>シサン</t>
    </rPh>
    <rPh sb="4" eb="6">
      <t>ショウキャク</t>
    </rPh>
    <phoneticPr fontId="2"/>
  </si>
  <si>
    <t>寄附金</t>
    <rPh sb="0" eb="3">
      <t>キフキン</t>
    </rPh>
    <phoneticPr fontId="2"/>
  </si>
  <si>
    <t>貸倒損失</t>
    <rPh sb="0" eb="2">
      <t>カシダオレ</t>
    </rPh>
    <rPh sb="2" eb="4">
      <t>ソンシツ</t>
    </rPh>
    <phoneticPr fontId="2"/>
  </si>
  <si>
    <t>雇用保険料</t>
    <rPh sb="0" eb="2">
      <t>コヨウ</t>
    </rPh>
    <rPh sb="2" eb="5">
      <t>ホケンリョウ</t>
    </rPh>
    <phoneticPr fontId="2"/>
  </si>
  <si>
    <t>下足棚　2台</t>
    <rPh sb="0" eb="2">
      <t>ゲソク</t>
    </rPh>
    <rPh sb="2" eb="3">
      <t>タナ</t>
    </rPh>
    <rPh sb="5" eb="6">
      <t>ダイ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</si>
</sst>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5">
    <xf numFmtId="0" fontId="0" fillId="0" borderId="0" xfId="0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76" fontId="5" fillId="0" borderId="2" xfId="1" applyNumberFormat="1" applyFont="1" applyBorder="1" applyAlignment="1">
      <alignment vertical="center"/>
    </xf>
    <xf numFmtId="176" fontId="5" fillId="0" borderId="3" xfId="1" applyNumberFormat="1" applyFont="1" applyBorder="1" applyAlignment="1">
      <alignment vertical="center"/>
    </xf>
    <xf numFmtId="176" fontId="5" fillId="0" borderId="4" xfId="1" applyNumberFormat="1" applyFont="1" applyBorder="1" applyAlignment="1">
      <alignment vertical="center"/>
    </xf>
    <xf numFmtId="176" fontId="5" fillId="0" borderId="5" xfId="1" applyNumberFormat="1" applyFont="1" applyBorder="1" applyAlignment="1">
      <alignment vertical="center"/>
    </xf>
    <xf numFmtId="176" fontId="5" fillId="0" borderId="6" xfId="1" applyNumberFormat="1" applyFont="1" applyBorder="1" applyAlignment="1">
      <alignment vertical="center"/>
    </xf>
    <xf numFmtId="0" fontId="0" fillId="0" borderId="2" xfId="0" applyBorder="1"/>
    <xf numFmtId="0" fontId="5" fillId="0" borderId="0" xfId="0" applyFont="1" applyBorder="1" applyAlignment="1">
      <alignment horizontal="left" vertical="center"/>
    </xf>
    <xf numFmtId="176" fontId="5" fillId="0" borderId="0" xfId="1" applyNumberFormat="1" applyFont="1" applyBorder="1" applyAlignment="1">
      <alignment vertical="center"/>
    </xf>
    <xf numFmtId="0" fontId="5" fillId="0" borderId="0" xfId="0" quotePrefix="1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176" fontId="5" fillId="0" borderId="8" xfId="1" applyNumberFormat="1" applyFont="1" applyBorder="1" applyAlignment="1">
      <alignment vertical="center"/>
    </xf>
    <xf numFmtId="0" fontId="5" fillId="0" borderId="8" xfId="0" applyFont="1" applyBorder="1" applyAlignment="1">
      <alignment horizontal="left" vertical="center"/>
    </xf>
    <xf numFmtId="176" fontId="5" fillId="0" borderId="7" xfId="1" applyNumberFormat="1" applyFont="1" applyBorder="1" applyAlignment="1">
      <alignment vertical="center"/>
    </xf>
    <xf numFmtId="176" fontId="5" fillId="0" borderId="7" xfId="0" applyNumberFormat="1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38" fontId="9" fillId="0" borderId="0" xfId="1" applyFont="1"/>
    <xf numFmtId="38" fontId="9" fillId="0" borderId="0" xfId="1" applyFont="1" applyAlignment="1">
      <alignment vertical="center"/>
    </xf>
    <xf numFmtId="38" fontId="9" fillId="0" borderId="2" xfId="1" applyFont="1" applyBorder="1" applyAlignment="1">
      <alignment vertical="center"/>
    </xf>
    <xf numFmtId="0" fontId="9" fillId="0" borderId="0" xfId="0" quotePrefix="1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/>
    <xf numFmtId="0" fontId="9" fillId="0" borderId="0" xfId="0" applyFont="1" applyFill="1" applyAlignment="1">
      <alignment vertical="center"/>
    </xf>
    <xf numFmtId="176" fontId="9" fillId="0" borderId="4" xfId="1" applyNumberFormat="1" applyFont="1" applyFill="1" applyBorder="1" applyAlignment="1">
      <alignment horizontal="center"/>
    </xf>
    <xf numFmtId="176" fontId="9" fillId="0" borderId="2" xfId="1" applyNumberFormat="1" applyFont="1" applyFill="1" applyBorder="1" applyAlignment="1">
      <alignment horizontal="center"/>
    </xf>
    <xf numFmtId="176" fontId="9" fillId="0" borderId="2" xfId="1" applyNumberFormat="1" applyFont="1" applyFill="1" applyBorder="1" applyAlignment="1">
      <alignment horizontal="right" vertical="center"/>
    </xf>
    <xf numFmtId="176" fontId="9" fillId="0" borderId="2" xfId="1" applyNumberFormat="1" applyFont="1" applyFill="1" applyBorder="1" applyAlignment="1">
      <alignment horizontal="right"/>
    </xf>
    <xf numFmtId="176" fontId="9" fillId="0" borderId="7" xfId="1" applyNumberFormat="1" applyFont="1" applyFill="1" applyBorder="1" applyAlignment="1">
      <alignment horizontal="right"/>
    </xf>
    <xf numFmtId="176" fontId="9" fillId="0" borderId="3" xfId="1" applyNumberFormat="1" applyFont="1" applyFill="1" applyBorder="1" applyAlignment="1">
      <alignment horizontal="right"/>
    </xf>
    <xf numFmtId="176" fontId="9" fillId="0" borderId="11" xfId="1" applyNumberFormat="1" applyFont="1" applyFill="1" applyBorder="1" applyAlignment="1">
      <alignment horizontal="right"/>
    </xf>
    <xf numFmtId="0" fontId="9" fillId="0" borderId="15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 shrinkToFi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/>
    </xf>
    <xf numFmtId="0" fontId="9" fillId="0" borderId="9" xfId="0" applyFont="1" applyFill="1" applyBorder="1" applyAlignment="1">
      <alignment vertical="center"/>
    </xf>
    <xf numFmtId="0" fontId="9" fillId="0" borderId="1" xfId="0" applyFont="1" applyBorder="1"/>
    <xf numFmtId="0" fontId="9" fillId="0" borderId="1" xfId="0" applyFont="1" applyBorder="1" applyAlignment="1">
      <alignment horizontal="left" vertical="center" indent="3"/>
    </xf>
    <xf numFmtId="0" fontId="9" fillId="0" borderId="1" xfId="0" applyFont="1" applyBorder="1" applyAlignment="1">
      <alignment horizontal="left" vertical="center" indent="1"/>
    </xf>
    <xf numFmtId="38" fontId="9" fillId="0" borderId="7" xfId="1" applyFont="1" applyFill="1" applyBorder="1" applyAlignment="1">
      <alignment horizontal="center" vertical="center" wrapText="1"/>
    </xf>
    <xf numFmtId="38" fontId="9" fillId="0" borderId="7" xfId="1" applyFont="1" applyFill="1" applyBorder="1" applyAlignment="1">
      <alignment horizontal="center" vertical="center"/>
    </xf>
    <xf numFmtId="38" fontId="9" fillId="0" borderId="2" xfId="1" applyFont="1" applyFill="1" applyBorder="1" applyAlignment="1">
      <alignment horizontal="center"/>
    </xf>
    <xf numFmtId="38" fontId="9" fillId="0" borderId="2" xfId="1" applyFont="1" applyFill="1" applyBorder="1" applyAlignment="1">
      <alignment horizontal="right" vertical="center"/>
    </xf>
    <xf numFmtId="38" fontId="9" fillId="0" borderId="2" xfId="1" applyFont="1" applyFill="1" applyBorder="1" applyAlignment="1">
      <alignment horizontal="right"/>
    </xf>
    <xf numFmtId="38" fontId="9" fillId="0" borderId="7" xfId="1" applyFont="1" applyFill="1" applyBorder="1" applyAlignment="1">
      <alignment horizontal="right"/>
    </xf>
    <xf numFmtId="38" fontId="9" fillId="0" borderId="4" xfId="1" applyFont="1" applyFill="1" applyBorder="1" applyAlignment="1">
      <alignment horizontal="center"/>
    </xf>
    <xf numFmtId="38" fontId="9" fillId="0" borderId="3" xfId="1" applyFont="1" applyFill="1" applyBorder="1" applyAlignment="1">
      <alignment horizontal="right"/>
    </xf>
    <xf numFmtId="38" fontId="9" fillId="0" borderId="11" xfId="1" applyFont="1" applyFill="1" applyBorder="1" applyAlignment="1">
      <alignment horizontal="right"/>
    </xf>
    <xf numFmtId="38" fontId="9" fillId="0" borderId="3" xfId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38" fontId="9" fillId="0" borderId="2" xfId="1" applyFont="1" applyFill="1" applyBorder="1" applyAlignment="1">
      <alignment vertical="center"/>
    </xf>
    <xf numFmtId="38" fontId="9" fillId="0" borderId="0" xfId="1" applyFont="1" applyFill="1" applyAlignment="1">
      <alignment vertical="center"/>
    </xf>
    <xf numFmtId="0" fontId="5" fillId="0" borderId="0" xfId="0" applyFont="1" applyBorder="1" applyAlignment="1">
      <alignment horizontal="left" vertical="center"/>
    </xf>
    <xf numFmtId="176" fontId="5" fillId="0" borderId="2" xfId="0" applyNumberFormat="1" applyFont="1" applyBorder="1" applyAlignment="1">
      <alignment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38" fontId="9" fillId="0" borderId="7" xfId="1" applyFont="1" applyFill="1" applyBorder="1" applyAlignment="1">
      <alignment horizontal="center" vertical="center" wrapText="1"/>
    </xf>
    <xf numFmtId="49" fontId="9" fillId="0" borderId="4" xfId="1" applyNumberFormat="1" applyFont="1" applyFill="1" applyBorder="1" applyAlignment="1">
      <alignment horizontal="center" vertical="center"/>
    </xf>
    <xf numFmtId="49" fontId="9" fillId="0" borderId="3" xfId="1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  <xf numFmtId="0" fontId="6" fillId="0" borderId="8" xfId="0" applyFont="1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2"/>
  <sheetViews>
    <sheetView zoomScale="98" zoomScaleNormal="98" workbookViewId="0">
      <pane xSplit="3" ySplit="4" topLeftCell="D42" activePane="bottomRight" state="frozen"/>
      <selection pane="topRight" activeCell="D1" sqref="D1"/>
      <selection pane="bottomLeft" activeCell="A5" sqref="A5"/>
      <selection pane="bottomRight" activeCell="N36" sqref="N36"/>
    </sheetView>
  </sheetViews>
  <sheetFormatPr defaultColWidth="8.875" defaultRowHeight="11.25" x14ac:dyDescent="0.15"/>
  <cols>
    <col min="1" max="1" width="3.375" style="36" bestFit="1" customWidth="1"/>
    <col min="2" max="2" width="3.5" style="36" customWidth="1"/>
    <col min="3" max="3" width="19.375" style="36" bestFit="1" customWidth="1"/>
    <col min="4" max="12" width="15.75" style="31" customWidth="1"/>
    <col min="13" max="13" width="15.75" style="36" customWidth="1"/>
    <col min="14" max="14" width="15.75" style="31" customWidth="1"/>
    <col min="15" max="15" width="15.75" style="36" customWidth="1"/>
    <col min="16" max="16384" width="8.875" style="36"/>
  </cols>
  <sheetData>
    <row r="1" spans="1:25" x14ac:dyDescent="0.15">
      <c r="A1" s="34" t="s">
        <v>23</v>
      </c>
      <c r="B1" s="35" t="s">
        <v>108</v>
      </c>
      <c r="C1" s="51"/>
    </row>
    <row r="2" spans="1:25" x14ac:dyDescent="0.15">
      <c r="A2" s="34"/>
      <c r="B2" s="35"/>
      <c r="C2" s="51"/>
    </row>
    <row r="3" spans="1:25" s="37" customFormat="1" ht="25.15" customHeight="1" x14ac:dyDescent="0.15">
      <c r="C3" s="70"/>
      <c r="D3" s="72" t="s">
        <v>43</v>
      </c>
      <c r="E3" s="72"/>
      <c r="F3" s="72"/>
      <c r="G3" s="72"/>
      <c r="H3" s="72"/>
      <c r="I3" s="72"/>
      <c r="J3" s="72"/>
      <c r="K3" s="72"/>
      <c r="L3" s="72"/>
      <c r="M3" s="73" t="s">
        <v>44</v>
      </c>
      <c r="N3" s="54" t="s">
        <v>43</v>
      </c>
      <c r="O3" s="73" t="s">
        <v>45</v>
      </c>
    </row>
    <row r="4" spans="1:25" s="37" customFormat="1" ht="22.5" x14ac:dyDescent="0.15">
      <c r="C4" s="71"/>
      <c r="D4" s="63" t="s">
        <v>107</v>
      </c>
      <c r="E4" s="63" t="s">
        <v>179</v>
      </c>
      <c r="F4" s="63" t="s">
        <v>71</v>
      </c>
      <c r="G4" s="63" t="s">
        <v>109</v>
      </c>
      <c r="H4" s="63" t="s">
        <v>110</v>
      </c>
      <c r="I4" s="63" t="s">
        <v>111</v>
      </c>
      <c r="J4" s="63" t="s">
        <v>72</v>
      </c>
      <c r="K4" s="63" t="s">
        <v>112</v>
      </c>
      <c r="L4" s="63" t="s">
        <v>115</v>
      </c>
      <c r="M4" s="74"/>
      <c r="N4" s="55" t="s">
        <v>46</v>
      </c>
      <c r="O4" s="74"/>
    </row>
    <row r="5" spans="1:25" s="37" customFormat="1" ht="15.75" customHeight="1" x14ac:dyDescent="0.15">
      <c r="C5" s="45" t="s">
        <v>48</v>
      </c>
      <c r="D5" s="60"/>
      <c r="E5" s="56"/>
      <c r="F5" s="56"/>
      <c r="G5" s="56"/>
      <c r="H5" s="56"/>
      <c r="I5" s="56"/>
      <c r="J5" s="56"/>
      <c r="K5" s="56"/>
      <c r="L5" s="56"/>
      <c r="M5" s="39"/>
      <c r="N5" s="56"/>
      <c r="O5" s="39"/>
    </row>
    <row r="6" spans="1:25" s="37" customFormat="1" ht="15.75" customHeight="1" x14ac:dyDescent="0.15">
      <c r="C6" s="46" t="s">
        <v>49</v>
      </c>
      <c r="D6" s="57"/>
      <c r="E6" s="57"/>
      <c r="F6" s="57"/>
      <c r="G6" s="57"/>
      <c r="H6" s="57"/>
      <c r="I6" s="57"/>
      <c r="J6" s="57"/>
      <c r="K6" s="57"/>
      <c r="L6" s="57"/>
      <c r="M6" s="40">
        <f>SUM(D6:L6)</f>
        <v>0</v>
      </c>
      <c r="N6" s="57">
        <v>0</v>
      </c>
      <c r="O6" s="40">
        <f>M6+N6</f>
        <v>0</v>
      </c>
    </row>
    <row r="7" spans="1:25" s="37" customFormat="1" ht="15.75" customHeight="1" x14ac:dyDescent="0.15">
      <c r="C7" s="46" t="s">
        <v>50</v>
      </c>
      <c r="D7" s="58"/>
      <c r="E7" s="58"/>
      <c r="F7" s="58"/>
      <c r="G7" s="58"/>
      <c r="H7" s="58"/>
      <c r="I7" s="58"/>
      <c r="J7" s="58"/>
      <c r="K7" s="58"/>
      <c r="L7" s="58"/>
      <c r="M7" s="40">
        <f>SUM(D7:L7)</f>
        <v>0</v>
      </c>
      <c r="N7" s="58">
        <v>568124</v>
      </c>
      <c r="O7" s="40">
        <f>M7+N7</f>
        <v>568124</v>
      </c>
    </row>
    <row r="8" spans="1:25" s="37" customFormat="1" ht="15.75" customHeight="1" x14ac:dyDescent="0.15">
      <c r="C8" s="46" t="s">
        <v>113</v>
      </c>
      <c r="D8" s="58"/>
      <c r="E8" s="58"/>
      <c r="F8" s="58"/>
      <c r="G8" s="58"/>
      <c r="H8" s="58"/>
      <c r="I8" s="58"/>
      <c r="J8" s="58"/>
      <c r="K8" s="58"/>
      <c r="L8" s="58"/>
      <c r="M8" s="40"/>
      <c r="N8" s="58">
        <v>7973000</v>
      </c>
      <c r="O8" s="40">
        <f>M8+N8</f>
        <v>7973000</v>
      </c>
    </row>
    <row r="9" spans="1:25" s="37" customFormat="1" ht="15.75" customHeight="1" x14ac:dyDescent="0.15">
      <c r="C9" s="46" t="s">
        <v>165</v>
      </c>
      <c r="D9" s="33">
        <v>21289387</v>
      </c>
      <c r="E9" s="33">
        <v>91077291</v>
      </c>
      <c r="F9" s="33">
        <v>21375104</v>
      </c>
      <c r="G9" s="33">
        <v>36299813</v>
      </c>
      <c r="H9" s="33">
        <v>0</v>
      </c>
      <c r="I9" s="33">
        <v>4526193</v>
      </c>
      <c r="J9" s="33">
        <v>2740</v>
      </c>
      <c r="K9" s="33">
        <v>11536</v>
      </c>
      <c r="L9" s="33"/>
      <c r="M9" s="40">
        <f>SUM(D9:L9)</f>
        <v>174582064</v>
      </c>
      <c r="N9" s="57"/>
      <c r="O9" s="40">
        <f>M9+N9</f>
        <v>174582064</v>
      </c>
      <c r="Y9" s="37" t="s">
        <v>32</v>
      </c>
    </row>
    <row r="10" spans="1:25" s="37" customFormat="1" ht="15.75" customHeight="1" x14ac:dyDescent="0.15">
      <c r="C10" s="46" t="s">
        <v>114</v>
      </c>
      <c r="D10" s="57"/>
      <c r="E10" s="57"/>
      <c r="F10" s="57"/>
      <c r="G10" s="57"/>
      <c r="H10" s="57"/>
      <c r="I10" s="57"/>
      <c r="J10" s="57"/>
      <c r="K10" s="57"/>
      <c r="L10" s="57">
        <v>1985800</v>
      </c>
      <c r="M10" s="40">
        <f>SUM(D10:L10)</f>
        <v>1985800</v>
      </c>
      <c r="N10" s="57">
        <f>58928+331</f>
        <v>59259</v>
      </c>
      <c r="O10" s="40">
        <f>M10+N10</f>
        <v>2045059</v>
      </c>
    </row>
    <row r="11" spans="1:25" s="37" customFormat="1" ht="15.75" customHeight="1" x14ac:dyDescent="0.15">
      <c r="C11" s="47" t="s">
        <v>51</v>
      </c>
      <c r="D11" s="59">
        <f t="shared" ref="D11:N11" si="0">SUM(D6:D10)</f>
        <v>21289387</v>
      </c>
      <c r="E11" s="59">
        <f t="shared" si="0"/>
        <v>91077291</v>
      </c>
      <c r="F11" s="59">
        <f t="shared" ref="F11:K11" si="1">SUM(F6:F10)</f>
        <v>21375104</v>
      </c>
      <c r="G11" s="59">
        <f t="shared" si="1"/>
        <v>36299813</v>
      </c>
      <c r="H11" s="59">
        <f t="shared" ref="H11" si="2">SUM(H6:H10)</f>
        <v>0</v>
      </c>
      <c r="I11" s="59">
        <f t="shared" si="1"/>
        <v>4526193</v>
      </c>
      <c r="J11" s="59">
        <f t="shared" si="1"/>
        <v>2740</v>
      </c>
      <c r="K11" s="59">
        <f t="shared" si="1"/>
        <v>11536</v>
      </c>
      <c r="L11" s="59">
        <f t="shared" si="0"/>
        <v>1985800</v>
      </c>
      <c r="M11" s="42">
        <f t="shared" si="0"/>
        <v>176567864</v>
      </c>
      <c r="N11" s="59">
        <f t="shared" si="0"/>
        <v>8600383</v>
      </c>
      <c r="O11" s="42">
        <f>SUM(O6:O10)</f>
        <v>185168247</v>
      </c>
    </row>
    <row r="12" spans="1:25" s="37" customFormat="1" ht="15.75" customHeight="1" x14ac:dyDescent="0.15">
      <c r="C12" s="48" t="s">
        <v>52</v>
      </c>
      <c r="D12" s="60"/>
      <c r="E12" s="60"/>
      <c r="F12" s="60"/>
      <c r="G12" s="60"/>
      <c r="H12" s="60"/>
      <c r="I12" s="60"/>
      <c r="J12" s="60"/>
      <c r="K12" s="60"/>
      <c r="L12" s="60"/>
      <c r="M12" s="38"/>
      <c r="N12" s="60"/>
      <c r="O12" s="38"/>
    </row>
    <row r="13" spans="1:25" s="37" customFormat="1" ht="15.75" customHeight="1" x14ac:dyDescent="0.15">
      <c r="C13" s="48" t="s">
        <v>58</v>
      </c>
      <c r="D13" s="56"/>
      <c r="E13" s="56"/>
      <c r="F13" s="56"/>
      <c r="G13" s="56"/>
      <c r="H13" s="56"/>
      <c r="I13" s="56"/>
      <c r="J13" s="56"/>
      <c r="K13" s="56"/>
      <c r="L13" s="56"/>
      <c r="M13" s="39"/>
      <c r="N13" s="56"/>
      <c r="O13" s="39"/>
    </row>
    <row r="14" spans="1:25" s="37" customFormat="1" ht="15.75" customHeight="1" x14ac:dyDescent="0.15">
      <c r="C14" s="49" t="s">
        <v>53</v>
      </c>
      <c r="D14" s="58"/>
      <c r="E14" s="58"/>
      <c r="F14" s="58"/>
      <c r="G14" s="58"/>
      <c r="H14" s="58"/>
      <c r="I14" s="58"/>
      <c r="J14" s="58"/>
      <c r="K14" s="58"/>
      <c r="L14" s="58"/>
      <c r="M14" s="41">
        <f>SUM(D14:L14)</f>
        <v>0</v>
      </c>
      <c r="N14" s="58"/>
      <c r="O14" s="41">
        <f t="shared" ref="O14:O19" si="3">M14+N14</f>
        <v>0</v>
      </c>
    </row>
    <row r="15" spans="1:25" s="37" customFormat="1" ht="15.75" customHeight="1" x14ac:dyDescent="0.15">
      <c r="C15" s="49" t="s">
        <v>54</v>
      </c>
      <c r="D15" s="33">
        <v>15128807</v>
      </c>
      <c r="E15" s="33">
        <v>29302978</v>
      </c>
      <c r="F15" s="33">
        <v>12664159</v>
      </c>
      <c r="G15" s="33">
        <v>15813691</v>
      </c>
      <c r="H15" s="33">
        <v>-85123</v>
      </c>
      <c r="I15" s="33">
        <v>5388200</v>
      </c>
      <c r="J15" s="33">
        <v>0</v>
      </c>
      <c r="K15" s="33">
        <v>0</v>
      </c>
      <c r="L15" s="33">
        <v>6944726</v>
      </c>
      <c r="M15" s="41">
        <f>SUM(D15:L15)</f>
        <v>85157438</v>
      </c>
      <c r="N15" s="57">
        <v>11484001</v>
      </c>
      <c r="O15" s="41">
        <f t="shared" si="3"/>
        <v>96641439</v>
      </c>
    </row>
    <row r="16" spans="1:25" s="37" customFormat="1" ht="15.75" customHeight="1" x14ac:dyDescent="0.15">
      <c r="C16" s="48" t="s">
        <v>105</v>
      </c>
      <c r="D16" s="33">
        <v>327440</v>
      </c>
      <c r="E16" s="33">
        <v>1112920</v>
      </c>
      <c r="F16" s="33">
        <v>676050</v>
      </c>
      <c r="G16" s="33">
        <v>504565</v>
      </c>
      <c r="H16" s="33">
        <v>0</v>
      </c>
      <c r="I16" s="58">
        <v>204210</v>
      </c>
      <c r="J16" s="58">
        <v>0</v>
      </c>
      <c r="K16" s="58">
        <v>0</v>
      </c>
      <c r="L16" s="58">
        <v>0</v>
      </c>
      <c r="M16" s="41">
        <f>SUM(D16:L16)</f>
        <v>2825185</v>
      </c>
      <c r="N16" s="58">
        <v>170000</v>
      </c>
      <c r="O16" s="41">
        <f t="shared" si="3"/>
        <v>2995185</v>
      </c>
      <c r="Y16" s="37" t="s">
        <v>32</v>
      </c>
    </row>
    <row r="17" spans="3:25" s="37" customFormat="1" ht="15.75" customHeight="1" x14ac:dyDescent="0.15">
      <c r="C17" s="48" t="s">
        <v>55</v>
      </c>
      <c r="D17" s="66">
        <v>1194030</v>
      </c>
      <c r="E17" s="66">
        <v>3908922</v>
      </c>
      <c r="F17" s="66">
        <v>2058644</v>
      </c>
      <c r="G17" s="66">
        <v>1899472</v>
      </c>
      <c r="H17" s="66">
        <v>0</v>
      </c>
      <c r="I17" s="66">
        <v>893528</v>
      </c>
      <c r="J17" s="66">
        <v>0</v>
      </c>
      <c r="K17" s="66">
        <v>0</v>
      </c>
      <c r="L17" s="66">
        <v>127637</v>
      </c>
      <c r="M17" s="41">
        <f>SUM(D17:L17)</f>
        <v>10082233</v>
      </c>
      <c r="N17" s="67">
        <v>1896138</v>
      </c>
      <c r="O17" s="41">
        <f t="shared" si="3"/>
        <v>11978371</v>
      </c>
      <c r="Y17" s="37" t="s">
        <v>32</v>
      </c>
    </row>
    <row r="18" spans="3:25" s="37" customFormat="1" ht="15.75" hidden="1" customHeight="1" x14ac:dyDescent="0.15">
      <c r="C18" s="48" t="s">
        <v>56</v>
      </c>
      <c r="D18" s="58"/>
      <c r="E18" s="58"/>
      <c r="F18" s="58"/>
      <c r="G18" s="58"/>
      <c r="H18" s="58"/>
      <c r="I18" s="58"/>
      <c r="J18" s="58"/>
      <c r="K18" s="58"/>
      <c r="L18" s="58"/>
      <c r="M18" s="41">
        <f t="shared" ref="M18:M68" si="4">SUM(D18:L18)</f>
        <v>0</v>
      </c>
      <c r="N18" s="58"/>
      <c r="O18" s="41">
        <f t="shared" si="3"/>
        <v>0</v>
      </c>
    </row>
    <row r="19" spans="3:25" s="37" customFormat="1" ht="15.75" customHeight="1" x14ac:dyDescent="0.15">
      <c r="C19" s="48" t="s">
        <v>59</v>
      </c>
      <c r="D19" s="61">
        <f>SUM(D14:D18)</f>
        <v>16650277</v>
      </c>
      <c r="E19" s="61">
        <f t="shared" ref="E19:L19" si="5">SUM(E14:E18)</f>
        <v>34324820</v>
      </c>
      <c r="F19" s="61">
        <f t="shared" si="5"/>
        <v>15398853</v>
      </c>
      <c r="G19" s="61">
        <f t="shared" si="5"/>
        <v>18217728</v>
      </c>
      <c r="H19" s="61">
        <f t="shared" si="5"/>
        <v>-85123</v>
      </c>
      <c r="I19" s="61">
        <f t="shared" si="5"/>
        <v>6485938</v>
      </c>
      <c r="J19" s="61">
        <f t="shared" si="5"/>
        <v>0</v>
      </c>
      <c r="K19" s="61">
        <f t="shared" si="5"/>
        <v>0</v>
      </c>
      <c r="L19" s="61">
        <f t="shared" si="5"/>
        <v>7072363</v>
      </c>
      <c r="M19" s="43">
        <f>SUM(M14:M18)</f>
        <v>98064856</v>
      </c>
      <c r="N19" s="43">
        <f>SUM(N14:N18)</f>
        <v>13550139</v>
      </c>
      <c r="O19" s="43">
        <f t="shared" si="3"/>
        <v>111614995</v>
      </c>
    </row>
    <row r="20" spans="3:25" s="37" customFormat="1" ht="15.75" customHeight="1" x14ac:dyDescent="0.15">
      <c r="C20" s="48" t="s">
        <v>57</v>
      </c>
      <c r="D20" s="56"/>
      <c r="E20" s="56"/>
      <c r="F20" s="56"/>
      <c r="G20" s="56"/>
      <c r="H20" s="56"/>
      <c r="I20" s="56"/>
      <c r="J20" s="56"/>
      <c r="K20" s="56"/>
      <c r="L20" s="56"/>
      <c r="M20" s="39"/>
      <c r="N20" s="56"/>
      <c r="O20" s="39"/>
    </row>
    <row r="21" spans="3:25" s="37" customFormat="1" ht="15.75" customHeight="1" x14ac:dyDescent="0.15">
      <c r="C21" s="49" t="s">
        <v>106</v>
      </c>
      <c r="D21" s="58">
        <f>SUM(D22:D29)</f>
        <v>70140</v>
      </c>
      <c r="E21" s="58">
        <f t="shared" ref="E21:N21" si="6">SUM(E22:E29)</f>
        <v>10701419</v>
      </c>
      <c r="F21" s="58">
        <f t="shared" si="6"/>
        <v>856517</v>
      </c>
      <c r="G21" s="58">
        <f t="shared" si="6"/>
        <v>0</v>
      </c>
      <c r="H21" s="58">
        <f t="shared" si="6"/>
        <v>0</v>
      </c>
      <c r="I21" s="58">
        <f t="shared" si="6"/>
        <v>0</v>
      </c>
      <c r="J21" s="58">
        <f t="shared" si="6"/>
        <v>0</v>
      </c>
      <c r="K21" s="58">
        <f t="shared" si="6"/>
        <v>1120</v>
      </c>
      <c r="L21" s="58">
        <f t="shared" si="6"/>
        <v>0</v>
      </c>
      <c r="M21" s="41">
        <f t="shared" ref="M21:M29" si="7">SUM(D21:L21)</f>
        <v>11629196</v>
      </c>
      <c r="N21" s="58">
        <f t="shared" si="6"/>
        <v>0</v>
      </c>
      <c r="O21" s="41">
        <f>M21+N21</f>
        <v>11629196</v>
      </c>
    </row>
    <row r="22" spans="3:25" s="37" customFormat="1" ht="15.75" customHeight="1" x14ac:dyDescent="0.15">
      <c r="C22" s="52" t="s">
        <v>152</v>
      </c>
      <c r="D22" s="33"/>
      <c r="E22" s="33">
        <v>827399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41">
        <f t="shared" si="7"/>
        <v>827399</v>
      </c>
      <c r="N22" s="32">
        <v>0</v>
      </c>
      <c r="O22" s="41">
        <f t="shared" ref="O22:O29" si="8">M22+N22</f>
        <v>827399</v>
      </c>
    </row>
    <row r="23" spans="3:25" s="37" customFormat="1" ht="15.75" customHeight="1" x14ac:dyDescent="0.15">
      <c r="C23" s="52" t="s">
        <v>153</v>
      </c>
      <c r="D23" s="33">
        <v>0</v>
      </c>
      <c r="E23" s="33">
        <v>7600811</v>
      </c>
      <c r="F23" s="33">
        <v>856517</v>
      </c>
      <c r="G23" s="33">
        <v>0</v>
      </c>
      <c r="H23" s="33">
        <v>0</v>
      </c>
      <c r="I23" s="33">
        <v>0</v>
      </c>
      <c r="J23" s="33">
        <v>0</v>
      </c>
      <c r="K23" s="33">
        <v>1120</v>
      </c>
      <c r="L23" s="33">
        <v>0</v>
      </c>
      <c r="M23" s="41">
        <f t="shared" si="7"/>
        <v>8458448</v>
      </c>
      <c r="N23" s="32">
        <v>0</v>
      </c>
      <c r="O23" s="41">
        <f t="shared" si="8"/>
        <v>8458448</v>
      </c>
    </row>
    <row r="24" spans="3:25" s="37" customFormat="1" ht="15.75" customHeight="1" x14ac:dyDescent="0.15">
      <c r="C24" s="52" t="s">
        <v>180</v>
      </c>
      <c r="D24" s="33">
        <v>13840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41">
        <f t="shared" ref="M24" si="9">SUM(D24:L24)</f>
        <v>13840</v>
      </c>
      <c r="N24" s="32">
        <v>0</v>
      </c>
      <c r="O24" s="41">
        <f t="shared" ref="O24" si="10">M24+N24</f>
        <v>13840</v>
      </c>
    </row>
    <row r="25" spans="3:25" s="37" customFormat="1" ht="15.75" customHeight="1" x14ac:dyDescent="0.15">
      <c r="C25" s="52" t="s">
        <v>154</v>
      </c>
      <c r="D25" s="33">
        <v>0</v>
      </c>
      <c r="E25" s="33">
        <v>40560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41">
        <f t="shared" si="7"/>
        <v>40560</v>
      </c>
      <c r="N25" s="32">
        <v>0</v>
      </c>
      <c r="O25" s="41">
        <f t="shared" si="8"/>
        <v>40560</v>
      </c>
    </row>
    <row r="26" spans="3:25" s="37" customFormat="1" ht="15.75" customHeight="1" x14ac:dyDescent="0.15">
      <c r="C26" s="52" t="s">
        <v>155</v>
      </c>
      <c r="D26" s="33">
        <v>0</v>
      </c>
      <c r="E26" s="33">
        <v>2163161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41">
        <f t="shared" si="7"/>
        <v>2163161</v>
      </c>
      <c r="N26" s="32">
        <v>0</v>
      </c>
      <c r="O26" s="41">
        <f t="shared" si="8"/>
        <v>2163161</v>
      </c>
    </row>
    <row r="27" spans="3:25" s="37" customFormat="1" ht="15.75" hidden="1" customHeight="1" x14ac:dyDescent="0.15">
      <c r="C27" s="52" t="s">
        <v>156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41">
        <f t="shared" si="7"/>
        <v>0</v>
      </c>
      <c r="N27" s="32">
        <v>0</v>
      </c>
      <c r="O27" s="41">
        <f t="shared" si="8"/>
        <v>0</v>
      </c>
    </row>
    <row r="28" spans="3:25" s="37" customFormat="1" ht="15.75" customHeight="1" x14ac:dyDescent="0.15">
      <c r="C28" s="52" t="s">
        <v>157</v>
      </c>
      <c r="D28" s="33">
        <v>3300</v>
      </c>
      <c r="E28" s="33">
        <v>69488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41">
        <f>SUM(D28:L28)</f>
        <v>72788</v>
      </c>
      <c r="N28" s="32">
        <v>0</v>
      </c>
      <c r="O28" s="41">
        <f t="shared" si="8"/>
        <v>72788</v>
      </c>
    </row>
    <row r="29" spans="3:25" s="37" customFormat="1" ht="15.75" customHeight="1" x14ac:dyDescent="0.15">
      <c r="C29" s="52" t="s">
        <v>158</v>
      </c>
      <c r="D29" s="33">
        <v>53000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41">
        <f t="shared" si="7"/>
        <v>53000</v>
      </c>
      <c r="N29" s="32">
        <v>0</v>
      </c>
      <c r="O29" s="41">
        <f t="shared" si="8"/>
        <v>53000</v>
      </c>
    </row>
    <row r="30" spans="3:25" s="37" customFormat="1" ht="15.75" customHeight="1" x14ac:dyDescent="0.15">
      <c r="C30" s="53" t="s">
        <v>117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41">
        <f t="shared" si="4"/>
        <v>0</v>
      </c>
      <c r="N30" s="32">
        <v>105300</v>
      </c>
      <c r="O30" s="41">
        <f t="shared" ref="O30:O68" si="11">M30+N30</f>
        <v>105300</v>
      </c>
    </row>
    <row r="31" spans="3:25" s="37" customFormat="1" ht="15.75" customHeight="1" x14ac:dyDescent="0.15">
      <c r="C31" s="53" t="s">
        <v>118</v>
      </c>
      <c r="D31" s="33">
        <v>0</v>
      </c>
      <c r="E31" s="33">
        <v>0</v>
      </c>
      <c r="F31" s="33">
        <v>0</v>
      </c>
      <c r="G31" s="33">
        <v>85000</v>
      </c>
      <c r="H31" s="33">
        <v>0</v>
      </c>
      <c r="I31" s="33">
        <v>0</v>
      </c>
      <c r="J31" s="33">
        <v>0</v>
      </c>
      <c r="K31" s="33">
        <v>0</v>
      </c>
      <c r="L31" s="33">
        <v>6909260</v>
      </c>
      <c r="M31" s="41">
        <f t="shared" si="4"/>
        <v>6994260</v>
      </c>
      <c r="N31" s="32">
        <v>0</v>
      </c>
      <c r="O31" s="41">
        <f t="shared" si="11"/>
        <v>6994260</v>
      </c>
    </row>
    <row r="32" spans="3:25" s="37" customFormat="1" ht="15.75" customHeight="1" x14ac:dyDescent="0.15">
      <c r="C32" s="53" t="s">
        <v>119</v>
      </c>
      <c r="D32" s="33">
        <v>117478</v>
      </c>
      <c r="E32" s="33">
        <v>225344</v>
      </c>
      <c r="F32" s="33">
        <v>116712</v>
      </c>
      <c r="G32" s="33">
        <v>198453</v>
      </c>
      <c r="H32" s="33">
        <v>-250</v>
      </c>
      <c r="I32" s="33">
        <v>35984</v>
      </c>
      <c r="J32" s="33">
        <v>0</v>
      </c>
      <c r="K32" s="33">
        <v>0</v>
      </c>
      <c r="L32" s="33">
        <v>104000</v>
      </c>
      <c r="M32" s="41">
        <f t="shared" si="4"/>
        <v>797721</v>
      </c>
      <c r="N32" s="32">
        <v>149716</v>
      </c>
      <c r="O32" s="41">
        <f t="shared" si="11"/>
        <v>947437</v>
      </c>
    </row>
    <row r="33" spans="3:15" s="37" customFormat="1" ht="15.75" customHeight="1" x14ac:dyDescent="0.15">
      <c r="C33" s="53" t="s">
        <v>120</v>
      </c>
      <c r="D33" s="33">
        <v>0</v>
      </c>
      <c r="E33" s="33">
        <v>26488</v>
      </c>
      <c r="F33" s="33">
        <v>0</v>
      </c>
      <c r="G33" s="33">
        <v>150964</v>
      </c>
      <c r="H33" s="33">
        <v>0</v>
      </c>
      <c r="I33" s="33">
        <v>0</v>
      </c>
      <c r="J33" s="33">
        <v>0</v>
      </c>
      <c r="K33" s="33">
        <v>0</v>
      </c>
      <c r="L33" s="33">
        <v>11770</v>
      </c>
      <c r="M33" s="41">
        <f t="shared" si="4"/>
        <v>189222</v>
      </c>
      <c r="N33" s="32">
        <v>1234543</v>
      </c>
      <c r="O33" s="41">
        <f t="shared" si="11"/>
        <v>1423765</v>
      </c>
    </row>
    <row r="34" spans="3:15" s="37" customFormat="1" ht="15.75" customHeight="1" x14ac:dyDescent="0.15">
      <c r="C34" s="53" t="s">
        <v>34</v>
      </c>
      <c r="D34" s="33">
        <v>0</v>
      </c>
      <c r="E34" s="33">
        <v>1624317</v>
      </c>
      <c r="F34" s="33">
        <v>0</v>
      </c>
      <c r="G34" s="33">
        <v>672137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41">
        <f t="shared" si="4"/>
        <v>2296454</v>
      </c>
      <c r="N34" s="32">
        <v>2684348</v>
      </c>
      <c r="O34" s="41">
        <f t="shared" si="11"/>
        <v>4980802</v>
      </c>
    </row>
    <row r="35" spans="3:15" s="37" customFormat="1" ht="15.75" customHeight="1" x14ac:dyDescent="0.15">
      <c r="C35" s="53" t="s">
        <v>121</v>
      </c>
      <c r="D35" s="33">
        <v>0</v>
      </c>
      <c r="E35" s="33">
        <v>0</v>
      </c>
      <c r="F35" s="33">
        <v>0</v>
      </c>
      <c r="G35" s="33">
        <v>237094</v>
      </c>
      <c r="H35" s="33">
        <v>0</v>
      </c>
      <c r="I35" s="33">
        <v>0</v>
      </c>
      <c r="J35" s="33">
        <v>0</v>
      </c>
      <c r="K35" s="33">
        <v>0</v>
      </c>
      <c r="L35" s="33">
        <v>1598855</v>
      </c>
      <c r="M35" s="41">
        <f t="shared" si="4"/>
        <v>1835949</v>
      </c>
      <c r="N35" s="32">
        <v>1405917</v>
      </c>
      <c r="O35" s="41">
        <f t="shared" si="11"/>
        <v>3241866</v>
      </c>
    </row>
    <row r="36" spans="3:15" s="37" customFormat="1" ht="15.75" customHeight="1" x14ac:dyDescent="0.15">
      <c r="C36" s="53" t="s">
        <v>122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62520</v>
      </c>
      <c r="M36" s="41">
        <f t="shared" si="4"/>
        <v>62520</v>
      </c>
      <c r="N36" s="32">
        <v>968164</v>
      </c>
      <c r="O36" s="41">
        <f t="shared" si="11"/>
        <v>1030684</v>
      </c>
    </row>
    <row r="37" spans="3:15" s="37" customFormat="1" ht="15.75" customHeight="1" x14ac:dyDescent="0.15">
      <c r="C37" s="53" t="s">
        <v>123</v>
      </c>
      <c r="D37" s="33">
        <v>7500</v>
      </c>
      <c r="E37" s="33">
        <v>10500</v>
      </c>
      <c r="F37" s="33">
        <v>10500</v>
      </c>
      <c r="G37" s="33">
        <v>19500</v>
      </c>
      <c r="H37" s="33">
        <v>0</v>
      </c>
      <c r="I37" s="33">
        <v>12500</v>
      </c>
      <c r="J37" s="33">
        <v>0</v>
      </c>
      <c r="K37" s="33">
        <v>0</v>
      </c>
      <c r="L37" s="33">
        <v>4500</v>
      </c>
      <c r="M37" s="41">
        <f t="shared" si="4"/>
        <v>65000</v>
      </c>
      <c r="N37" s="32">
        <v>33000</v>
      </c>
      <c r="O37" s="41">
        <f t="shared" si="11"/>
        <v>98000</v>
      </c>
    </row>
    <row r="38" spans="3:15" s="37" customFormat="1" ht="15.75" customHeight="1" x14ac:dyDescent="0.15">
      <c r="C38" s="53" t="s">
        <v>124</v>
      </c>
      <c r="D38" s="33">
        <v>0</v>
      </c>
      <c r="E38" s="33">
        <v>0</v>
      </c>
      <c r="F38" s="33">
        <v>0</v>
      </c>
      <c r="G38" s="33">
        <v>10000</v>
      </c>
      <c r="H38" s="33">
        <v>0</v>
      </c>
      <c r="I38" s="33">
        <v>0</v>
      </c>
      <c r="J38" s="33">
        <v>0</v>
      </c>
      <c r="K38" s="33">
        <v>0</v>
      </c>
      <c r="L38" s="33">
        <v>3988350</v>
      </c>
      <c r="M38" s="41">
        <f t="shared" si="4"/>
        <v>3998350</v>
      </c>
      <c r="N38" s="32">
        <v>1139469</v>
      </c>
      <c r="O38" s="41">
        <f t="shared" si="11"/>
        <v>5137819</v>
      </c>
    </row>
    <row r="39" spans="3:15" s="37" customFormat="1" ht="15.75" customHeight="1" x14ac:dyDescent="0.15">
      <c r="C39" s="53" t="s">
        <v>125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41">
        <f t="shared" si="4"/>
        <v>0</v>
      </c>
      <c r="N39" s="32">
        <v>314947</v>
      </c>
      <c r="O39" s="41">
        <f t="shared" si="11"/>
        <v>314947</v>
      </c>
    </row>
    <row r="40" spans="3:15" s="37" customFormat="1" ht="15.75" customHeight="1" x14ac:dyDescent="0.15">
      <c r="C40" s="53" t="s">
        <v>40</v>
      </c>
      <c r="D40" s="33">
        <v>0</v>
      </c>
      <c r="E40" s="33">
        <v>3080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41">
        <f t="shared" si="4"/>
        <v>3080</v>
      </c>
      <c r="N40" s="32">
        <v>40560</v>
      </c>
      <c r="O40" s="41">
        <f t="shared" si="11"/>
        <v>43640</v>
      </c>
    </row>
    <row r="41" spans="3:15" s="37" customFormat="1" ht="15.75" customHeight="1" x14ac:dyDescent="0.15">
      <c r="C41" s="53" t="s">
        <v>37</v>
      </c>
      <c r="D41" s="33">
        <v>0</v>
      </c>
      <c r="E41" s="33">
        <v>125703</v>
      </c>
      <c r="F41" s="33">
        <v>0</v>
      </c>
      <c r="G41" s="33">
        <v>36925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41">
        <f t="shared" si="4"/>
        <v>162628</v>
      </c>
      <c r="N41" s="32">
        <v>1261573</v>
      </c>
      <c r="O41" s="41">
        <f t="shared" si="11"/>
        <v>1424201</v>
      </c>
    </row>
    <row r="42" spans="3:15" s="37" customFormat="1" ht="15.75" customHeight="1" x14ac:dyDescent="0.15">
      <c r="C42" s="53" t="s">
        <v>39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41">
        <f t="shared" si="4"/>
        <v>0</v>
      </c>
      <c r="N42" s="32">
        <v>250883</v>
      </c>
      <c r="O42" s="41">
        <f t="shared" si="11"/>
        <v>250883</v>
      </c>
    </row>
    <row r="43" spans="3:15" s="37" customFormat="1" ht="15.75" customHeight="1" x14ac:dyDescent="0.15">
      <c r="C43" s="53" t="s">
        <v>126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41">
        <f t="shared" si="4"/>
        <v>0</v>
      </c>
      <c r="N43" s="32">
        <v>100213</v>
      </c>
      <c r="O43" s="41">
        <f t="shared" si="11"/>
        <v>100213</v>
      </c>
    </row>
    <row r="44" spans="3:15" s="37" customFormat="1" ht="15.75" customHeight="1" x14ac:dyDescent="0.15">
      <c r="C44" s="53" t="s">
        <v>127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41">
        <f t="shared" si="4"/>
        <v>0</v>
      </c>
      <c r="N44" s="32">
        <v>154880</v>
      </c>
      <c r="O44" s="41">
        <f t="shared" si="11"/>
        <v>154880</v>
      </c>
    </row>
    <row r="45" spans="3:15" s="37" customFormat="1" ht="15.75" customHeight="1" x14ac:dyDescent="0.15">
      <c r="C45" s="53" t="s">
        <v>128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41">
        <f t="shared" si="4"/>
        <v>0</v>
      </c>
      <c r="N45" s="32">
        <v>1503</v>
      </c>
      <c r="O45" s="41">
        <f t="shared" si="11"/>
        <v>1503</v>
      </c>
    </row>
    <row r="46" spans="3:15" s="37" customFormat="1" ht="15.75" customHeight="1" x14ac:dyDescent="0.15">
      <c r="C46" s="53" t="s">
        <v>129</v>
      </c>
      <c r="D46" s="33">
        <v>0</v>
      </c>
      <c r="E46" s="33">
        <v>348948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2631150</v>
      </c>
      <c r="M46" s="41">
        <f t="shared" si="4"/>
        <v>2980098</v>
      </c>
      <c r="N46" s="32">
        <v>2030694</v>
      </c>
      <c r="O46" s="41">
        <f t="shared" si="11"/>
        <v>5010792</v>
      </c>
    </row>
    <row r="47" spans="3:15" s="37" customFormat="1" ht="15.75" customHeight="1" x14ac:dyDescent="0.15">
      <c r="C47" s="53" t="s">
        <v>130</v>
      </c>
      <c r="D47" s="33">
        <v>0</v>
      </c>
      <c r="E47" s="33">
        <v>1044800</v>
      </c>
      <c r="F47" s="33">
        <v>0</v>
      </c>
      <c r="G47" s="33">
        <v>2520000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41">
        <f t="shared" si="4"/>
        <v>3564800</v>
      </c>
      <c r="N47" s="32">
        <v>2240000</v>
      </c>
      <c r="O47" s="41">
        <f t="shared" si="11"/>
        <v>5804800</v>
      </c>
    </row>
    <row r="48" spans="3:15" s="37" customFormat="1" ht="15.75" customHeight="1" x14ac:dyDescent="0.15">
      <c r="C48" s="53" t="s">
        <v>131</v>
      </c>
      <c r="D48" s="33">
        <v>0</v>
      </c>
      <c r="E48" s="33">
        <v>0</v>
      </c>
      <c r="F48" s="33">
        <v>0</v>
      </c>
      <c r="G48" s="33">
        <v>20000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41">
        <f t="shared" si="4"/>
        <v>20000</v>
      </c>
      <c r="N48" s="32">
        <v>122818</v>
      </c>
      <c r="O48" s="41">
        <f t="shared" si="11"/>
        <v>142818</v>
      </c>
    </row>
    <row r="49" spans="3:15" s="37" customFormat="1" ht="15.75" customHeight="1" x14ac:dyDescent="0.15">
      <c r="C49" s="53" t="s">
        <v>132</v>
      </c>
      <c r="D49" s="33">
        <v>0</v>
      </c>
      <c r="E49" s="33">
        <v>0</v>
      </c>
      <c r="F49" s="33">
        <v>0</v>
      </c>
      <c r="G49" s="33">
        <v>700</v>
      </c>
      <c r="H49" s="33">
        <v>0</v>
      </c>
      <c r="I49" s="33">
        <v>0</v>
      </c>
      <c r="J49" s="33">
        <v>0</v>
      </c>
      <c r="K49" s="33">
        <v>0</v>
      </c>
      <c r="L49" s="33">
        <v>555110</v>
      </c>
      <c r="M49" s="41">
        <f t="shared" si="4"/>
        <v>555810</v>
      </c>
      <c r="N49" s="32">
        <v>870400</v>
      </c>
      <c r="O49" s="41">
        <f t="shared" si="11"/>
        <v>1426210</v>
      </c>
    </row>
    <row r="50" spans="3:15" s="37" customFormat="1" ht="15.75" customHeight="1" x14ac:dyDescent="0.15">
      <c r="C50" s="53" t="s">
        <v>133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1906840</v>
      </c>
      <c r="M50" s="41">
        <f t="shared" si="4"/>
        <v>1906840</v>
      </c>
      <c r="N50" s="32">
        <v>0</v>
      </c>
      <c r="O50" s="41">
        <f t="shared" si="11"/>
        <v>1906840</v>
      </c>
    </row>
    <row r="51" spans="3:15" s="37" customFormat="1" ht="15.75" customHeight="1" x14ac:dyDescent="0.15">
      <c r="C51" s="53" t="s">
        <v>36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41">
        <f t="shared" si="4"/>
        <v>0</v>
      </c>
      <c r="N51" s="32">
        <v>1599220</v>
      </c>
      <c r="O51" s="41">
        <f t="shared" si="11"/>
        <v>1599220</v>
      </c>
    </row>
    <row r="52" spans="3:15" s="37" customFormat="1" ht="15.75" customHeight="1" x14ac:dyDescent="0.15">
      <c r="C52" s="53" t="s">
        <v>134</v>
      </c>
      <c r="D52" s="33">
        <v>0</v>
      </c>
      <c r="E52" s="33">
        <v>0</v>
      </c>
      <c r="F52" s="33">
        <v>0</v>
      </c>
      <c r="G52" s="33">
        <v>86788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41">
        <f t="shared" si="4"/>
        <v>86788</v>
      </c>
      <c r="N52" s="32">
        <v>153426</v>
      </c>
      <c r="O52" s="41">
        <f t="shared" si="11"/>
        <v>240214</v>
      </c>
    </row>
    <row r="53" spans="3:15" s="37" customFormat="1" ht="15.75" customHeight="1" x14ac:dyDescent="0.15">
      <c r="C53" s="53" t="s">
        <v>35</v>
      </c>
      <c r="D53" s="33">
        <v>0</v>
      </c>
      <c r="E53" s="33">
        <v>651195</v>
      </c>
      <c r="F53" s="33">
        <v>0</v>
      </c>
      <c r="G53" s="33">
        <v>869447</v>
      </c>
      <c r="H53" s="33">
        <v>0</v>
      </c>
      <c r="I53" s="33">
        <v>0</v>
      </c>
      <c r="J53" s="33">
        <v>0</v>
      </c>
      <c r="K53" s="33">
        <v>0</v>
      </c>
      <c r="L53" s="33">
        <v>647277</v>
      </c>
      <c r="M53" s="41">
        <f t="shared" si="4"/>
        <v>2167919</v>
      </c>
      <c r="N53" s="32">
        <v>8049131</v>
      </c>
      <c r="O53" s="41">
        <f t="shared" si="11"/>
        <v>10217050</v>
      </c>
    </row>
    <row r="54" spans="3:15" s="37" customFormat="1" ht="15.75" customHeight="1" x14ac:dyDescent="0.15">
      <c r="C54" s="53" t="s">
        <v>148</v>
      </c>
      <c r="D54" s="33">
        <v>0</v>
      </c>
      <c r="E54" s="33">
        <v>0</v>
      </c>
      <c r="F54" s="33">
        <v>0</v>
      </c>
      <c r="G54" s="33">
        <v>6240</v>
      </c>
      <c r="H54" s="33">
        <v>0</v>
      </c>
      <c r="I54" s="33">
        <v>0</v>
      </c>
      <c r="J54" s="33">
        <v>0</v>
      </c>
      <c r="K54" s="33">
        <v>0</v>
      </c>
      <c r="L54" s="33">
        <v>0</v>
      </c>
      <c r="M54" s="41">
        <f t="shared" si="4"/>
        <v>6240</v>
      </c>
      <c r="N54" s="32">
        <v>327019</v>
      </c>
      <c r="O54" s="41">
        <f t="shared" si="11"/>
        <v>333259</v>
      </c>
    </row>
    <row r="55" spans="3:15" s="37" customFormat="1" ht="15.75" hidden="1" customHeight="1" x14ac:dyDescent="0.15">
      <c r="C55" s="53" t="s">
        <v>38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41">
        <f t="shared" si="4"/>
        <v>0</v>
      </c>
      <c r="N55" s="32">
        <v>0</v>
      </c>
      <c r="O55" s="41">
        <f t="shared" si="11"/>
        <v>0</v>
      </c>
    </row>
    <row r="56" spans="3:15" s="37" customFormat="1" ht="15.75" customHeight="1" x14ac:dyDescent="0.15">
      <c r="C56" s="53" t="s">
        <v>135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41">
        <f t="shared" si="4"/>
        <v>0</v>
      </c>
      <c r="N56" s="32">
        <v>297387</v>
      </c>
      <c r="O56" s="41">
        <f t="shared" si="11"/>
        <v>297387</v>
      </c>
    </row>
    <row r="57" spans="3:15" s="37" customFormat="1" ht="15.75" customHeight="1" x14ac:dyDescent="0.15">
      <c r="C57" s="53" t="s">
        <v>181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41">
        <f t="shared" ref="M57" si="12">SUM(D57:L57)</f>
        <v>0</v>
      </c>
      <c r="N57" s="32">
        <v>3870</v>
      </c>
      <c r="O57" s="41">
        <f t="shared" si="11"/>
        <v>3870</v>
      </c>
    </row>
    <row r="58" spans="3:15" s="37" customFormat="1" ht="15.75" customHeight="1" x14ac:dyDescent="0.15">
      <c r="C58" s="53" t="s">
        <v>182</v>
      </c>
      <c r="D58" s="33">
        <v>0</v>
      </c>
      <c r="E58" s="33">
        <v>0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41">
        <f t="shared" ref="M58" si="13">SUM(D58:L58)</f>
        <v>0</v>
      </c>
      <c r="N58" s="32">
        <v>50000</v>
      </c>
      <c r="O58" s="41">
        <f t="shared" ref="O58" si="14">M58+N58</f>
        <v>50000</v>
      </c>
    </row>
    <row r="59" spans="3:15" s="37" customFormat="1" ht="15.75" customHeight="1" x14ac:dyDescent="0.15">
      <c r="C59" s="53" t="s">
        <v>136</v>
      </c>
      <c r="D59" s="33">
        <v>0</v>
      </c>
      <c r="E59" s="33">
        <v>0</v>
      </c>
      <c r="F59" s="33">
        <v>0</v>
      </c>
      <c r="G59" s="33">
        <v>0</v>
      </c>
      <c r="H59" s="33">
        <v>0</v>
      </c>
      <c r="I59" s="33">
        <v>0</v>
      </c>
      <c r="J59" s="33">
        <v>0</v>
      </c>
      <c r="K59" s="33">
        <v>0</v>
      </c>
      <c r="L59" s="33">
        <v>0</v>
      </c>
      <c r="M59" s="41">
        <f t="shared" si="4"/>
        <v>0</v>
      </c>
      <c r="N59" s="32">
        <v>1055772</v>
      </c>
      <c r="O59" s="41">
        <f t="shared" si="11"/>
        <v>1055772</v>
      </c>
    </row>
    <row r="60" spans="3:15" s="37" customFormat="1" ht="15.75" customHeight="1" x14ac:dyDescent="0.15">
      <c r="C60" s="53" t="s">
        <v>137</v>
      </c>
      <c r="D60" s="33">
        <v>0</v>
      </c>
      <c r="E60" s="33">
        <v>0</v>
      </c>
      <c r="F60" s="33">
        <v>0</v>
      </c>
      <c r="G60" s="33">
        <v>95930</v>
      </c>
      <c r="H60" s="33">
        <v>0</v>
      </c>
      <c r="I60" s="33">
        <v>0</v>
      </c>
      <c r="J60" s="33">
        <v>0</v>
      </c>
      <c r="K60" s="33">
        <v>0</v>
      </c>
      <c r="L60" s="33">
        <v>0</v>
      </c>
      <c r="M60" s="41">
        <f t="shared" si="4"/>
        <v>95930</v>
      </c>
      <c r="N60" s="32">
        <v>360916</v>
      </c>
      <c r="O60" s="41">
        <f t="shared" si="11"/>
        <v>456846</v>
      </c>
    </row>
    <row r="61" spans="3:15" s="37" customFormat="1" ht="15.75" customHeight="1" x14ac:dyDescent="0.15">
      <c r="C61" s="53" t="s">
        <v>183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33">
        <v>0</v>
      </c>
      <c r="M61" s="41">
        <f t="shared" si="4"/>
        <v>0</v>
      </c>
      <c r="N61" s="32">
        <v>77833</v>
      </c>
      <c r="O61" s="41">
        <f t="shared" si="11"/>
        <v>77833</v>
      </c>
    </row>
    <row r="62" spans="3:15" s="37" customFormat="1" ht="15.75" customHeight="1" x14ac:dyDescent="0.15">
      <c r="C62" s="53" t="s">
        <v>138</v>
      </c>
      <c r="D62" s="33">
        <v>0</v>
      </c>
      <c r="E62" s="33">
        <v>-1100</v>
      </c>
      <c r="F62" s="33">
        <v>0</v>
      </c>
      <c r="G62" s="33">
        <v>0</v>
      </c>
      <c r="H62" s="33">
        <v>0</v>
      </c>
      <c r="I62" s="33">
        <v>500</v>
      </c>
      <c r="J62" s="33">
        <v>0</v>
      </c>
      <c r="K62" s="33">
        <v>0</v>
      </c>
      <c r="L62" s="33">
        <v>7700</v>
      </c>
      <c r="M62" s="41">
        <f t="shared" si="4"/>
        <v>7100</v>
      </c>
      <c r="N62" s="32">
        <v>431200</v>
      </c>
      <c r="O62" s="41">
        <f t="shared" si="11"/>
        <v>438300</v>
      </c>
    </row>
    <row r="63" spans="3:15" s="37" customFormat="1" ht="15.75" customHeight="1" x14ac:dyDescent="0.15">
      <c r="C63" s="53" t="s">
        <v>139</v>
      </c>
      <c r="D63" s="33">
        <v>11940</v>
      </c>
      <c r="E63" s="33">
        <v>246662</v>
      </c>
      <c r="F63" s="33">
        <v>48151</v>
      </c>
      <c r="G63" s="33">
        <v>363012</v>
      </c>
      <c r="H63" s="33">
        <v>0</v>
      </c>
      <c r="I63" s="33">
        <v>0</v>
      </c>
      <c r="J63" s="33">
        <v>0</v>
      </c>
      <c r="K63" s="33">
        <v>0</v>
      </c>
      <c r="L63" s="33">
        <v>0</v>
      </c>
      <c r="M63" s="41">
        <f t="shared" si="4"/>
        <v>669765</v>
      </c>
      <c r="N63" s="32">
        <v>1289092</v>
      </c>
      <c r="O63" s="41">
        <f t="shared" si="11"/>
        <v>1958857</v>
      </c>
    </row>
    <row r="64" spans="3:15" s="37" customFormat="1" ht="15.75" hidden="1" customHeight="1" x14ac:dyDescent="0.15">
      <c r="C64" s="53" t="s">
        <v>159</v>
      </c>
      <c r="D64" s="33"/>
      <c r="E64" s="33"/>
      <c r="F64" s="33"/>
      <c r="G64" s="33"/>
      <c r="H64" s="33"/>
      <c r="I64" s="33"/>
      <c r="J64" s="33"/>
      <c r="K64" s="33"/>
      <c r="L64" s="33"/>
      <c r="M64" s="41">
        <f t="shared" si="4"/>
        <v>0</v>
      </c>
      <c r="N64" s="32"/>
      <c r="O64" s="41">
        <f t="shared" si="11"/>
        <v>0</v>
      </c>
    </row>
    <row r="65" spans="3:15" s="37" customFormat="1" ht="15.75" customHeight="1" x14ac:dyDescent="0.15">
      <c r="C65" s="53" t="s">
        <v>184</v>
      </c>
      <c r="D65" s="33">
        <v>0</v>
      </c>
      <c r="E65" s="33">
        <v>0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3">
        <v>0</v>
      </c>
      <c r="M65" s="41">
        <f t="shared" ref="M65" si="15">SUM(D65:L65)</f>
        <v>0</v>
      </c>
      <c r="N65" s="32">
        <v>2000</v>
      </c>
      <c r="O65" s="41">
        <f t="shared" si="11"/>
        <v>2000</v>
      </c>
    </row>
    <row r="66" spans="3:15" s="37" customFormat="1" ht="15.75" customHeight="1" x14ac:dyDescent="0.15">
      <c r="C66" s="53" t="s">
        <v>149</v>
      </c>
      <c r="D66" s="33">
        <v>0</v>
      </c>
      <c r="E66" s="33">
        <v>3719</v>
      </c>
      <c r="F66" s="33">
        <v>0</v>
      </c>
      <c r="G66" s="33">
        <v>0</v>
      </c>
      <c r="H66" s="33">
        <v>0</v>
      </c>
      <c r="I66" s="33">
        <v>0</v>
      </c>
      <c r="J66" s="33">
        <v>0</v>
      </c>
      <c r="K66" s="33">
        <v>0</v>
      </c>
      <c r="L66" s="33">
        <v>0</v>
      </c>
      <c r="M66" s="41">
        <f t="shared" si="4"/>
        <v>3719</v>
      </c>
      <c r="N66" s="32">
        <v>194072</v>
      </c>
      <c r="O66" s="41">
        <f t="shared" si="11"/>
        <v>197791</v>
      </c>
    </row>
    <row r="67" spans="3:15" s="37" customFormat="1" ht="15.75" customHeight="1" x14ac:dyDescent="0.15">
      <c r="C67" s="53" t="s">
        <v>185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33">
        <v>0</v>
      </c>
      <c r="M67" s="41">
        <f t="shared" ref="M67" si="16">SUM(D67:L67)</f>
        <v>0</v>
      </c>
      <c r="N67" s="32">
        <v>13057</v>
      </c>
      <c r="O67" s="41">
        <f t="shared" ref="O67" si="17">M67+N67</f>
        <v>13057</v>
      </c>
    </row>
    <row r="68" spans="3:15" s="37" customFormat="1" ht="15.75" customHeight="1" x14ac:dyDescent="0.15">
      <c r="C68" s="53" t="s">
        <v>166</v>
      </c>
      <c r="D68" s="33">
        <v>0</v>
      </c>
      <c r="E68" s="33">
        <v>0</v>
      </c>
      <c r="F68" s="33">
        <v>0</v>
      </c>
      <c r="G68" s="33">
        <v>0</v>
      </c>
      <c r="H68" s="33">
        <v>0</v>
      </c>
      <c r="I68" s="33">
        <v>0</v>
      </c>
      <c r="J68" s="33">
        <v>0</v>
      </c>
      <c r="K68" s="33">
        <v>0</v>
      </c>
      <c r="L68" s="33">
        <v>0</v>
      </c>
      <c r="M68" s="41">
        <f t="shared" si="4"/>
        <v>0</v>
      </c>
      <c r="N68" s="32">
        <v>4500</v>
      </c>
      <c r="O68" s="41">
        <f t="shared" si="11"/>
        <v>4500</v>
      </c>
    </row>
    <row r="69" spans="3:15" s="37" customFormat="1" ht="15.75" customHeight="1" x14ac:dyDescent="0.15">
      <c r="C69" s="47" t="s">
        <v>31</v>
      </c>
      <c r="D69" s="59">
        <f>SUM(D22:D68)</f>
        <v>207058</v>
      </c>
      <c r="E69" s="59">
        <f t="shared" ref="E69:L69" si="18">SUM(E22:E68)</f>
        <v>15011075</v>
      </c>
      <c r="F69" s="59">
        <f t="shared" si="18"/>
        <v>1031880</v>
      </c>
      <c r="G69" s="59">
        <f t="shared" si="18"/>
        <v>5372190</v>
      </c>
      <c r="H69" s="59">
        <f t="shared" si="18"/>
        <v>-250</v>
      </c>
      <c r="I69" s="59">
        <f t="shared" si="18"/>
        <v>48984</v>
      </c>
      <c r="J69" s="59">
        <f t="shared" si="18"/>
        <v>0</v>
      </c>
      <c r="K69" s="59">
        <f t="shared" si="18"/>
        <v>1120</v>
      </c>
      <c r="L69" s="59">
        <f t="shared" si="18"/>
        <v>18427332</v>
      </c>
      <c r="M69" s="59">
        <f t="shared" ref="M69" si="19">SUM(M22:M68)</f>
        <v>40099389</v>
      </c>
      <c r="N69" s="59">
        <f t="shared" ref="N69:O69" si="20">SUM(N22:N68)</f>
        <v>29017423</v>
      </c>
      <c r="O69" s="59">
        <f t="shared" si="20"/>
        <v>69116812</v>
      </c>
    </row>
    <row r="70" spans="3:15" s="37" customFormat="1" ht="15.75" customHeight="1" thickBot="1" x14ac:dyDescent="0.2">
      <c r="C70" s="49" t="s">
        <v>47</v>
      </c>
      <c r="D70" s="58">
        <f>D19+D69</f>
        <v>16857335</v>
      </c>
      <c r="E70" s="58">
        <f t="shared" ref="E70:O70" si="21">E19+E69</f>
        <v>49335895</v>
      </c>
      <c r="F70" s="58">
        <f t="shared" si="21"/>
        <v>16430733</v>
      </c>
      <c r="G70" s="58">
        <f t="shared" si="21"/>
        <v>23589918</v>
      </c>
      <c r="H70" s="58">
        <f t="shared" si="21"/>
        <v>-85373</v>
      </c>
      <c r="I70" s="58">
        <f t="shared" si="21"/>
        <v>6534922</v>
      </c>
      <c r="J70" s="58">
        <f>J19+J69</f>
        <v>0</v>
      </c>
      <c r="K70" s="58">
        <f t="shared" si="21"/>
        <v>1120</v>
      </c>
      <c r="L70" s="58">
        <f>L19+L69</f>
        <v>25499695</v>
      </c>
      <c r="M70" s="41">
        <f>M19+M69</f>
        <v>138164245</v>
      </c>
      <c r="N70" s="58">
        <f t="shared" si="21"/>
        <v>42567562</v>
      </c>
      <c r="O70" s="41">
        <f t="shared" si="21"/>
        <v>180731807</v>
      </c>
    </row>
    <row r="71" spans="3:15" s="37" customFormat="1" ht="15.75" customHeight="1" thickTop="1" thickBot="1" x14ac:dyDescent="0.2">
      <c r="C71" s="50" t="s">
        <v>24</v>
      </c>
      <c r="D71" s="62">
        <f t="shared" ref="D71:N71" si="22">D11-D70</f>
        <v>4432052</v>
      </c>
      <c r="E71" s="62">
        <f t="shared" si="22"/>
        <v>41741396</v>
      </c>
      <c r="F71" s="62">
        <f t="shared" si="22"/>
        <v>4944371</v>
      </c>
      <c r="G71" s="62">
        <f t="shared" si="22"/>
        <v>12709895</v>
      </c>
      <c r="H71" s="62">
        <f t="shared" si="22"/>
        <v>85373</v>
      </c>
      <c r="I71" s="62">
        <f t="shared" si="22"/>
        <v>-2008729</v>
      </c>
      <c r="J71" s="62">
        <f t="shared" si="22"/>
        <v>2740</v>
      </c>
      <c r="K71" s="62">
        <f t="shared" si="22"/>
        <v>10416</v>
      </c>
      <c r="L71" s="62">
        <f t="shared" si="22"/>
        <v>-23513895</v>
      </c>
      <c r="M71" s="44">
        <f t="shared" si="22"/>
        <v>38403619</v>
      </c>
      <c r="N71" s="62">
        <f t="shared" si="22"/>
        <v>-33967179</v>
      </c>
      <c r="O71" s="44">
        <f>O11-O19-O69</f>
        <v>4436440</v>
      </c>
    </row>
    <row r="72" spans="3:15" ht="12" thickTop="1" x14ac:dyDescent="0.15"/>
  </sheetData>
  <mergeCells count="4">
    <mergeCell ref="C3:C4"/>
    <mergeCell ref="D3:L3"/>
    <mergeCell ref="M3:M4"/>
    <mergeCell ref="O3:O4"/>
  </mergeCells>
  <phoneticPr fontId="2"/>
  <pageMargins left="0.70866141732283472" right="0.70866141732283472" top="0.74803149606299213" bottom="0.74803149606299213" header="0.31496062992125984" footer="0.31496062992125984"/>
  <pageSetup paperSize="8" scale="76" orientation="landscape" r:id="rId1"/>
  <colBreaks count="2" manualBreakCount="2">
    <brk id="9" max="65" man="1"/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tabSelected="1" view="pageBreakPreview" topLeftCell="A80" zoomScale="118" zoomScaleNormal="100" zoomScaleSheetLayoutView="118" workbookViewId="0">
      <selection activeCell="E61" sqref="E61"/>
    </sheetView>
  </sheetViews>
  <sheetFormatPr defaultRowHeight="19.5" customHeight="1" x14ac:dyDescent="0.15"/>
  <cols>
    <col min="1" max="2" width="3.125" customWidth="1"/>
    <col min="3" max="3" width="4.75" customWidth="1"/>
    <col min="6" max="6" width="12.625" customWidth="1"/>
    <col min="7" max="9" width="16.25" customWidth="1"/>
  </cols>
  <sheetData>
    <row r="1" spans="1:9" ht="19.5" customHeight="1" x14ac:dyDescent="0.15">
      <c r="A1" s="77" t="s">
        <v>167</v>
      </c>
      <c r="B1" s="77"/>
      <c r="C1" s="77"/>
      <c r="D1" s="77"/>
      <c r="E1" s="77"/>
      <c r="F1" s="77"/>
      <c r="G1" s="77"/>
      <c r="H1" s="77"/>
      <c r="I1" s="77"/>
    </row>
    <row r="2" spans="1:9" ht="19.5" customHeight="1" x14ac:dyDescent="0.15">
      <c r="A2" s="2"/>
      <c r="B2" s="2"/>
      <c r="C2" s="2"/>
      <c r="D2" s="2"/>
      <c r="E2" s="2"/>
      <c r="F2" s="2"/>
      <c r="G2" s="2"/>
      <c r="H2" s="2"/>
      <c r="I2" s="2"/>
    </row>
    <row r="3" spans="1:9" ht="19.5" customHeight="1" x14ac:dyDescent="0.15">
      <c r="A3" s="78" t="s">
        <v>168</v>
      </c>
      <c r="B3" s="78"/>
      <c r="C3" s="78"/>
      <c r="D3" s="78"/>
      <c r="E3" s="78"/>
      <c r="F3" s="78"/>
      <c r="G3" s="78"/>
      <c r="H3" s="78"/>
      <c r="I3" s="78"/>
    </row>
    <row r="4" spans="1:9" ht="19.5" customHeight="1" x14ac:dyDescent="0.15">
      <c r="A4" s="22"/>
      <c r="B4" s="22"/>
      <c r="C4" s="22"/>
      <c r="D4" s="22"/>
      <c r="E4" s="22"/>
      <c r="F4" s="22"/>
      <c r="G4" s="22"/>
      <c r="H4" s="22"/>
      <c r="I4" s="3" t="s">
        <v>78</v>
      </c>
    </row>
    <row r="5" spans="1:9" ht="19.5" customHeight="1" x14ac:dyDescent="0.15">
      <c r="B5" s="2"/>
      <c r="C5" s="2"/>
      <c r="D5" s="2"/>
      <c r="E5" s="2"/>
      <c r="F5" s="2"/>
      <c r="G5" s="2"/>
      <c r="H5" s="2"/>
      <c r="I5" s="3" t="s">
        <v>10</v>
      </c>
    </row>
    <row r="6" spans="1:9" ht="19.5" customHeight="1" x14ac:dyDescent="0.15">
      <c r="A6" s="79" t="s">
        <v>3</v>
      </c>
      <c r="B6" s="80"/>
      <c r="C6" s="80"/>
      <c r="D6" s="80"/>
      <c r="E6" s="80"/>
      <c r="F6" s="81"/>
      <c r="G6" s="79" t="s">
        <v>4</v>
      </c>
      <c r="H6" s="80"/>
      <c r="I6" s="81"/>
    </row>
    <row r="7" spans="1:9" ht="19.5" customHeight="1" x14ac:dyDescent="0.15">
      <c r="A7" s="4" t="s">
        <v>5</v>
      </c>
      <c r="B7" s="5"/>
      <c r="C7" s="5"/>
      <c r="D7" s="5"/>
      <c r="E7" s="5"/>
      <c r="F7" s="5"/>
      <c r="G7" s="7"/>
      <c r="H7" s="7"/>
      <c r="I7" s="7"/>
    </row>
    <row r="8" spans="1:9" ht="19.5" customHeight="1" x14ac:dyDescent="0.15">
      <c r="A8" s="4"/>
      <c r="B8" s="15" t="s">
        <v>18</v>
      </c>
      <c r="C8" s="5" t="s">
        <v>25</v>
      </c>
      <c r="D8" s="5"/>
      <c r="E8" s="5"/>
      <c r="F8" s="5"/>
      <c r="G8" s="7"/>
      <c r="H8" s="7"/>
      <c r="I8" s="7"/>
    </row>
    <row r="9" spans="1:9" ht="19.5" customHeight="1" x14ac:dyDescent="0.15">
      <c r="A9" s="4"/>
      <c r="B9" s="5"/>
      <c r="C9" s="5" t="s">
        <v>6</v>
      </c>
      <c r="D9" s="5"/>
      <c r="E9" s="5"/>
      <c r="F9" s="5"/>
      <c r="G9" s="7"/>
      <c r="H9" s="7"/>
      <c r="I9" s="7"/>
    </row>
    <row r="10" spans="1:9" ht="19.5" customHeight="1" x14ac:dyDescent="0.15">
      <c r="A10" s="4"/>
      <c r="B10" s="5"/>
      <c r="C10" s="5"/>
      <c r="D10" s="5" t="s">
        <v>60</v>
      </c>
      <c r="E10" s="5"/>
      <c r="F10" s="5"/>
      <c r="G10" s="7">
        <v>1533690</v>
      </c>
      <c r="H10" s="7"/>
      <c r="I10" s="7"/>
    </row>
    <row r="11" spans="1:9" ht="19.5" customHeight="1" x14ac:dyDescent="0.15">
      <c r="A11" s="4"/>
      <c r="B11" s="5"/>
      <c r="C11" s="5"/>
      <c r="D11" s="5" t="s">
        <v>73</v>
      </c>
      <c r="E11" s="5"/>
      <c r="F11" s="5"/>
      <c r="G11" s="7">
        <v>30095389</v>
      </c>
      <c r="H11" s="7"/>
      <c r="I11" s="7"/>
    </row>
    <row r="12" spans="1:9" ht="19.5" customHeight="1" x14ac:dyDescent="0.15">
      <c r="A12" s="4"/>
      <c r="B12" s="5"/>
      <c r="C12" s="5"/>
      <c r="D12" s="5" t="s">
        <v>74</v>
      </c>
      <c r="E12" s="5"/>
      <c r="F12" s="5"/>
      <c r="G12" s="7">
        <v>1167184</v>
      </c>
      <c r="H12" s="7"/>
      <c r="I12" s="7"/>
    </row>
    <row r="13" spans="1:9" ht="19.5" customHeight="1" x14ac:dyDescent="0.15">
      <c r="A13" s="4"/>
      <c r="B13" s="5"/>
      <c r="C13" s="5"/>
      <c r="D13" s="5" t="s">
        <v>75</v>
      </c>
      <c r="E13" s="5"/>
      <c r="F13" s="5"/>
      <c r="G13" s="7">
        <v>1215864</v>
      </c>
      <c r="H13" s="7"/>
      <c r="I13" s="7"/>
    </row>
    <row r="14" spans="1:9" ht="19.5" customHeight="1" x14ac:dyDescent="0.15">
      <c r="A14" s="4"/>
      <c r="B14" s="5"/>
      <c r="C14" s="5"/>
      <c r="D14" s="5" t="s">
        <v>76</v>
      </c>
      <c r="E14" s="5"/>
      <c r="F14" s="5"/>
      <c r="G14" s="7">
        <v>2057895</v>
      </c>
      <c r="H14" s="7"/>
      <c r="I14" s="7"/>
    </row>
    <row r="15" spans="1:9" ht="19.5" customHeight="1" x14ac:dyDescent="0.15">
      <c r="A15" s="4"/>
      <c r="B15" s="5"/>
      <c r="C15" s="5"/>
      <c r="D15" s="5" t="s">
        <v>77</v>
      </c>
      <c r="E15" s="5"/>
      <c r="F15" s="5"/>
      <c r="G15" s="7">
        <v>333587</v>
      </c>
      <c r="H15" s="7"/>
      <c r="I15" s="7"/>
    </row>
    <row r="16" spans="1:9" ht="19.5" customHeight="1" x14ac:dyDescent="0.15">
      <c r="A16" s="4"/>
      <c r="B16" s="5"/>
      <c r="C16" s="5" t="s">
        <v>64</v>
      </c>
      <c r="D16" s="1"/>
      <c r="E16" s="5"/>
      <c r="F16" s="5"/>
      <c r="G16" s="7"/>
      <c r="H16" s="7"/>
      <c r="I16" s="7"/>
    </row>
    <row r="17" spans="1:9" ht="19.5" customHeight="1" x14ac:dyDescent="0.15">
      <c r="A17" s="4"/>
      <c r="B17" s="5"/>
      <c r="C17" s="5"/>
      <c r="D17" s="1" t="s">
        <v>79</v>
      </c>
      <c r="E17" s="5"/>
      <c r="F17" s="5"/>
      <c r="G17" s="7">
        <v>24307590</v>
      </c>
      <c r="H17" s="14"/>
      <c r="I17" s="7"/>
    </row>
    <row r="18" spans="1:9" ht="19.5" customHeight="1" x14ac:dyDescent="0.15">
      <c r="A18" s="4"/>
      <c r="B18" s="5"/>
      <c r="C18" s="5"/>
      <c r="D18" s="1" t="s">
        <v>80</v>
      </c>
      <c r="E18" s="5"/>
      <c r="F18" s="5"/>
      <c r="G18" s="7">
        <v>692702</v>
      </c>
      <c r="H18" s="14"/>
      <c r="I18" s="7"/>
    </row>
    <row r="19" spans="1:9" ht="19.5" customHeight="1" x14ac:dyDescent="0.15">
      <c r="A19" s="4"/>
      <c r="B19" s="5"/>
      <c r="C19" s="5"/>
      <c r="D19" s="1" t="s">
        <v>81</v>
      </c>
      <c r="E19" s="5"/>
      <c r="F19" s="5"/>
      <c r="G19" s="7">
        <v>1064700</v>
      </c>
      <c r="H19" s="14"/>
      <c r="I19" s="7"/>
    </row>
    <row r="20" spans="1:9" ht="19.5" hidden="1" customHeight="1" x14ac:dyDescent="0.15">
      <c r="A20" s="4"/>
      <c r="B20" s="5"/>
      <c r="C20" s="5" t="s">
        <v>140</v>
      </c>
      <c r="D20" s="1"/>
      <c r="E20" s="5"/>
      <c r="F20" s="5"/>
      <c r="G20" s="7"/>
      <c r="H20" s="14"/>
      <c r="I20" s="7"/>
    </row>
    <row r="21" spans="1:9" ht="19.5" hidden="1" customHeight="1" x14ac:dyDescent="0.15">
      <c r="A21" s="4"/>
      <c r="B21" s="5"/>
      <c r="C21" s="5"/>
      <c r="D21" s="1" t="s">
        <v>145</v>
      </c>
      <c r="E21" s="5"/>
      <c r="F21" s="5"/>
      <c r="G21" s="7">
        <v>0</v>
      </c>
      <c r="H21" s="14"/>
      <c r="I21" s="7"/>
    </row>
    <row r="22" spans="1:9" ht="19.5" hidden="1" customHeight="1" x14ac:dyDescent="0.15">
      <c r="A22" s="4"/>
      <c r="B22" s="5"/>
      <c r="C22" s="5" t="s">
        <v>141</v>
      </c>
      <c r="D22" s="1"/>
      <c r="E22" s="5"/>
      <c r="F22" s="5"/>
      <c r="G22" s="7"/>
      <c r="H22" s="14"/>
      <c r="I22" s="7"/>
    </row>
    <row r="23" spans="1:9" ht="19.5" hidden="1" customHeight="1" x14ac:dyDescent="0.15">
      <c r="A23" s="4"/>
      <c r="B23" s="5"/>
      <c r="C23" s="5"/>
      <c r="D23" s="1" t="s">
        <v>146</v>
      </c>
      <c r="E23" s="5"/>
      <c r="F23" s="5"/>
      <c r="G23" s="7"/>
      <c r="H23" s="14"/>
      <c r="I23" s="7"/>
    </row>
    <row r="24" spans="1:9" ht="19.5" customHeight="1" x14ac:dyDescent="0.15">
      <c r="A24" s="4"/>
      <c r="B24" s="5"/>
      <c r="C24" s="5" t="s">
        <v>65</v>
      </c>
      <c r="D24" s="5"/>
      <c r="E24" s="1"/>
      <c r="F24" s="5"/>
      <c r="G24" s="7">
        <v>38878</v>
      </c>
      <c r="H24" s="14"/>
      <c r="I24" s="7"/>
    </row>
    <row r="25" spans="1:9" ht="19.5" customHeight="1" x14ac:dyDescent="0.15">
      <c r="A25" s="4"/>
      <c r="B25" s="5"/>
      <c r="C25" s="5" t="s">
        <v>26</v>
      </c>
      <c r="D25" s="5"/>
      <c r="E25" s="5"/>
      <c r="F25" s="16"/>
      <c r="G25" s="7"/>
      <c r="H25" s="8">
        <f>SUM(G10:G24)</f>
        <v>62507479</v>
      </c>
      <c r="I25" s="7"/>
    </row>
    <row r="26" spans="1:9" ht="19.5" customHeight="1" x14ac:dyDescent="0.15">
      <c r="A26" s="4"/>
      <c r="B26" s="15" t="s">
        <v>23</v>
      </c>
      <c r="C26" s="5" t="s">
        <v>27</v>
      </c>
      <c r="D26" s="5"/>
      <c r="E26" s="5"/>
      <c r="F26" s="5"/>
      <c r="G26" s="7"/>
      <c r="H26" s="7"/>
      <c r="I26" s="7"/>
    </row>
    <row r="27" spans="1:9" ht="19.5" customHeight="1" x14ac:dyDescent="0.15">
      <c r="A27" s="4"/>
      <c r="B27" s="15"/>
      <c r="C27" s="15" t="s">
        <v>19</v>
      </c>
      <c r="D27" s="5" t="s">
        <v>20</v>
      </c>
      <c r="E27" s="5"/>
      <c r="F27" s="5"/>
      <c r="G27" s="7"/>
      <c r="H27" s="7"/>
      <c r="I27" s="7"/>
    </row>
    <row r="28" spans="1:9" ht="19.5" customHeight="1" x14ac:dyDescent="0.15">
      <c r="A28" s="4"/>
      <c r="B28" s="5"/>
      <c r="C28" s="5"/>
      <c r="D28" s="5" t="s">
        <v>82</v>
      </c>
      <c r="F28" s="5"/>
      <c r="G28" s="7"/>
      <c r="H28" s="7"/>
      <c r="I28" s="7"/>
    </row>
    <row r="29" spans="1:9" ht="19.5" customHeight="1" x14ac:dyDescent="0.15">
      <c r="A29" s="4"/>
      <c r="B29" s="5"/>
      <c r="C29" s="5"/>
      <c r="D29" s="5"/>
      <c r="E29" s="5" t="s">
        <v>83</v>
      </c>
      <c r="F29" s="5"/>
      <c r="G29" s="7">
        <v>9503382</v>
      </c>
      <c r="H29" s="7"/>
      <c r="I29" s="7"/>
    </row>
    <row r="30" spans="1:9" ht="19.5" customHeight="1" x14ac:dyDescent="0.15">
      <c r="A30" s="4"/>
      <c r="B30" s="5"/>
      <c r="C30" s="5"/>
      <c r="E30" s="5" t="s">
        <v>84</v>
      </c>
      <c r="F30" s="5"/>
      <c r="G30" s="7">
        <v>168613</v>
      </c>
      <c r="H30" s="7"/>
      <c r="I30" s="7"/>
    </row>
    <row r="31" spans="1:9" ht="19.5" customHeight="1" x14ac:dyDescent="0.15">
      <c r="A31" s="4"/>
      <c r="B31" s="5"/>
      <c r="C31" s="5"/>
      <c r="E31" s="5" t="s">
        <v>85</v>
      </c>
      <c r="F31" s="5"/>
      <c r="G31" s="7">
        <v>1250518</v>
      </c>
      <c r="H31" s="7"/>
      <c r="I31" s="7"/>
    </row>
    <row r="32" spans="1:9" ht="19.5" customHeight="1" x14ac:dyDescent="0.15">
      <c r="A32" s="4"/>
      <c r="B32" s="5"/>
      <c r="C32" s="5"/>
      <c r="E32" s="5" t="s">
        <v>86</v>
      </c>
      <c r="F32" s="5"/>
      <c r="G32" s="7">
        <v>61368518</v>
      </c>
      <c r="H32" s="7"/>
      <c r="I32" s="7"/>
    </row>
    <row r="33" spans="1:9" ht="19.5" customHeight="1" x14ac:dyDescent="0.15">
      <c r="A33" s="4"/>
      <c r="B33" s="5"/>
      <c r="C33" s="5"/>
      <c r="D33" s="5" t="s">
        <v>15</v>
      </c>
      <c r="E33" s="5"/>
      <c r="F33" s="5"/>
      <c r="G33" s="7"/>
      <c r="H33" s="7"/>
      <c r="I33" s="7"/>
    </row>
    <row r="34" spans="1:9" ht="19.5" customHeight="1" x14ac:dyDescent="0.15">
      <c r="A34" s="4"/>
      <c r="B34" s="5"/>
      <c r="C34" s="5"/>
      <c r="D34" s="5"/>
      <c r="E34" s="5" t="s">
        <v>87</v>
      </c>
      <c r="F34" s="5"/>
      <c r="G34" s="7">
        <v>16502965</v>
      </c>
      <c r="H34" s="7"/>
      <c r="I34" s="7"/>
    </row>
    <row r="35" spans="1:9" ht="19.5" customHeight="1" x14ac:dyDescent="0.15">
      <c r="A35" s="4"/>
      <c r="B35" s="5"/>
      <c r="C35" s="5"/>
      <c r="D35" s="5" t="s">
        <v>66</v>
      </c>
      <c r="E35" s="5"/>
      <c r="F35" s="5"/>
      <c r="G35" s="7"/>
      <c r="H35" s="7"/>
      <c r="I35" s="7"/>
    </row>
    <row r="36" spans="1:9" ht="19.5" customHeight="1" x14ac:dyDescent="0.15">
      <c r="A36" s="4"/>
      <c r="B36" s="5"/>
      <c r="C36" s="5"/>
      <c r="D36" s="5"/>
      <c r="E36" s="5" t="s">
        <v>160</v>
      </c>
      <c r="F36" s="5"/>
      <c r="G36" s="7">
        <v>2688226</v>
      </c>
      <c r="H36" s="7"/>
      <c r="I36" s="7"/>
    </row>
    <row r="37" spans="1:9" ht="19.5" customHeight="1" x14ac:dyDescent="0.15">
      <c r="A37" s="4"/>
      <c r="B37" s="5"/>
      <c r="C37" s="5"/>
      <c r="D37" s="5" t="s">
        <v>13</v>
      </c>
      <c r="E37" s="5"/>
      <c r="F37" s="5"/>
      <c r="G37" s="7"/>
      <c r="H37" s="7"/>
      <c r="I37" s="7"/>
    </row>
    <row r="38" spans="1:9" ht="19.5" customHeight="1" x14ac:dyDescent="0.15">
      <c r="A38" s="4"/>
      <c r="B38" s="5"/>
      <c r="C38" s="5"/>
      <c r="D38" s="5"/>
      <c r="E38" s="5" t="s">
        <v>88</v>
      </c>
      <c r="F38" s="5"/>
      <c r="G38" s="7">
        <v>1</v>
      </c>
      <c r="H38" s="7"/>
      <c r="I38" s="7"/>
    </row>
    <row r="39" spans="1:9" ht="19.5" customHeight="1" x14ac:dyDescent="0.15">
      <c r="A39" s="4"/>
      <c r="B39" s="5"/>
      <c r="C39" s="5"/>
      <c r="D39" s="5"/>
      <c r="E39" s="5" t="s">
        <v>89</v>
      </c>
      <c r="F39" s="5"/>
      <c r="G39" s="7">
        <v>2580315</v>
      </c>
      <c r="H39" s="7"/>
      <c r="I39" s="7"/>
    </row>
    <row r="40" spans="1:9" ht="19.5" customHeight="1" x14ac:dyDescent="0.15">
      <c r="A40" s="4"/>
      <c r="B40" s="5"/>
      <c r="C40" s="5"/>
      <c r="D40" s="5" t="s">
        <v>14</v>
      </c>
      <c r="E40" s="5"/>
      <c r="F40" s="5"/>
      <c r="G40" s="7"/>
      <c r="H40" s="7"/>
      <c r="I40" s="7"/>
    </row>
    <row r="41" spans="1:9" ht="19.5" customHeight="1" x14ac:dyDescent="0.15">
      <c r="A41" s="4"/>
      <c r="B41" s="5"/>
      <c r="C41" s="5"/>
      <c r="D41" s="5"/>
      <c r="E41" s="5" t="s">
        <v>90</v>
      </c>
      <c r="F41" s="5"/>
      <c r="G41" s="7">
        <v>1</v>
      </c>
      <c r="H41" s="7"/>
      <c r="I41" s="7"/>
    </row>
    <row r="42" spans="1:9" ht="19.5" customHeight="1" x14ac:dyDescent="0.15">
      <c r="A42" s="4"/>
      <c r="B42" s="5"/>
      <c r="C42" s="5"/>
      <c r="D42" s="5"/>
      <c r="E42" s="5" t="s">
        <v>91</v>
      </c>
      <c r="F42" s="5"/>
      <c r="G42" s="7">
        <v>1</v>
      </c>
      <c r="H42" s="7"/>
      <c r="I42" s="7"/>
    </row>
    <row r="43" spans="1:9" ht="19.5" customHeight="1" x14ac:dyDescent="0.15">
      <c r="A43" s="4"/>
      <c r="B43" s="5"/>
      <c r="C43" s="5"/>
      <c r="D43" s="5"/>
      <c r="E43" s="5" t="s">
        <v>92</v>
      </c>
      <c r="F43" s="5"/>
      <c r="G43" s="7">
        <v>1</v>
      </c>
      <c r="H43" s="7"/>
      <c r="I43" s="7"/>
    </row>
    <row r="44" spans="1:9" ht="19.5" customHeight="1" x14ac:dyDescent="0.15">
      <c r="A44" s="4"/>
      <c r="B44" s="5"/>
      <c r="C44" s="5"/>
      <c r="D44" s="5"/>
      <c r="E44" s="5" t="s">
        <v>91</v>
      </c>
      <c r="F44" s="5"/>
      <c r="G44" s="7">
        <v>1</v>
      </c>
      <c r="H44" s="7"/>
      <c r="I44" s="7"/>
    </row>
    <row r="45" spans="1:9" ht="19.5" customHeight="1" x14ac:dyDescent="0.15">
      <c r="A45" s="4"/>
      <c r="B45" s="5"/>
      <c r="C45" s="5"/>
      <c r="D45" s="5"/>
      <c r="E45" s="5" t="s">
        <v>93</v>
      </c>
      <c r="F45" s="5"/>
      <c r="G45" s="7">
        <v>1</v>
      </c>
      <c r="H45" s="7"/>
      <c r="I45" s="7"/>
    </row>
    <row r="46" spans="1:9" ht="19.5" customHeight="1" x14ac:dyDescent="0.15">
      <c r="A46" s="4"/>
      <c r="B46" s="5"/>
      <c r="C46" s="5"/>
      <c r="D46" s="5"/>
      <c r="E46" s="5" t="s">
        <v>91</v>
      </c>
      <c r="F46" s="5"/>
      <c r="G46" s="7">
        <v>1</v>
      </c>
      <c r="H46" s="7"/>
      <c r="I46" s="7"/>
    </row>
    <row r="47" spans="1:9" ht="19.5" customHeight="1" x14ac:dyDescent="0.15">
      <c r="A47" s="4"/>
      <c r="B47" s="5"/>
      <c r="C47" s="5"/>
      <c r="D47" s="5"/>
      <c r="E47" s="5" t="s">
        <v>94</v>
      </c>
      <c r="F47" s="5"/>
      <c r="G47" s="7">
        <v>1</v>
      </c>
      <c r="H47" s="7"/>
      <c r="I47" s="7"/>
    </row>
    <row r="48" spans="1:9" ht="19.5" customHeight="1" x14ac:dyDescent="0.15">
      <c r="A48" s="4"/>
      <c r="B48" s="5"/>
      <c r="C48" s="5"/>
      <c r="D48" s="5"/>
      <c r="E48" s="5" t="s">
        <v>90</v>
      </c>
      <c r="F48" s="5"/>
      <c r="G48" s="7">
        <v>1</v>
      </c>
      <c r="H48" s="7"/>
      <c r="I48" s="7"/>
    </row>
    <row r="49" spans="1:9" ht="19.5" customHeight="1" x14ac:dyDescent="0.15">
      <c r="A49" s="4"/>
      <c r="B49" s="5"/>
      <c r="C49" s="5"/>
      <c r="D49" s="5"/>
      <c r="E49" s="5" t="s">
        <v>90</v>
      </c>
      <c r="F49" s="5"/>
      <c r="G49" s="7">
        <v>1</v>
      </c>
      <c r="H49" s="7"/>
      <c r="I49" s="7"/>
    </row>
    <row r="50" spans="1:9" ht="19.5" customHeight="1" x14ac:dyDescent="0.15">
      <c r="A50" s="4"/>
      <c r="B50" s="5"/>
      <c r="C50" s="5"/>
      <c r="D50" s="5"/>
      <c r="E50" s="5" t="s">
        <v>95</v>
      </c>
      <c r="F50" s="5"/>
      <c r="G50" s="7">
        <v>1</v>
      </c>
      <c r="H50" s="7"/>
      <c r="I50" s="7"/>
    </row>
    <row r="51" spans="1:9" ht="19.5" customHeight="1" x14ac:dyDescent="0.15">
      <c r="A51" s="4"/>
      <c r="B51" s="5"/>
      <c r="C51" s="5"/>
      <c r="D51" s="5"/>
      <c r="E51" s="24" t="s">
        <v>161</v>
      </c>
      <c r="F51" s="5"/>
      <c r="G51" s="7">
        <v>1</v>
      </c>
      <c r="H51" s="7"/>
      <c r="I51" s="7"/>
    </row>
    <row r="52" spans="1:9" ht="19.5" customHeight="1" x14ac:dyDescent="0.15">
      <c r="A52" s="21"/>
      <c r="B52" s="23"/>
      <c r="C52" s="23"/>
      <c r="D52" s="23"/>
      <c r="E52" s="23" t="s">
        <v>162</v>
      </c>
      <c r="F52" s="23"/>
      <c r="G52" s="8">
        <v>518664</v>
      </c>
      <c r="H52" s="8"/>
      <c r="I52" s="8"/>
    </row>
    <row r="53" spans="1:9" ht="19.5" customHeight="1" x14ac:dyDescent="0.15">
      <c r="A53" s="4"/>
      <c r="B53" s="5"/>
      <c r="C53" s="5"/>
      <c r="D53" s="5" t="s">
        <v>67</v>
      </c>
      <c r="E53" s="5"/>
      <c r="F53" s="5"/>
      <c r="G53" s="7"/>
      <c r="H53" s="7"/>
      <c r="I53" s="7"/>
    </row>
    <row r="54" spans="1:9" ht="19.5" customHeight="1" x14ac:dyDescent="0.15">
      <c r="A54" s="4"/>
      <c r="B54" s="5"/>
      <c r="C54" s="5"/>
      <c r="D54" s="5"/>
      <c r="E54" s="5" t="s">
        <v>171</v>
      </c>
      <c r="F54" s="5"/>
      <c r="G54" s="7">
        <v>6</v>
      </c>
      <c r="H54" s="7"/>
      <c r="I54" s="7"/>
    </row>
    <row r="55" spans="1:9" ht="19.5" customHeight="1" x14ac:dyDescent="0.15">
      <c r="A55" s="4"/>
      <c r="B55" s="5"/>
      <c r="C55" s="5"/>
      <c r="D55" s="5"/>
      <c r="E55" s="5" t="s">
        <v>96</v>
      </c>
      <c r="F55" s="5"/>
      <c r="G55" s="7">
        <v>95177</v>
      </c>
      <c r="H55" s="7"/>
      <c r="I55" s="7"/>
    </row>
    <row r="56" spans="1:9" ht="19.5" customHeight="1" x14ac:dyDescent="0.15">
      <c r="A56" s="4"/>
      <c r="B56" s="5"/>
      <c r="C56" s="5"/>
      <c r="D56" s="5"/>
      <c r="E56" s="5" t="s">
        <v>97</v>
      </c>
      <c r="F56" s="5"/>
      <c r="G56" s="7">
        <v>1</v>
      </c>
      <c r="H56" s="7"/>
      <c r="I56" s="7"/>
    </row>
    <row r="57" spans="1:9" ht="19.5" customHeight="1" x14ac:dyDescent="0.15">
      <c r="A57" s="4"/>
      <c r="B57" s="5"/>
      <c r="C57" s="5"/>
      <c r="D57" s="5"/>
      <c r="E57" s="5" t="s">
        <v>143</v>
      </c>
      <c r="F57" s="5"/>
      <c r="G57" s="7">
        <v>1</v>
      </c>
      <c r="H57" s="7"/>
      <c r="I57" s="7"/>
    </row>
    <row r="58" spans="1:9" ht="19.5" customHeight="1" x14ac:dyDescent="0.15">
      <c r="A58" s="4"/>
      <c r="B58" s="5"/>
      <c r="C58" s="5"/>
      <c r="D58" s="5"/>
      <c r="E58" s="5" t="s">
        <v>169</v>
      </c>
      <c r="F58" s="5"/>
      <c r="G58" s="7">
        <v>737604</v>
      </c>
      <c r="H58" s="7"/>
      <c r="I58" s="7"/>
    </row>
    <row r="59" spans="1:9" ht="19.5" customHeight="1" x14ac:dyDescent="0.15">
      <c r="A59" s="4"/>
      <c r="B59" s="5"/>
      <c r="C59" s="5"/>
      <c r="D59" s="5"/>
      <c r="E59" s="5" t="s">
        <v>170</v>
      </c>
      <c r="F59" s="5"/>
      <c r="G59" s="7">
        <v>74805</v>
      </c>
      <c r="H59" s="7"/>
      <c r="I59" s="7"/>
    </row>
    <row r="60" spans="1:9" ht="19.5" customHeight="1" x14ac:dyDescent="0.15">
      <c r="A60" s="4"/>
      <c r="B60" s="5"/>
      <c r="C60" s="5"/>
      <c r="D60" s="5"/>
      <c r="E60" s="5" t="s">
        <v>187</v>
      </c>
      <c r="F60" s="5"/>
      <c r="G60" s="7">
        <v>204330</v>
      </c>
      <c r="H60" s="7"/>
      <c r="I60" s="7"/>
    </row>
    <row r="61" spans="1:9" ht="19.5" customHeight="1" x14ac:dyDescent="0.15">
      <c r="A61" s="4"/>
      <c r="B61" s="5"/>
      <c r="C61" s="5"/>
      <c r="D61" s="5" t="s">
        <v>68</v>
      </c>
      <c r="E61" s="5"/>
      <c r="F61" s="5"/>
      <c r="G61" s="7">
        <v>5015850</v>
      </c>
      <c r="H61" s="7"/>
      <c r="I61" s="7"/>
    </row>
    <row r="62" spans="1:9" ht="19.5" customHeight="1" x14ac:dyDescent="0.15">
      <c r="A62" s="4"/>
      <c r="B62" s="6"/>
      <c r="D62" s="5" t="s">
        <v>21</v>
      </c>
      <c r="E62" s="5"/>
      <c r="F62" s="17"/>
      <c r="G62" s="20">
        <f>SUM(G28:G61)</f>
        <v>100708987</v>
      </c>
      <c r="H62" s="7"/>
      <c r="I62" s="12"/>
    </row>
    <row r="63" spans="1:9" ht="19.5" customHeight="1" x14ac:dyDescent="0.15">
      <c r="A63" s="4"/>
      <c r="B63" s="6"/>
      <c r="C63" s="15" t="s">
        <v>172</v>
      </c>
      <c r="D63" s="5" t="s">
        <v>173</v>
      </c>
      <c r="E63" s="5"/>
      <c r="F63" s="17"/>
      <c r="G63" s="69"/>
      <c r="H63" s="7"/>
      <c r="I63" s="12"/>
    </row>
    <row r="64" spans="1:9" ht="19.5" customHeight="1" x14ac:dyDescent="0.15">
      <c r="A64" s="4"/>
      <c r="B64" s="5"/>
      <c r="C64" s="5"/>
      <c r="D64" s="5" t="s">
        <v>16</v>
      </c>
      <c r="E64" s="5"/>
      <c r="F64" s="5"/>
      <c r="G64" s="7">
        <v>3565467</v>
      </c>
      <c r="H64" s="7"/>
      <c r="I64" s="7"/>
    </row>
    <row r="65" spans="1:9" ht="19.5" customHeight="1" x14ac:dyDescent="0.15">
      <c r="A65" s="4"/>
      <c r="B65" s="6"/>
      <c r="D65" s="5" t="s">
        <v>174</v>
      </c>
      <c r="E65" s="5"/>
      <c r="F65" s="17"/>
      <c r="G65" s="20">
        <f>SUM(G64)</f>
        <v>3565467</v>
      </c>
      <c r="H65" s="7"/>
      <c r="I65" s="12"/>
    </row>
    <row r="66" spans="1:9" ht="19.5" customHeight="1" x14ac:dyDescent="0.15">
      <c r="A66" s="4"/>
      <c r="B66" s="6"/>
      <c r="C66" s="15" t="s">
        <v>172</v>
      </c>
      <c r="D66" s="5" t="s">
        <v>22</v>
      </c>
      <c r="E66" s="5"/>
      <c r="F66" s="17"/>
      <c r="G66" s="7"/>
      <c r="H66" s="7"/>
      <c r="I66" s="12"/>
    </row>
    <row r="67" spans="1:9" ht="19.5" customHeight="1" x14ac:dyDescent="0.15">
      <c r="A67" s="4"/>
      <c r="B67" s="5"/>
      <c r="C67" s="5"/>
      <c r="D67" s="5" t="s">
        <v>41</v>
      </c>
      <c r="E67" s="5"/>
      <c r="F67" s="5"/>
      <c r="G67" s="7">
        <v>510000</v>
      </c>
      <c r="H67" s="7"/>
      <c r="I67" s="7"/>
    </row>
    <row r="68" spans="1:9" ht="19.5" customHeight="1" x14ac:dyDescent="0.15">
      <c r="A68" s="4"/>
      <c r="B68" s="5"/>
      <c r="C68" s="5"/>
      <c r="D68" s="5" t="s">
        <v>116</v>
      </c>
      <c r="E68" s="5"/>
      <c r="F68" s="5"/>
      <c r="G68" s="7">
        <v>81424</v>
      </c>
      <c r="H68" s="7"/>
      <c r="I68" s="7"/>
    </row>
    <row r="69" spans="1:9" ht="19.5" customHeight="1" x14ac:dyDescent="0.15">
      <c r="A69" s="4"/>
      <c r="B69" s="5"/>
      <c r="C69" s="5"/>
      <c r="D69" s="5" t="s">
        <v>163</v>
      </c>
      <c r="E69" s="5"/>
      <c r="F69" s="5"/>
      <c r="G69" s="7">
        <v>8400</v>
      </c>
      <c r="H69" s="7"/>
      <c r="I69" s="7"/>
    </row>
    <row r="70" spans="1:9" ht="19.5" customHeight="1" x14ac:dyDescent="0.15">
      <c r="A70" s="4"/>
      <c r="B70" s="5"/>
      <c r="C70" s="5"/>
      <c r="D70" s="5" t="s">
        <v>30</v>
      </c>
      <c r="E70" s="5"/>
      <c r="F70" s="5"/>
      <c r="G70" s="19">
        <f>SUM(G67:G69)</f>
        <v>599824</v>
      </c>
      <c r="H70" s="7"/>
      <c r="I70" s="7"/>
    </row>
    <row r="71" spans="1:9" ht="19.5" customHeight="1" x14ac:dyDescent="0.15">
      <c r="A71" s="4"/>
      <c r="B71" s="5"/>
      <c r="C71" s="75" t="s">
        <v>0</v>
      </c>
      <c r="D71" s="75"/>
      <c r="E71" s="75"/>
      <c r="F71" s="76"/>
      <c r="G71" s="9"/>
      <c r="H71" s="8">
        <f>SUM(G62,G65,G70)</f>
        <v>104874278</v>
      </c>
      <c r="I71" s="7"/>
    </row>
    <row r="72" spans="1:9" ht="19.5" customHeight="1" thickBot="1" x14ac:dyDescent="0.2">
      <c r="A72" s="4"/>
      <c r="B72" s="5" t="s">
        <v>28</v>
      </c>
      <c r="D72" s="5"/>
      <c r="E72" s="5"/>
      <c r="F72" s="16"/>
      <c r="G72" s="7"/>
      <c r="H72" s="7"/>
      <c r="I72" s="10">
        <f>SUM(H25+H71)</f>
        <v>167381757</v>
      </c>
    </row>
    <row r="73" spans="1:9" ht="19.5" customHeight="1" thickTop="1" x14ac:dyDescent="0.15">
      <c r="A73" s="4" t="s">
        <v>7</v>
      </c>
      <c r="B73" s="5"/>
      <c r="C73" s="5"/>
      <c r="D73" s="5"/>
      <c r="E73" s="5"/>
      <c r="F73" s="5"/>
      <c r="G73" s="7"/>
      <c r="H73" s="7"/>
      <c r="I73" s="7"/>
    </row>
    <row r="74" spans="1:9" ht="19.5" customHeight="1" x14ac:dyDescent="0.15">
      <c r="A74" s="4"/>
      <c r="B74" s="15" t="s">
        <v>61</v>
      </c>
      <c r="C74" s="5" t="s">
        <v>11</v>
      </c>
      <c r="D74" s="5"/>
      <c r="E74" s="5"/>
      <c r="F74" s="5"/>
      <c r="G74" s="7"/>
      <c r="H74" s="7"/>
      <c r="I74" s="7"/>
    </row>
    <row r="75" spans="1:9" ht="19.5" customHeight="1" x14ac:dyDescent="0.15">
      <c r="A75" s="4"/>
      <c r="B75" s="15"/>
      <c r="C75" s="5" t="s">
        <v>69</v>
      </c>
      <c r="D75" s="5"/>
      <c r="E75" s="28" t="s">
        <v>98</v>
      </c>
      <c r="F75" s="13"/>
      <c r="G75" s="7">
        <v>99807</v>
      </c>
      <c r="H75" s="7"/>
      <c r="I75" s="7"/>
    </row>
    <row r="76" spans="1:9" ht="19.5" hidden="1" customHeight="1" x14ac:dyDescent="0.15">
      <c r="A76" s="4"/>
      <c r="B76" s="15"/>
      <c r="C76" s="5" t="s">
        <v>33</v>
      </c>
      <c r="D76" s="5"/>
      <c r="E76" s="28"/>
      <c r="F76" s="64"/>
      <c r="G76" s="7">
        <v>0</v>
      </c>
      <c r="H76" s="7"/>
      <c r="I76" s="7"/>
    </row>
    <row r="77" spans="1:9" ht="19.5" customHeight="1" x14ac:dyDescent="0.15">
      <c r="A77" s="4"/>
      <c r="B77" s="15"/>
      <c r="C77" s="82" t="s">
        <v>175</v>
      </c>
      <c r="D77" s="82"/>
      <c r="E77" s="26"/>
      <c r="F77" s="13"/>
      <c r="G77" s="7"/>
      <c r="H77" s="7"/>
      <c r="I77" s="7"/>
    </row>
    <row r="78" spans="1:9" ht="19.5" customHeight="1" x14ac:dyDescent="0.15">
      <c r="A78" s="4"/>
      <c r="B78" s="15"/>
      <c r="C78" s="26"/>
      <c r="D78" s="26"/>
      <c r="E78" s="13" t="s">
        <v>99</v>
      </c>
      <c r="F78" s="13"/>
      <c r="G78" s="7">
        <v>649050</v>
      </c>
      <c r="H78" s="7"/>
      <c r="I78" s="7"/>
    </row>
    <row r="79" spans="1:9" ht="19.5" customHeight="1" x14ac:dyDescent="0.15">
      <c r="A79" s="4"/>
      <c r="B79" s="15"/>
      <c r="C79" s="26"/>
      <c r="D79" s="26"/>
      <c r="E79" s="65" t="s">
        <v>176</v>
      </c>
      <c r="F79" s="13"/>
      <c r="G79" s="7">
        <v>794253</v>
      </c>
      <c r="H79" s="7"/>
      <c r="I79" s="7"/>
    </row>
    <row r="80" spans="1:9" ht="19.5" customHeight="1" x14ac:dyDescent="0.15">
      <c r="A80" s="4"/>
      <c r="B80" s="15"/>
      <c r="C80" s="26"/>
      <c r="D80" s="26"/>
      <c r="E80" s="26" t="s">
        <v>101</v>
      </c>
      <c r="F80" s="13"/>
      <c r="G80" s="7">
        <v>1372632</v>
      </c>
      <c r="H80" s="7"/>
      <c r="I80" s="7"/>
    </row>
    <row r="81" spans="1:9" ht="19.5" customHeight="1" x14ac:dyDescent="0.15">
      <c r="A81" s="4"/>
      <c r="B81" s="15"/>
      <c r="C81" s="5" t="s">
        <v>17</v>
      </c>
      <c r="D81" s="5"/>
      <c r="E81" s="28"/>
      <c r="F81" s="13"/>
      <c r="G81" s="7">
        <v>71000</v>
      </c>
      <c r="H81" s="7"/>
      <c r="I81" s="7"/>
    </row>
    <row r="82" spans="1:9" ht="19.5" customHeight="1" x14ac:dyDescent="0.15">
      <c r="A82" s="4"/>
      <c r="B82" s="15"/>
      <c r="C82" s="5" t="s">
        <v>70</v>
      </c>
      <c r="D82" s="5"/>
      <c r="E82" s="28"/>
      <c r="F82" s="13"/>
      <c r="G82" s="7">
        <v>378800</v>
      </c>
      <c r="H82" s="7"/>
      <c r="I82" s="7"/>
    </row>
    <row r="83" spans="1:9" ht="19.5" customHeight="1" x14ac:dyDescent="0.15">
      <c r="A83" s="4"/>
      <c r="B83" s="15"/>
      <c r="C83" s="5" t="s">
        <v>142</v>
      </c>
      <c r="D83" s="5"/>
      <c r="E83" s="28"/>
      <c r="F83" s="29"/>
      <c r="G83" s="7"/>
      <c r="H83" s="7"/>
      <c r="I83" s="7"/>
    </row>
    <row r="84" spans="1:9" ht="19.5" customHeight="1" x14ac:dyDescent="0.15">
      <c r="A84" s="4"/>
      <c r="B84" s="15"/>
      <c r="C84" s="5"/>
      <c r="D84" s="5" t="s">
        <v>147</v>
      </c>
      <c r="E84" s="28" t="s">
        <v>177</v>
      </c>
      <c r="F84" s="30"/>
      <c r="G84" s="7">
        <v>3827459</v>
      </c>
      <c r="H84" s="7"/>
      <c r="I84" s="7"/>
    </row>
    <row r="85" spans="1:9" ht="19.5" customHeight="1" x14ac:dyDescent="0.15">
      <c r="A85" s="4"/>
      <c r="B85" s="15"/>
      <c r="C85" s="5" t="s">
        <v>1</v>
      </c>
      <c r="D85" s="5"/>
      <c r="E85" s="28"/>
      <c r="F85" s="13"/>
      <c r="G85" s="7"/>
      <c r="H85" s="7"/>
      <c r="I85" s="7"/>
    </row>
    <row r="86" spans="1:9" ht="19.5" customHeight="1" x14ac:dyDescent="0.15">
      <c r="A86" s="4"/>
      <c r="B86" s="15"/>
      <c r="C86" s="5"/>
      <c r="E86" s="83" t="s">
        <v>151</v>
      </c>
      <c r="F86" s="84"/>
      <c r="G86" s="7">
        <v>-143794</v>
      </c>
      <c r="H86" s="7"/>
      <c r="I86" s="7"/>
    </row>
    <row r="87" spans="1:9" ht="19.5" customHeight="1" x14ac:dyDescent="0.15">
      <c r="A87" s="4"/>
      <c r="B87" s="15"/>
      <c r="C87" s="5"/>
      <c r="D87" s="5"/>
      <c r="E87" s="27" t="s">
        <v>102</v>
      </c>
      <c r="F87" s="13"/>
      <c r="G87" s="7">
        <v>202700</v>
      </c>
      <c r="H87" s="7"/>
      <c r="I87" s="7"/>
    </row>
    <row r="88" spans="1:9" ht="19.5" customHeight="1" x14ac:dyDescent="0.15">
      <c r="A88" s="4"/>
      <c r="B88" s="15"/>
      <c r="C88" s="5"/>
      <c r="D88" s="5"/>
      <c r="E88" s="27" t="s">
        <v>100</v>
      </c>
      <c r="F88" s="29"/>
      <c r="G88" s="7">
        <v>777719</v>
      </c>
      <c r="H88" s="7"/>
      <c r="I88" s="7"/>
    </row>
    <row r="89" spans="1:9" ht="19.5" customHeight="1" x14ac:dyDescent="0.15">
      <c r="A89" s="4"/>
      <c r="B89" s="15"/>
      <c r="C89" s="5"/>
      <c r="D89" s="5"/>
      <c r="E89" s="27" t="s">
        <v>186</v>
      </c>
      <c r="F89" s="68"/>
      <c r="G89" s="7">
        <v>30370</v>
      </c>
      <c r="H89" s="7"/>
      <c r="I89" s="7"/>
    </row>
    <row r="90" spans="1:9" ht="19.5" customHeight="1" x14ac:dyDescent="0.15">
      <c r="A90" s="4"/>
      <c r="B90" s="15"/>
      <c r="C90" s="5"/>
      <c r="D90" s="5"/>
      <c r="E90" s="27" t="s">
        <v>178</v>
      </c>
      <c r="F90" s="65"/>
      <c r="G90" s="7">
        <v>135000</v>
      </c>
      <c r="H90" s="7"/>
      <c r="I90" s="7"/>
    </row>
    <row r="91" spans="1:9" ht="19.5" hidden="1" customHeight="1" x14ac:dyDescent="0.15">
      <c r="A91" s="4"/>
      <c r="B91" s="15"/>
      <c r="C91" s="5" t="s">
        <v>150</v>
      </c>
      <c r="D91" s="5"/>
      <c r="E91" s="27"/>
      <c r="F91" s="64"/>
      <c r="G91" s="7"/>
      <c r="H91" s="7"/>
      <c r="I91" s="7"/>
    </row>
    <row r="92" spans="1:9" ht="19.5" customHeight="1" x14ac:dyDescent="0.15">
      <c r="A92" s="4"/>
      <c r="B92" s="15"/>
      <c r="C92" s="5" t="s">
        <v>144</v>
      </c>
      <c r="D92" s="5"/>
      <c r="F92" s="13"/>
      <c r="G92" s="8">
        <v>100000</v>
      </c>
      <c r="H92" s="7"/>
      <c r="I92" s="7"/>
    </row>
    <row r="93" spans="1:9" ht="19.5" customHeight="1" x14ac:dyDescent="0.15">
      <c r="A93" s="4"/>
      <c r="B93" s="5"/>
      <c r="C93" s="13" t="s">
        <v>2</v>
      </c>
      <c r="E93" s="13"/>
      <c r="F93" s="18"/>
      <c r="G93" s="7"/>
      <c r="H93" s="7">
        <f>SUM(G75:G92)</f>
        <v>8294996</v>
      </c>
      <c r="I93" s="7"/>
    </row>
    <row r="94" spans="1:9" ht="19.5" customHeight="1" x14ac:dyDescent="0.15">
      <c r="A94" s="4"/>
      <c r="B94" s="15" t="s">
        <v>62</v>
      </c>
      <c r="C94" s="5" t="s">
        <v>12</v>
      </c>
      <c r="D94" s="5"/>
      <c r="E94" s="5"/>
      <c r="F94" s="5"/>
      <c r="G94" s="7"/>
      <c r="H94" s="7"/>
      <c r="I94" s="7"/>
    </row>
    <row r="95" spans="1:9" ht="19.5" customHeight="1" x14ac:dyDescent="0.15">
      <c r="A95" s="4"/>
      <c r="B95" s="5"/>
      <c r="C95" s="5" t="s">
        <v>9</v>
      </c>
      <c r="E95" s="25"/>
      <c r="F95" s="24"/>
      <c r="G95" s="7"/>
      <c r="H95" s="7"/>
      <c r="I95" s="7"/>
    </row>
    <row r="96" spans="1:9" ht="19.5" customHeight="1" x14ac:dyDescent="0.15">
      <c r="A96" s="4"/>
      <c r="B96" s="5"/>
      <c r="C96" s="5"/>
      <c r="E96" s="25" t="s">
        <v>103</v>
      </c>
      <c r="F96" s="24"/>
      <c r="G96" s="7">
        <v>12036000</v>
      </c>
      <c r="H96" s="7"/>
      <c r="I96" s="7"/>
    </row>
    <row r="97" spans="1:9" ht="19.5" customHeight="1" x14ac:dyDescent="0.15">
      <c r="A97" s="4"/>
      <c r="B97" s="5"/>
      <c r="C97" s="5"/>
      <c r="E97" s="25" t="s">
        <v>104</v>
      </c>
      <c r="F97" s="24"/>
      <c r="G97" s="7">
        <v>8000000</v>
      </c>
      <c r="H97" s="7"/>
      <c r="I97" s="7"/>
    </row>
    <row r="98" spans="1:9" ht="19.5" hidden="1" customHeight="1" x14ac:dyDescent="0.15">
      <c r="A98" s="4"/>
      <c r="B98" s="5"/>
      <c r="C98" s="5" t="s">
        <v>42</v>
      </c>
      <c r="E98" s="25"/>
      <c r="F98" s="24"/>
      <c r="G98" s="8"/>
      <c r="H98" s="7"/>
      <c r="I98" s="7"/>
    </row>
    <row r="99" spans="1:9" ht="19.5" customHeight="1" x14ac:dyDescent="0.15">
      <c r="A99" s="4"/>
      <c r="B99" s="5"/>
      <c r="C99" s="5"/>
      <c r="E99" s="25" t="s">
        <v>164</v>
      </c>
      <c r="F99" s="24"/>
      <c r="G99" s="7">
        <v>20000000</v>
      </c>
      <c r="H99" s="7"/>
      <c r="I99" s="7"/>
    </row>
    <row r="100" spans="1:9" ht="19.5" customHeight="1" x14ac:dyDescent="0.15">
      <c r="A100" s="4"/>
      <c r="B100" s="5"/>
      <c r="C100" s="75" t="s">
        <v>8</v>
      </c>
      <c r="D100" s="75"/>
      <c r="E100" s="75"/>
      <c r="F100" s="76"/>
      <c r="G100" s="7"/>
      <c r="H100" s="8">
        <f>SUM(G96:G99)</f>
        <v>40036000</v>
      </c>
      <c r="I100" s="7"/>
    </row>
    <row r="101" spans="1:9" ht="19.5" customHeight="1" x14ac:dyDescent="0.15">
      <c r="A101" s="4"/>
      <c r="B101" s="13" t="s">
        <v>29</v>
      </c>
      <c r="D101" s="13"/>
      <c r="E101" s="13"/>
      <c r="F101" s="18"/>
      <c r="G101" s="7"/>
      <c r="H101" s="7"/>
      <c r="I101" s="8">
        <f>SUM(H93:H100)</f>
        <v>48330996</v>
      </c>
    </row>
    <row r="102" spans="1:9" ht="19.5" customHeight="1" thickBot="1" x14ac:dyDescent="0.2">
      <c r="A102" s="21" t="s">
        <v>63</v>
      </c>
      <c r="B102" s="23"/>
      <c r="C102" s="23"/>
      <c r="D102" s="23"/>
      <c r="E102" s="23"/>
      <c r="F102" s="23"/>
      <c r="G102" s="8"/>
      <c r="H102" s="8"/>
      <c r="I102" s="11">
        <f>I72-I101</f>
        <v>119050761</v>
      </c>
    </row>
    <row r="103" spans="1:9" ht="19.5" customHeight="1" thickTop="1" x14ac:dyDescent="0.15"/>
    <row r="105" spans="1:9" ht="18.75" customHeight="1" x14ac:dyDescent="0.15"/>
    <row r="106" spans="1:9" ht="18.75" customHeight="1" x14ac:dyDescent="0.15"/>
  </sheetData>
  <mergeCells count="8">
    <mergeCell ref="C100:F100"/>
    <mergeCell ref="A1:I1"/>
    <mergeCell ref="A3:I3"/>
    <mergeCell ref="A6:F6"/>
    <mergeCell ref="G6:I6"/>
    <mergeCell ref="C71:F71"/>
    <mergeCell ref="C77:D77"/>
    <mergeCell ref="E86:F86"/>
  </mergeCells>
  <phoneticPr fontId="2"/>
  <pageMargins left="0.9055118110236221" right="0.51181102362204722" top="0.74803149606299213" bottom="0.74803149606299213" header="0.31496062992125984" footer="0.31496062992125984"/>
  <pageSetup paperSize="9" scale="78" fitToHeight="2" orientation="portrait" r:id="rId1"/>
  <rowBreaks count="1" manualBreakCount="1">
    <brk id="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事業別損益の状況</vt:lpstr>
      <vt:lpstr>財産目録</vt:lpstr>
      <vt:lpstr>事業別損益の状況!Print_Area</vt:lpstr>
      <vt:lpstr>財産目録!Print_Titles</vt:lpstr>
      <vt:lpstr>事業別損益の状況!Print_Titles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中村会計事務所</dc:creator>
  <cp:lastModifiedBy>M-0005</cp:lastModifiedBy>
  <cp:lastPrinted>2022-05-30T07:12:20Z</cp:lastPrinted>
  <dcterms:created xsi:type="dcterms:W3CDTF">2005-03-23T09:18:37Z</dcterms:created>
  <dcterms:modified xsi:type="dcterms:W3CDTF">2022-05-30T15:57:03Z</dcterms:modified>
</cp:coreProperties>
</file>