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735" windowHeight="7905" activeTab="2"/>
  </bookViews>
  <sheets>
    <sheet name="28予算明細" sheetId="1" r:id="rId1"/>
    <sheet name="28予算端数処理なし" sheetId="2" r:id="rId2"/>
    <sheet name="28予算" sheetId="3" r:id="rId3"/>
    <sheet name="Sheet2" sheetId="4" r:id="rId4"/>
    <sheet name="Sheet3" sheetId="5" r:id="rId5"/>
  </sheets>
  <calcPr calcId="144525"/>
  <extLst/>
</workbook>
</file>

<file path=xl/sharedStrings.xml><?xml version="1.0" encoding="utf-8"?>
<sst xmlns="http://schemas.openxmlformats.org/spreadsheetml/2006/main" count="80">
  <si>
    <t>平成２８年度　活動予算書</t>
  </si>
  <si>
    <t>（単位：円）</t>
  </si>
  <si>
    <t>情報発信事業</t>
  </si>
  <si>
    <t>地域力再生Ｐ支援事業</t>
  </si>
  <si>
    <t>１号機</t>
  </si>
  <si>
    <t>２号機</t>
  </si>
  <si>
    <t>３号機</t>
  </si>
  <si>
    <t>４号機</t>
  </si>
  <si>
    <t>５号機</t>
  </si>
  <si>
    <t>６号機</t>
  </si>
  <si>
    <t>７号機</t>
  </si>
  <si>
    <t>８号機</t>
  </si>
  <si>
    <t>９号機</t>
  </si>
  <si>
    <t>１０号機</t>
  </si>
  <si>
    <t>１１号機</t>
  </si>
  <si>
    <t>１２号機</t>
  </si>
  <si>
    <t>事業部門計</t>
  </si>
  <si>
    <t>管理費</t>
  </si>
  <si>
    <t>合計</t>
  </si>
  <si>
    <t>経常収益</t>
  </si>
  <si>
    <t>受取会費</t>
  </si>
  <si>
    <t>受取年会費</t>
  </si>
  <si>
    <t>受取加入金</t>
  </si>
  <si>
    <t>受取寄付金</t>
  </si>
  <si>
    <t>受取助成金等</t>
  </si>
  <si>
    <t>受取助成金</t>
  </si>
  <si>
    <t>受取補助金</t>
  </si>
  <si>
    <t>事業収益</t>
  </si>
  <si>
    <t>設備売上</t>
  </si>
  <si>
    <t>受取利息</t>
  </si>
  <si>
    <t>管理収益</t>
  </si>
  <si>
    <t>書籍販売</t>
  </si>
  <si>
    <t>その他収益</t>
  </si>
  <si>
    <t>経常収益計</t>
  </si>
  <si>
    <t>経常費用</t>
  </si>
  <si>
    <t>仕入費用</t>
  </si>
  <si>
    <t>設備仕入費</t>
  </si>
  <si>
    <t>書籍購入費</t>
  </si>
  <si>
    <t>利息</t>
  </si>
  <si>
    <t>銀行融資利息</t>
  </si>
  <si>
    <t>支払利息</t>
  </si>
  <si>
    <t>未払利息</t>
  </si>
  <si>
    <t>その他経費</t>
  </si>
  <si>
    <t>業務委託費</t>
  </si>
  <si>
    <t>諸謝金</t>
  </si>
  <si>
    <t>会場借上費</t>
  </si>
  <si>
    <t>旅費交通費</t>
  </si>
  <si>
    <t>印刷製本費</t>
  </si>
  <si>
    <t>消耗品費</t>
  </si>
  <si>
    <t>通信費</t>
  </si>
  <si>
    <t>会議費</t>
  </si>
  <si>
    <t>会議参加費</t>
  </si>
  <si>
    <t>備品購入費</t>
  </si>
  <si>
    <t>その他雑費</t>
  </si>
  <si>
    <t>租税公課</t>
  </si>
  <si>
    <t>経常費用計</t>
  </si>
  <si>
    <t>税引前当期正味財産増減額</t>
  </si>
  <si>
    <t>法人税、住民税及び事業税</t>
  </si>
  <si>
    <t>当期正味財産増減額</t>
  </si>
  <si>
    <t>前期繰越正味財産額</t>
  </si>
  <si>
    <t>次期繰越正味財産額</t>
  </si>
  <si>
    <t>特定非営利活動法人市民共同発電をひろげる城陽の会</t>
  </si>
  <si>
    <t>活　動　予　算　書</t>
  </si>
  <si>
    <t>平成２８年４月１日から平成２９年３月３１日まで</t>
  </si>
  <si>
    <t>科　　　　目</t>
  </si>
  <si>
    <t>金　　　　額</t>
  </si>
  <si>
    <t>Ⅰ　経常収益</t>
  </si>
  <si>
    <t>１　受取会費</t>
  </si>
  <si>
    <t>会員受取会費</t>
  </si>
  <si>
    <t>２　受取寄付金</t>
  </si>
  <si>
    <t>３　受取助成金等</t>
  </si>
  <si>
    <t>４　事業収益</t>
  </si>
  <si>
    <t>発電設備売上</t>
  </si>
  <si>
    <t>５　その他収益</t>
  </si>
  <si>
    <t>Ⅱ　経常費用</t>
  </si>
  <si>
    <t>１　事業費</t>
  </si>
  <si>
    <t>事業費計</t>
  </si>
  <si>
    <t>２　管理費</t>
  </si>
  <si>
    <t>管理費計</t>
  </si>
  <si>
    <t>２号議案</t>
  </si>
</sst>
</file>

<file path=xl/styles.xml><?xml version="1.0" encoding="utf-8"?>
<styleSheet xmlns="http://schemas.openxmlformats.org/spreadsheetml/2006/main">
  <numFmts count="5">
    <numFmt numFmtId="176" formatCode="#,##0_ "/>
    <numFmt numFmtId="177" formatCode="_ * #,##0_ ;_ * \-#,##0_ ;_ * &quot;-&quot;??_ ;_ @_ "/>
    <numFmt numFmtId="178" formatCode="_-&quot;\&quot;* #,##0_-\ ;\-&quot;\&quot;* #,##0_-\ ;_-&quot;\&quot;* &quot;-&quot;??_-\ ;_-@_-"/>
    <numFmt numFmtId="179" formatCode="_-&quot;\&quot;* #,##0.00_-\ ;\-&quot;\&quot;* #,##0.00_-\ ;_-&quot;\&quot;* &quot;-&quot;??_-\ ;_-@_-"/>
    <numFmt numFmtId="43" formatCode="_ * #,##0.00_ ;_ * \-#,##0.00_ ;_ * &quot;-&quot;??_ ;_ @_ "/>
  </numFmts>
  <fonts count="11">
    <font>
      <sz val="11"/>
      <color indexed="8"/>
      <name val="ＭＳ Ｐゴシック"/>
      <family val="2"/>
      <charset val="128"/>
    </font>
    <font>
      <sz val="11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u/>
      <sz val="16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indexed="8"/>
      <name val="ＭＳ Ｐゴシック"/>
      <family val="2"/>
      <charset val="128"/>
    </font>
    <font>
      <sz val="9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1"/>
      <name val="ＭＳ Ｐゴシック"/>
      <charset val="13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7">
    <xf numFmtId="0" fontId="10" fillId="0" borderId="0">
      <alignment vertical="center"/>
    </xf>
    <xf numFmtId="177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9" fontId="10" fillId="0" borderId="0" applyFont="0" applyFill="0" applyBorder="0" applyAlignment="0" applyProtection="0">
      <alignment vertical="center"/>
    </xf>
  </cellStyleXfs>
  <cellXfs count="94">
    <xf numFmtId="0" fontId="0" fillId="0" borderId="0" xfId="5">
      <alignment vertical="center"/>
    </xf>
    <xf numFmtId="0" fontId="1" fillId="0" borderId="0" xfId="5" applyFont="1">
      <alignment vertical="center"/>
    </xf>
    <xf numFmtId="176" fontId="1" fillId="0" borderId="0" xfId="5" applyNumberFormat="1" applyFont="1">
      <alignment vertical="center"/>
    </xf>
    <xf numFmtId="0" fontId="2" fillId="0" borderId="0" xfId="5" applyFont="1">
      <alignment vertical="center"/>
    </xf>
    <xf numFmtId="0" fontId="3" fillId="0" borderId="0" xfId="5" applyFont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1" fillId="0" borderId="0" xfId="5" applyFont="1" applyAlignment="1">
      <alignment horizontal="center" vertical="center"/>
    </xf>
    <xf numFmtId="0" fontId="1" fillId="0" borderId="0" xfId="5" applyFont="1" applyAlignment="1">
      <alignment horizontal="right" vertical="center"/>
    </xf>
    <xf numFmtId="0" fontId="1" fillId="0" borderId="1" xfId="5" applyFont="1" applyBorder="1" applyAlignment="1">
      <alignment horizontal="center" vertical="center"/>
    </xf>
    <xf numFmtId="0" fontId="0" fillId="0" borderId="2" xfId="5" applyBorder="1" applyAlignment="1">
      <alignment horizontal="center" vertical="center"/>
    </xf>
    <xf numFmtId="0" fontId="0" fillId="0" borderId="3" xfId="5" applyBorder="1" applyAlignment="1">
      <alignment horizontal="center" vertical="center"/>
    </xf>
    <xf numFmtId="176" fontId="1" fillId="0" borderId="2" xfId="5" applyNumberFormat="1" applyFont="1" applyBorder="1" applyAlignment="1">
      <alignment horizontal="center" vertical="center"/>
    </xf>
    <xf numFmtId="176" fontId="1" fillId="0" borderId="4" xfId="5" applyNumberFormat="1" applyFont="1" applyBorder="1" applyAlignment="1">
      <alignment horizontal="center" vertical="center"/>
    </xf>
    <xf numFmtId="0" fontId="1" fillId="0" borderId="5" xfId="5" applyFont="1" applyBorder="1">
      <alignment vertical="center"/>
    </xf>
    <xf numFmtId="0" fontId="1" fillId="0" borderId="0" xfId="5" applyFont="1" applyBorder="1">
      <alignment vertical="center"/>
    </xf>
    <xf numFmtId="176" fontId="1" fillId="0" borderId="6" xfId="5" applyNumberFormat="1" applyFont="1" applyBorder="1">
      <alignment vertical="center"/>
    </xf>
    <xf numFmtId="176" fontId="1" fillId="0" borderId="7" xfId="5" applyNumberFormat="1" applyFont="1" applyBorder="1">
      <alignment vertical="center"/>
    </xf>
    <xf numFmtId="176" fontId="1" fillId="0" borderId="8" xfId="5" applyNumberFormat="1" applyFont="1" applyBorder="1">
      <alignment vertical="center"/>
    </xf>
    <xf numFmtId="176" fontId="1" fillId="0" borderId="9" xfId="5" applyNumberFormat="1" applyFont="1" applyBorder="1">
      <alignment vertical="center"/>
    </xf>
    <xf numFmtId="0" fontId="1" fillId="0" borderId="10" xfId="5" applyFont="1" applyBorder="1">
      <alignment vertical="center"/>
    </xf>
    <xf numFmtId="176" fontId="1" fillId="0" borderId="10" xfId="5" applyNumberFormat="1" applyFont="1" applyBorder="1">
      <alignment vertical="center"/>
    </xf>
    <xf numFmtId="176" fontId="1" fillId="0" borderId="11" xfId="5" applyNumberFormat="1" applyFont="1" applyBorder="1">
      <alignment vertical="center"/>
    </xf>
    <xf numFmtId="176" fontId="1" fillId="0" borderId="5" xfId="5" applyNumberFormat="1" applyFont="1" applyBorder="1">
      <alignment vertical="center"/>
    </xf>
    <xf numFmtId="0" fontId="1" fillId="0" borderId="0" xfId="5" applyFont="1" applyFill="1" applyBorder="1">
      <alignment vertical="center"/>
    </xf>
    <xf numFmtId="176" fontId="1" fillId="0" borderId="9" xfId="5" applyNumberFormat="1" applyFont="1" applyFill="1" applyBorder="1">
      <alignment vertical="center"/>
    </xf>
    <xf numFmtId="176" fontId="1" fillId="0" borderId="10" xfId="5" applyNumberFormat="1" applyFont="1" applyFill="1" applyBorder="1">
      <alignment vertical="center"/>
    </xf>
    <xf numFmtId="176" fontId="1" fillId="0" borderId="12" xfId="5" applyNumberFormat="1" applyFont="1" applyFill="1" applyBorder="1">
      <alignment vertical="center"/>
    </xf>
    <xf numFmtId="176" fontId="1" fillId="0" borderId="0" xfId="5" applyNumberFormat="1" applyFont="1" applyFill="1">
      <alignment vertical="center"/>
    </xf>
    <xf numFmtId="0" fontId="1" fillId="0" borderId="9" xfId="5" applyFont="1" applyBorder="1">
      <alignment vertical="center"/>
    </xf>
    <xf numFmtId="176" fontId="1" fillId="0" borderId="13" xfId="5" applyNumberFormat="1" applyFont="1" applyBorder="1">
      <alignment vertical="center"/>
    </xf>
    <xf numFmtId="176" fontId="1" fillId="0" borderId="12" xfId="5" applyNumberFormat="1" applyFont="1" applyBorder="1">
      <alignment vertical="center"/>
    </xf>
    <xf numFmtId="0" fontId="1" fillId="0" borderId="14" xfId="5" applyFont="1" applyBorder="1">
      <alignment vertical="center"/>
    </xf>
    <xf numFmtId="0" fontId="1" fillId="0" borderId="15" xfId="5" applyFont="1" applyBorder="1">
      <alignment vertical="center"/>
    </xf>
    <xf numFmtId="176" fontId="1" fillId="0" borderId="16" xfId="5" applyNumberFormat="1" applyFont="1" applyBorder="1">
      <alignment vertical="center"/>
    </xf>
    <xf numFmtId="176" fontId="1" fillId="0" borderId="17" xfId="5" applyNumberFormat="1" applyFont="1" applyBorder="1">
      <alignment vertical="center"/>
    </xf>
    <xf numFmtId="176" fontId="1" fillId="0" borderId="18" xfId="5" applyNumberFormat="1" applyFont="1" applyBorder="1">
      <alignment vertical="center"/>
    </xf>
    <xf numFmtId="176" fontId="5" fillId="0" borderId="0" xfId="5" applyNumberFormat="1" applyFont="1" applyAlignment="1">
      <alignment horizontal="center" vertical="center"/>
    </xf>
    <xf numFmtId="0" fontId="6" fillId="0" borderId="0" xfId="5" applyFont="1">
      <alignment vertical="center"/>
    </xf>
    <xf numFmtId="176" fontId="6" fillId="0" borderId="0" xfId="5" applyNumberFormat="1" applyFont="1">
      <alignment vertical="center"/>
    </xf>
    <xf numFmtId="0" fontId="6" fillId="0" borderId="0" xfId="5" applyFont="1" applyAlignment="1">
      <alignment horizontal="center" vertical="center"/>
    </xf>
    <xf numFmtId="0" fontId="6" fillId="0" borderId="1" xfId="5" applyFont="1" applyBorder="1">
      <alignment vertical="center"/>
    </xf>
    <xf numFmtId="0" fontId="6" fillId="0" borderId="2" xfId="5" applyFont="1" applyBorder="1">
      <alignment vertical="center"/>
    </xf>
    <xf numFmtId="0" fontId="6" fillId="0" borderId="4" xfId="5" applyFont="1" applyBorder="1">
      <alignment vertical="center"/>
    </xf>
    <xf numFmtId="176" fontId="6" fillId="0" borderId="19" xfId="5" applyNumberFormat="1" applyFont="1" applyBorder="1" applyAlignment="1">
      <alignment horizontal="center" vertical="center" shrinkToFit="1"/>
    </xf>
    <xf numFmtId="176" fontId="6" fillId="0" borderId="3" xfId="5" applyNumberFormat="1" applyFont="1" applyBorder="1" applyAlignment="1">
      <alignment horizontal="center" vertical="center" wrapText="1" shrinkToFit="1"/>
    </xf>
    <xf numFmtId="176" fontId="6" fillId="0" borderId="20" xfId="5" applyNumberFormat="1" applyFont="1" applyBorder="1" applyAlignment="1">
      <alignment horizontal="center" vertical="center"/>
    </xf>
    <xf numFmtId="0" fontId="6" fillId="0" borderId="5" xfId="5" applyFont="1" applyBorder="1">
      <alignment vertical="center"/>
    </xf>
    <xf numFmtId="0" fontId="6" fillId="0" borderId="0" xfId="5" applyFont="1" applyBorder="1">
      <alignment vertical="center"/>
    </xf>
    <xf numFmtId="0" fontId="6" fillId="0" borderId="8" xfId="5" applyFont="1" applyBorder="1">
      <alignment vertical="center"/>
    </xf>
    <xf numFmtId="176" fontId="6" fillId="0" borderId="21" xfId="5" applyNumberFormat="1" applyFont="1" applyBorder="1">
      <alignment vertical="center"/>
    </xf>
    <xf numFmtId="176" fontId="6" fillId="0" borderId="9" xfId="5" applyNumberFormat="1" applyFont="1" applyBorder="1">
      <alignment vertical="center"/>
    </xf>
    <xf numFmtId="176" fontId="6" fillId="0" borderId="10" xfId="5" applyNumberFormat="1" applyFont="1" applyBorder="1">
      <alignment vertical="center"/>
    </xf>
    <xf numFmtId="176" fontId="6" fillId="0" borderId="22" xfId="5" applyNumberFormat="1" applyFont="1" applyBorder="1">
      <alignment vertical="center"/>
    </xf>
    <xf numFmtId="176" fontId="6" fillId="0" borderId="23" xfId="5" applyNumberFormat="1" applyFont="1" applyBorder="1">
      <alignment vertical="center"/>
    </xf>
    <xf numFmtId="176" fontId="6" fillId="0" borderId="11" xfId="5" applyNumberFormat="1" applyFont="1" applyBorder="1">
      <alignment vertical="center"/>
    </xf>
    <xf numFmtId="176" fontId="6" fillId="0" borderId="24" xfId="5" applyNumberFormat="1" applyFont="1" applyBorder="1">
      <alignment vertical="center"/>
    </xf>
    <xf numFmtId="176" fontId="6" fillId="0" borderId="25" xfId="5" applyNumberFormat="1" applyFont="1" applyBorder="1">
      <alignment vertical="center"/>
    </xf>
    <xf numFmtId="176" fontId="6" fillId="0" borderId="26" xfId="5" applyNumberFormat="1" applyFont="1" applyBorder="1">
      <alignment vertical="center"/>
    </xf>
    <xf numFmtId="176" fontId="6" fillId="0" borderId="27" xfId="5" applyNumberFormat="1" applyFont="1" applyBorder="1">
      <alignment vertical="center"/>
    </xf>
    <xf numFmtId="176" fontId="6" fillId="0" borderId="28" xfId="5" applyNumberFormat="1" applyFont="1" applyBorder="1">
      <alignment vertical="center"/>
    </xf>
    <xf numFmtId="176" fontId="6" fillId="0" borderId="5" xfId="5" applyNumberFormat="1" applyFont="1" applyBorder="1">
      <alignment vertical="center"/>
    </xf>
    <xf numFmtId="176" fontId="6" fillId="0" borderId="13" xfId="5" applyNumberFormat="1" applyFont="1" applyBorder="1">
      <alignment vertical="center"/>
    </xf>
    <xf numFmtId="0" fontId="6" fillId="0" borderId="29" xfId="5" applyFont="1" applyBorder="1">
      <alignment vertical="center"/>
    </xf>
    <xf numFmtId="0" fontId="6" fillId="0" borderId="30" xfId="5" applyFont="1" applyFill="1" applyBorder="1">
      <alignment vertical="center"/>
    </xf>
    <xf numFmtId="0" fontId="6" fillId="0" borderId="31" xfId="5" applyFont="1" applyFill="1" applyBorder="1">
      <alignment vertical="center"/>
    </xf>
    <xf numFmtId="176" fontId="6" fillId="0" borderId="24" xfId="5" applyNumberFormat="1" applyFont="1" applyFill="1" applyBorder="1">
      <alignment vertical="center"/>
    </xf>
    <xf numFmtId="176" fontId="6" fillId="0" borderId="23" xfId="5" applyNumberFormat="1" applyFont="1" applyFill="1" applyBorder="1">
      <alignment vertical="center"/>
    </xf>
    <xf numFmtId="176" fontId="6" fillId="0" borderId="11" xfId="5" applyNumberFormat="1" applyFont="1" applyFill="1" applyBorder="1">
      <alignment vertical="center"/>
    </xf>
    <xf numFmtId="176" fontId="6" fillId="0" borderId="22" xfId="5" applyNumberFormat="1" applyFont="1" applyFill="1" applyBorder="1">
      <alignment vertical="center"/>
    </xf>
    <xf numFmtId="0" fontId="6" fillId="0" borderId="32" xfId="5" applyFont="1" applyBorder="1" applyAlignment="1">
      <alignment vertical="center" shrinkToFit="1"/>
    </xf>
    <xf numFmtId="0" fontId="7" fillId="0" borderId="33" xfId="5" applyFont="1" applyBorder="1" applyAlignment="1">
      <alignment vertical="center" shrinkToFit="1"/>
    </xf>
    <xf numFmtId="0" fontId="7" fillId="0" borderId="34" xfId="5" applyFont="1" applyBorder="1" applyAlignment="1">
      <alignment vertical="center" shrinkToFit="1"/>
    </xf>
    <xf numFmtId="0" fontId="6" fillId="0" borderId="5" xfId="5" applyFont="1" applyBorder="1" applyAlignment="1">
      <alignment vertical="center" shrinkToFit="1"/>
    </xf>
    <xf numFmtId="0" fontId="7" fillId="0" borderId="0" xfId="5" applyFont="1" applyBorder="1" applyAlignment="1">
      <alignment vertical="center" shrinkToFit="1"/>
    </xf>
    <xf numFmtId="0" fontId="7" fillId="0" borderId="8" xfId="5" applyFont="1" applyBorder="1" applyAlignment="1">
      <alignment vertical="center" shrinkToFit="1"/>
    </xf>
    <xf numFmtId="0" fontId="6" fillId="0" borderId="30" xfId="5" applyFont="1" applyBorder="1">
      <alignment vertical="center"/>
    </xf>
    <xf numFmtId="0" fontId="6" fillId="0" borderId="31" xfId="5" applyFont="1" applyBorder="1">
      <alignment vertical="center"/>
    </xf>
    <xf numFmtId="0" fontId="6" fillId="0" borderId="14" xfId="5" applyFont="1" applyBorder="1">
      <alignment vertical="center"/>
    </xf>
    <xf numFmtId="0" fontId="6" fillId="0" borderId="15" xfId="5" applyFont="1" applyBorder="1">
      <alignment vertical="center"/>
    </xf>
    <xf numFmtId="0" fontId="6" fillId="0" borderId="35" xfId="5" applyFont="1" applyBorder="1">
      <alignment vertical="center"/>
    </xf>
    <xf numFmtId="176" fontId="6" fillId="0" borderId="36" xfId="5" applyNumberFormat="1" applyFont="1" applyBorder="1">
      <alignment vertical="center"/>
    </xf>
    <xf numFmtId="176" fontId="6" fillId="0" borderId="16" xfId="5" applyNumberFormat="1" applyFont="1" applyBorder="1">
      <alignment vertical="center"/>
    </xf>
    <xf numFmtId="176" fontId="6" fillId="0" borderId="17" xfId="5" applyNumberFormat="1" applyFont="1" applyBorder="1">
      <alignment vertical="center"/>
    </xf>
    <xf numFmtId="176" fontId="8" fillId="0" borderId="10" xfId="5" applyNumberFormat="1" applyFont="1" applyBorder="1">
      <alignment vertical="center"/>
    </xf>
    <xf numFmtId="176" fontId="8" fillId="0" borderId="11" xfId="5" applyNumberFormat="1" applyFont="1" applyBorder="1">
      <alignment vertical="center"/>
    </xf>
    <xf numFmtId="176" fontId="9" fillId="0" borderId="10" xfId="5" applyNumberFormat="1" applyFont="1" applyBorder="1">
      <alignment vertical="center"/>
    </xf>
    <xf numFmtId="176" fontId="6" fillId="0" borderId="4" xfId="5" applyNumberFormat="1" applyFont="1" applyBorder="1" applyAlignment="1">
      <alignment horizontal="center" vertical="center"/>
    </xf>
    <xf numFmtId="176" fontId="6" fillId="0" borderId="8" xfId="5" applyNumberFormat="1" applyFont="1" applyBorder="1">
      <alignment vertical="center"/>
    </xf>
    <xf numFmtId="176" fontId="6" fillId="0" borderId="31" xfId="5" applyNumberFormat="1" applyFont="1" applyBorder="1">
      <alignment vertical="center"/>
    </xf>
    <xf numFmtId="176" fontId="6" fillId="0" borderId="37" xfId="5" applyNumberFormat="1" applyFont="1" applyBorder="1">
      <alignment vertical="center"/>
    </xf>
    <xf numFmtId="176" fontId="6" fillId="0" borderId="38" xfId="5" applyNumberFormat="1" applyFont="1" applyBorder="1">
      <alignment vertical="center"/>
    </xf>
    <xf numFmtId="176" fontId="6" fillId="0" borderId="39" xfId="5" applyNumberFormat="1" applyFont="1" applyBorder="1">
      <alignment vertical="center"/>
    </xf>
    <xf numFmtId="176" fontId="6" fillId="0" borderId="31" xfId="5" applyNumberFormat="1" applyFont="1" applyFill="1" applyBorder="1">
      <alignment vertical="center"/>
    </xf>
    <xf numFmtId="176" fontId="6" fillId="0" borderId="35" xfId="5" applyNumberFormat="1" applyFont="1" applyBorder="1">
      <alignment vertical="center"/>
    </xf>
  </cellXfs>
  <cellStyles count="7">
    <cellStyle name="標準" xfId="0" builtinId="0"/>
    <cellStyle name="桁区切り" xfId="1" builtinId="3"/>
    <cellStyle name="通貨" xfId="2" builtinId="4"/>
    <cellStyle name="桁区切り[0]" xfId="3" builtinId="6"/>
    <cellStyle name="パーセント" xfId="4" builtinId="5"/>
    <cellStyle name="標準" xfId="5"/>
    <cellStyle name="通貨[0]" xfId="6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U46"/>
  <sheetViews>
    <sheetView workbookViewId="0">
      <pane xSplit="3" ySplit="3" topLeftCell="D4" activePane="bottomRight" state="frozen"/>
      <selection/>
      <selection pane="topRight"/>
      <selection pane="bottomLeft"/>
      <selection pane="bottomRight" activeCell="S7" sqref="S7"/>
    </sheetView>
  </sheetViews>
  <sheetFormatPr defaultColWidth="9" defaultRowHeight="11.25"/>
  <cols>
    <col min="1" max="2" width="3.75" style="37" customWidth="1"/>
    <col min="3" max="3" width="12.25" style="37" customWidth="1"/>
    <col min="4" max="5" width="9" style="38"/>
    <col min="6" max="14" width="7.75" style="38" customWidth="1"/>
    <col min="15" max="17" width="9" style="38" customWidth="1"/>
    <col min="18" max="18" width="10.25" style="38" customWidth="1"/>
    <col min="19" max="19" width="9" style="38"/>
    <col min="20" max="20" width="10.25" style="38" customWidth="1"/>
    <col min="21" max="21" width="10.25" style="37" customWidth="1"/>
    <col min="22" max="16384" width="9" style="37"/>
  </cols>
  <sheetData>
    <row r="1" spans="1:20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 t="s">
        <v>1</v>
      </c>
    </row>
    <row r="3" ht="22.5" customHeight="1" spans="1:20">
      <c r="A3" s="40"/>
      <c r="B3" s="41"/>
      <c r="C3" s="42"/>
      <c r="D3" s="43" t="s">
        <v>2</v>
      </c>
      <c r="E3" s="44" t="s">
        <v>3</v>
      </c>
      <c r="F3" s="45" t="s">
        <v>4</v>
      </c>
      <c r="G3" s="45" t="s">
        <v>5</v>
      </c>
      <c r="H3" s="45" t="s">
        <v>6</v>
      </c>
      <c r="I3" s="45" t="s">
        <v>7</v>
      </c>
      <c r="J3" s="45" t="s">
        <v>8</v>
      </c>
      <c r="K3" s="45" t="s">
        <v>9</v>
      </c>
      <c r="L3" s="45" t="s">
        <v>10</v>
      </c>
      <c r="M3" s="45" t="s">
        <v>11</v>
      </c>
      <c r="N3" s="45" t="s">
        <v>12</v>
      </c>
      <c r="O3" s="45" t="s">
        <v>13</v>
      </c>
      <c r="P3" s="45" t="s">
        <v>14</v>
      </c>
      <c r="Q3" s="45" t="s">
        <v>15</v>
      </c>
      <c r="R3" s="45" t="s">
        <v>16</v>
      </c>
      <c r="S3" s="45" t="s">
        <v>17</v>
      </c>
      <c r="T3" s="86" t="s">
        <v>18</v>
      </c>
    </row>
    <row r="4" spans="1:20">
      <c r="A4" s="46" t="s">
        <v>19</v>
      </c>
      <c r="B4" s="47"/>
      <c r="C4" s="48"/>
      <c r="D4" s="49"/>
      <c r="E4" s="50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87"/>
    </row>
    <row r="5" spans="1:20">
      <c r="A5" s="46"/>
      <c r="B5" s="47" t="s">
        <v>20</v>
      </c>
      <c r="C5" s="48"/>
      <c r="D5" s="49">
        <f>SUM(D6:D7)</f>
        <v>0</v>
      </c>
      <c r="E5" s="51">
        <f t="shared" ref="E5:T5" si="0">SUM(E6:E7)</f>
        <v>0</v>
      </c>
      <c r="F5" s="51">
        <f>SUM(F6:F7)</f>
        <v>0</v>
      </c>
      <c r="G5" s="51">
        <f>SUM(G6:G7)</f>
        <v>0</v>
      </c>
      <c r="H5" s="51">
        <f>SUM(H6:H7)</f>
        <v>0</v>
      </c>
      <c r="I5" s="51">
        <f>SUM(I6:I7)</f>
        <v>0</v>
      </c>
      <c r="J5" s="51">
        <f>SUM(J6:J7)</f>
        <v>0</v>
      </c>
      <c r="K5" s="51">
        <f>SUM(K6:K7)</f>
        <v>0</v>
      </c>
      <c r="L5" s="51">
        <f>SUM(L6:L7)</f>
        <v>0</v>
      </c>
      <c r="M5" s="51">
        <f>SUM(M6:M7)</f>
        <v>0</v>
      </c>
      <c r="N5" s="51">
        <f>SUM(N6:N7)</f>
        <v>0</v>
      </c>
      <c r="O5" s="51">
        <f>SUM(O6:O7)</f>
        <v>0</v>
      </c>
      <c r="P5" s="51">
        <f>SUM(P6:P7)</f>
        <v>0</v>
      </c>
      <c r="Q5" s="51">
        <f>SUM(Q6:Q7)</f>
        <v>0</v>
      </c>
      <c r="R5" s="51">
        <f>SUM(R6:R7)</f>
        <v>0</v>
      </c>
      <c r="S5" s="51">
        <f>SUM(S6:S7)</f>
        <v>72500</v>
      </c>
      <c r="T5" s="87">
        <f>SUM(T6:T7)</f>
        <v>72500</v>
      </c>
    </row>
    <row r="6" spans="1:20">
      <c r="A6" s="46"/>
      <c r="B6" s="47"/>
      <c r="C6" s="48" t="s">
        <v>21</v>
      </c>
      <c r="D6" s="49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>
        <f>SUM(D6:Q6)</f>
        <v>0</v>
      </c>
      <c r="S6" s="51">
        <v>67500</v>
      </c>
      <c r="T6" s="87">
        <f>SUM(R6:S6)</f>
        <v>67500</v>
      </c>
    </row>
    <row r="7" spans="1:20">
      <c r="A7" s="46"/>
      <c r="B7" s="47"/>
      <c r="C7" s="48" t="s">
        <v>22</v>
      </c>
      <c r="D7" s="52"/>
      <c r="E7" s="53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>
        <f t="shared" ref="R7:R18" si="1">SUM(D7:Q7)</f>
        <v>0</v>
      </c>
      <c r="S7" s="54">
        <v>5000</v>
      </c>
      <c r="T7" s="88">
        <f t="shared" ref="T7:T11" si="2">SUM(R7:S7)</f>
        <v>5000</v>
      </c>
    </row>
    <row r="8" spans="1:20">
      <c r="A8" s="46"/>
      <c r="B8" s="47" t="s">
        <v>23</v>
      </c>
      <c r="C8" s="48"/>
      <c r="D8" s="55"/>
      <c r="E8" s="56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1">
        <f>SUM(D8:Q8)</f>
        <v>0</v>
      </c>
      <c r="S8" s="57">
        <v>60000</v>
      </c>
      <c r="T8" s="89">
        <f>SUM(R8:S8)</f>
        <v>60000</v>
      </c>
    </row>
    <row r="9" spans="1:20">
      <c r="A9" s="46"/>
      <c r="B9" s="47" t="s">
        <v>24</v>
      </c>
      <c r="C9" s="48"/>
      <c r="D9" s="58">
        <f>SUM(D10:D11)</f>
        <v>0</v>
      </c>
      <c r="E9" s="59">
        <f>SUM(E10:E11)</f>
        <v>416000</v>
      </c>
      <c r="F9" s="59">
        <f t="shared" ref="F9:T9" si="3">SUM(F10:F11)</f>
        <v>0</v>
      </c>
      <c r="G9" s="59">
        <f>SUM(G10:G11)</f>
        <v>0</v>
      </c>
      <c r="H9" s="59">
        <f>SUM(H10:H11)</f>
        <v>0</v>
      </c>
      <c r="I9" s="59">
        <f>SUM(I10:I11)</f>
        <v>0</v>
      </c>
      <c r="J9" s="59">
        <f>SUM(J10:J11)</f>
        <v>0</v>
      </c>
      <c r="K9" s="59">
        <f>SUM(K10:K11)</f>
        <v>4102</v>
      </c>
      <c r="L9" s="59">
        <f>SUM(L10:L11)</f>
        <v>0</v>
      </c>
      <c r="M9" s="59">
        <f>SUM(M10:M11)</f>
        <v>0</v>
      </c>
      <c r="N9" s="59">
        <f>SUM(N10:N11)</f>
        <v>9979</v>
      </c>
      <c r="O9" s="59">
        <f>SUM(O10:O11)</f>
        <v>0</v>
      </c>
      <c r="P9" s="59">
        <f>SUM(P10:P11)</f>
        <v>0</v>
      </c>
      <c r="Q9" s="59">
        <f>SUM(Q10:Q11)</f>
        <v>0</v>
      </c>
      <c r="R9" s="59">
        <f>SUM(R10:R11)</f>
        <v>430081</v>
      </c>
      <c r="S9" s="59">
        <f>SUM(S10:S11)</f>
        <v>0</v>
      </c>
      <c r="T9" s="90">
        <f>SUM(T10:T11)</f>
        <v>430081</v>
      </c>
    </row>
    <row r="10" spans="1:20">
      <c r="A10" s="46"/>
      <c r="B10" s="47"/>
      <c r="C10" s="48" t="s">
        <v>25</v>
      </c>
      <c r="D10" s="49"/>
      <c r="E10" s="50"/>
      <c r="F10" s="51"/>
      <c r="G10" s="51"/>
      <c r="H10" s="51"/>
      <c r="I10" s="51"/>
      <c r="J10" s="51"/>
      <c r="K10" s="83">
        <v>4102</v>
      </c>
      <c r="L10" s="51"/>
      <c r="M10" s="51"/>
      <c r="N10" s="51">
        <v>9979</v>
      </c>
      <c r="O10" s="51"/>
      <c r="P10" s="51"/>
      <c r="Q10" s="51"/>
      <c r="R10" s="51">
        <f>SUM(D10:Q10)</f>
        <v>14081</v>
      </c>
      <c r="S10" s="51"/>
      <c r="T10" s="91">
        <f>SUM(R10:S10)</f>
        <v>14081</v>
      </c>
    </row>
    <row r="11" spans="1:20">
      <c r="A11" s="46"/>
      <c r="B11" s="47"/>
      <c r="C11" s="48" t="s">
        <v>26</v>
      </c>
      <c r="D11" s="52"/>
      <c r="E11" s="50">
        <v>416000</v>
      </c>
      <c r="F11" s="54"/>
      <c r="G11" s="54"/>
      <c r="H11" s="54"/>
      <c r="I11" s="54"/>
      <c r="J11" s="54"/>
      <c r="K11" s="84"/>
      <c r="L11" s="54"/>
      <c r="M11" s="54"/>
      <c r="N11" s="54"/>
      <c r="O11" s="54"/>
      <c r="P11" s="54"/>
      <c r="Q11" s="54"/>
      <c r="R11" s="54">
        <f>SUM(D11:Q11)</f>
        <v>416000</v>
      </c>
      <c r="S11" s="54"/>
      <c r="T11" s="88">
        <f>SUM(R11:S11)</f>
        <v>416000</v>
      </c>
    </row>
    <row r="12" spans="1:20">
      <c r="A12" s="46"/>
      <c r="B12" s="47" t="s">
        <v>27</v>
      </c>
      <c r="C12" s="48"/>
      <c r="D12" s="60">
        <f>SUM(D13:D16)</f>
        <v>30000</v>
      </c>
      <c r="E12" s="61">
        <f>SUM(E13:E16)</f>
        <v>0</v>
      </c>
      <c r="F12" s="51">
        <f t="shared" ref="F12:T12" si="4">SUM(F13:F16)</f>
        <v>33224</v>
      </c>
      <c r="G12" s="51">
        <f>SUM(G13:G16)</f>
        <v>30929</v>
      </c>
      <c r="H12" s="51">
        <f>SUM(H13:H16)</f>
        <v>67831</v>
      </c>
      <c r="I12" s="51">
        <f>SUM(I13:I16)</f>
        <v>31882</v>
      </c>
      <c r="J12" s="51">
        <f>SUM(J13:J16)</f>
        <v>11327</v>
      </c>
      <c r="K12" s="51">
        <f>SUM(K13:K16)</f>
        <v>26818</v>
      </c>
      <c r="L12" s="51">
        <f>SUM(L13:L16)</f>
        <v>34595</v>
      </c>
      <c r="M12" s="51">
        <f>SUM(M13:M16)</f>
        <v>33481</v>
      </c>
      <c r="N12" s="51">
        <f>SUM(N13:N16)</f>
        <v>35497</v>
      </c>
      <c r="O12" s="51">
        <f>SUM(O13:O16)</f>
        <v>2019781</v>
      </c>
      <c r="P12" s="51">
        <f>SUM(P13:P16)</f>
        <v>2013246</v>
      </c>
      <c r="Q12" s="51">
        <f>SUM(Q13:Q16)</f>
        <v>5016631</v>
      </c>
      <c r="R12" s="51">
        <f>SUM(R13:R16)</f>
        <v>9385242</v>
      </c>
      <c r="S12" s="61">
        <f>SUM(S13:S16)</f>
        <v>0</v>
      </c>
      <c r="T12" s="87">
        <f>SUM(T13:T16)</f>
        <v>9385242</v>
      </c>
    </row>
    <row r="13" spans="1:20">
      <c r="A13" s="46"/>
      <c r="B13" s="47"/>
      <c r="C13" s="48" t="s">
        <v>28</v>
      </c>
      <c r="D13" s="49"/>
      <c r="E13" s="50"/>
      <c r="F13" s="51"/>
      <c r="G13" s="51"/>
      <c r="H13" s="51"/>
      <c r="I13" s="51"/>
      <c r="J13" s="51"/>
      <c r="K13" s="51"/>
      <c r="L13" s="51"/>
      <c r="M13" s="51"/>
      <c r="N13" s="51"/>
      <c r="O13" s="51">
        <v>2000000</v>
      </c>
      <c r="P13" s="51">
        <v>2000000</v>
      </c>
      <c r="Q13" s="51">
        <v>5000000</v>
      </c>
      <c r="R13" s="51">
        <f>SUM(D13:Q13)</f>
        <v>9000000</v>
      </c>
      <c r="S13" s="51"/>
      <c r="T13" s="87">
        <f t="shared" ref="T13:T16" si="5">SUM(R13:S13)</f>
        <v>9000000</v>
      </c>
    </row>
    <row r="14" spans="1:20">
      <c r="A14" s="46"/>
      <c r="B14" s="47"/>
      <c r="C14" s="48" t="s">
        <v>29</v>
      </c>
      <c r="D14" s="49"/>
      <c r="E14" s="50"/>
      <c r="F14" s="51">
        <v>14224</v>
      </c>
      <c r="G14" s="51">
        <v>13429</v>
      </c>
      <c r="H14" s="51">
        <v>29831</v>
      </c>
      <c r="I14" s="51">
        <v>14202</v>
      </c>
      <c r="J14" s="51">
        <v>5127</v>
      </c>
      <c r="K14" s="51">
        <v>12238</v>
      </c>
      <c r="L14" s="51">
        <v>16235</v>
      </c>
      <c r="M14" s="51">
        <v>15754</v>
      </c>
      <c r="N14" s="51">
        <v>17137</v>
      </c>
      <c r="O14" s="51">
        <v>9779</v>
      </c>
      <c r="P14" s="51">
        <v>6578</v>
      </c>
      <c r="Q14" s="51">
        <v>8297</v>
      </c>
      <c r="R14" s="51">
        <f>SUM(D14:Q14)</f>
        <v>162831</v>
      </c>
      <c r="S14" s="51"/>
      <c r="T14" s="87">
        <f>SUM(R14:S14)</f>
        <v>162831</v>
      </c>
    </row>
    <row r="15" spans="1:20">
      <c r="A15" s="46"/>
      <c r="B15" s="47"/>
      <c r="C15" s="48" t="s">
        <v>30</v>
      </c>
      <c r="D15" s="49"/>
      <c r="E15" s="50"/>
      <c r="F15" s="51">
        <v>19000</v>
      </c>
      <c r="G15" s="51">
        <v>17500</v>
      </c>
      <c r="H15" s="51">
        <v>38000</v>
      </c>
      <c r="I15" s="51">
        <v>17680</v>
      </c>
      <c r="J15" s="51">
        <v>6200</v>
      </c>
      <c r="K15" s="51">
        <v>14580</v>
      </c>
      <c r="L15" s="51">
        <v>18360</v>
      </c>
      <c r="M15" s="51">
        <v>17727</v>
      </c>
      <c r="N15" s="51">
        <v>18360</v>
      </c>
      <c r="O15" s="51">
        <v>10002</v>
      </c>
      <c r="P15" s="51">
        <v>6668</v>
      </c>
      <c r="Q15" s="51">
        <v>8334</v>
      </c>
      <c r="R15" s="51">
        <f>SUM(D15:Q15)</f>
        <v>192411</v>
      </c>
      <c r="S15" s="51"/>
      <c r="T15" s="87">
        <f>SUM(R15:S15)</f>
        <v>192411</v>
      </c>
    </row>
    <row r="16" spans="1:20">
      <c r="A16" s="46"/>
      <c r="B16" s="47"/>
      <c r="C16" s="48" t="s">
        <v>31</v>
      </c>
      <c r="D16" s="52">
        <v>30000</v>
      </c>
      <c r="E16" s="53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>
        <f>SUM(D16:Q16)</f>
        <v>30000</v>
      </c>
      <c r="S16" s="54"/>
      <c r="T16" s="88">
        <f>SUM(R16:S16)</f>
        <v>30000</v>
      </c>
    </row>
    <row r="17" spans="1:20">
      <c r="A17" s="46"/>
      <c r="B17" s="47" t="s">
        <v>32</v>
      </c>
      <c r="C17" s="48"/>
      <c r="D17" s="58">
        <f>D18</f>
        <v>0</v>
      </c>
      <c r="E17" s="50">
        <f>E18</f>
        <v>0</v>
      </c>
      <c r="F17" s="51">
        <f t="shared" ref="F17:T17" si="6">F18</f>
        <v>0</v>
      </c>
      <c r="G17" s="51">
        <f>G18</f>
        <v>0</v>
      </c>
      <c r="H17" s="51">
        <f>H18</f>
        <v>0</v>
      </c>
      <c r="I17" s="51">
        <f>I18</f>
        <v>0</v>
      </c>
      <c r="J17" s="51">
        <f>J18</f>
        <v>0</v>
      </c>
      <c r="K17" s="51">
        <f>K18</f>
        <v>0</v>
      </c>
      <c r="L17" s="51">
        <f>L18</f>
        <v>0</v>
      </c>
      <c r="M17" s="51">
        <f>M18</f>
        <v>0</v>
      </c>
      <c r="N17" s="51">
        <f>N18</f>
        <v>0</v>
      </c>
      <c r="O17" s="51">
        <f>O18</f>
        <v>0</v>
      </c>
      <c r="P17" s="51">
        <f>P18</f>
        <v>0</v>
      </c>
      <c r="Q17" s="51">
        <f>Q18</f>
        <v>0</v>
      </c>
      <c r="R17" s="51">
        <f>R18</f>
        <v>0</v>
      </c>
      <c r="S17" s="51">
        <f>S18</f>
        <v>0</v>
      </c>
      <c r="T17" s="87">
        <f>T18</f>
        <v>0</v>
      </c>
    </row>
    <row r="18" spans="1:20">
      <c r="A18" s="46"/>
      <c r="B18" s="47"/>
      <c r="C18" s="48" t="s">
        <v>29</v>
      </c>
      <c r="D18" s="52"/>
      <c r="E18" s="53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>
        <f>SUM(D18:Q18)</f>
        <v>0</v>
      </c>
      <c r="S18" s="54">
        <v>0</v>
      </c>
      <c r="T18" s="88">
        <f>SUM(R18:S18)</f>
        <v>0</v>
      </c>
    </row>
    <row r="19" spans="1:21">
      <c r="A19" s="62"/>
      <c r="B19" s="63" t="s">
        <v>33</v>
      </c>
      <c r="C19" s="64"/>
      <c r="D19" s="65">
        <f>SUM(D5,D8:D9,D12,D17)</f>
        <v>30000</v>
      </c>
      <c r="E19" s="66">
        <f t="shared" ref="E19:T19" si="7">SUM(E5,E8:E9,E12,E17)</f>
        <v>416000</v>
      </c>
      <c r="F19" s="67">
        <f>SUM(F5,F8:F9,F12,F17)</f>
        <v>33224</v>
      </c>
      <c r="G19" s="67">
        <f>SUM(G5,G8:G9,G12,G17)</f>
        <v>30929</v>
      </c>
      <c r="H19" s="67">
        <f>SUM(H5,H8:H9,H12,H17)</f>
        <v>67831</v>
      </c>
      <c r="I19" s="67">
        <f>SUM(I5,I8:I9,I12,I17)</f>
        <v>31882</v>
      </c>
      <c r="J19" s="67">
        <f>SUM(J5,J8:J9,J12,J17)</f>
        <v>11327</v>
      </c>
      <c r="K19" s="67">
        <f>SUM(K5,K8:K9,K12,K17)</f>
        <v>30920</v>
      </c>
      <c r="L19" s="67">
        <f>SUM(L5,L8:L9,L12,L17)</f>
        <v>34595</v>
      </c>
      <c r="M19" s="67">
        <f>SUM(M5,M8:M9,M12,M17)</f>
        <v>33481</v>
      </c>
      <c r="N19" s="67">
        <f>SUM(N5,N8:N9,N12,N17)</f>
        <v>45476</v>
      </c>
      <c r="O19" s="67">
        <f>SUM(O5,O8:O9,O12,O17)</f>
        <v>2019781</v>
      </c>
      <c r="P19" s="67">
        <f>SUM(P5,P8:P9,P12,P17)</f>
        <v>2013246</v>
      </c>
      <c r="Q19" s="67">
        <f>SUM(Q5,Q8:Q9,Q12,Q17)</f>
        <v>5016631</v>
      </c>
      <c r="R19" s="67">
        <f>SUM(R5,R8:R9,R12,R17)</f>
        <v>9815323</v>
      </c>
      <c r="S19" s="67">
        <f>SUM(S5,S8:S9,S12,S17)</f>
        <v>132500</v>
      </c>
      <c r="T19" s="92">
        <f>SUM(T5,T8:T9,T12,T17)</f>
        <v>9947823</v>
      </c>
      <c r="U19" s="38"/>
    </row>
    <row r="20" spans="1:20">
      <c r="A20" s="46" t="s">
        <v>34</v>
      </c>
      <c r="B20" s="47"/>
      <c r="C20" s="48"/>
      <c r="D20" s="49"/>
      <c r="E20" s="50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87"/>
    </row>
    <row r="21" spans="1:20">
      <c r="A21" s="46"/>
      <c r="B21" s="47" t="s">
        <v>35</v>
      </c>
      <c r="C21" s="48"/>
      <c r="D21" s="49">
        <f>SUM(D22:D23)</f>
        <v>30000</v>
      </c>
      <c r="E21" s="51">
        <f t="shared" ref="E21:T21" si="8">SUM(E22:E23)</f>
        <v>0</v>
      </c>
      <c r="F21" s="51">
        <f>SUM(F22:F23)</f>
        <v>0</v>
      </c>
      <c r="G21" s="51">
        <f>SUM(G22:G23)</f>
        <v>0</v>
      </c>
      <c r="H21" s="51">
        <f>SUM(H22:H23)</f>
        <v>0</v>
      </c>
      <c r="I21" s="51">
        <f>SUM(I22:I23)</f>
        <v>0</v>
      </c>
      <c r="J21" s="51">
        <f>SUM(J22:J23)</f>
        <v>0</v>
      </c>
      <c r="K21" s="51">
        <f>SUM(K22:K23)</f>
        <v>0</v>
      </c>
      <c r="L21" s="51">
        <f>SUM(L22:L23)</f>
        <v>0</v>
      </c>
      <c r="M21" s="51">
        <f>SUM(M22:M23)</f>
        <v>0</v>
      </c>
      <c r="N21" s="51">
        <f>SUM(N22:N23)</f>
        <v>0</v>
      </c>
      <c r="O21" s="51">
        <f>SUM(O22:O23)</f>
        <v>2000000</v>
      </c>
      <c r="P21" s="51">
        <f>SUM(P22:P23)</f>
        <v>2000000</v>
      </c>
      <c r="Q21" s="51">
        <f>SUM(Q22:Q23)</f>
        <v>5000000</v>
      </c>
      <c r="R21" s="51">
        <f>SUM(R22:R23)</f>
        <v>9030000</v>
      </c>
      <c r="S21" s="51">
        <f>SUM(S22:S23)</f>
        <v>0</v>
      </c>
      <c r="T21" s="87">
        <f>SUM(T22:T23)</f>
        <v>9030000</v>
      </c>
    </row>
    <row r="22" spans="1:20">
      <c r="A22" s="46"/>
      <c r="B22" s="47"/>
      <c r="C22" s="48" t="s">
        <v>36</v>
      </c>
      <c r="D22" s="49"/>
      <c r="E22" s="50"/>
      <c r="F22" s="51"/>
      <c r="G22" s="51"/>
      <c r="H22" s="51"/>
      <c r="I22" s="51"/>
      <c r="J22" s="51"/>
      <c r="K22" s="51"/>
      <c r="L22" s="51"/>
      <c r="M22" s="51"/>
      <c r="N22" s="51"/>
      <c r="O22" s="51">
        <v>2000000</v>
      </c>
      <c r="P22" s="51">
        <v>2000000</v>
      </c>
      <c r="Q22" s="51">
        <v>5000000</v>
      </c>
      <c r="R22" s="51">
        <f t="shared" ref="R22:R23" si="9">SUM(D22:Q22)</f>
        <v>9000000</v>
      </c>
      <c r="S22" s="51"/>
      <c r="T22" s="87">
        <f t="shared" ref="T22:T23" si="10">SUM(R22:S22)</f>
        <v>9000000</v>
      </c>
    </row>
    <row r="23" spans="1:20">
      <c r="A23" s="46"/>
      <c r="B23" s="47"/>
      <c r="C23" s="48" t="s">
        <v>37</v>
      </c>
      <c r="D23" s="52">
        <v>30000</v>
      </c>
      <c r="E23" s="53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>
        <f>SUM(D23:Q23)</f>
        <v>30000</v>
      </c>
      <c r="S23" s="54"/>
      <c r="T23" s="88">
        <f>SUM(R23:S23)</f>
        <v>30000</v>
      </c>
    </row>
    <row r="24" spans="1:20">
      <c r="A24" s="46"/>
      <c r="B24" s="47" t="s">
        <v>38</v>
      </c>
      <c r="C24" s="48"/>
      <c r="D24" s="49">
        <f>SUM(D25:D27)</f>
        <v>0</v>
      </c>
      <c r="E24" s="51">
        <f t="shared" ref="E24:T24" si="11">SUM(E25:E27)</f>
        <v>0</v>
      </c>
      <c r="F24" s="51">
        <f>SUM(F25:F27)</f>
        <v>14215</v>
      </c>
      <c r="G24" s="51">
        <f>SUM(G25:G27)</f>
        <v>13413</v>
      </c>
      <c r="H24" s="51">
        <f>SUM(H25:H27)</f>
        <v>29817</v>
      </c>
      <c r="I24" s="51">
        <f>SUM(I25:I27)</f>
        <v>14193</v>
      </c>
      <c r="J24" s="51">
        <f>SUM(J25:J27)</f>
        <v>5144</v>
      </c>
      <c r="K24" s="51">
        <f>SUM(K25:K27)</f>
        <v>13732</v>
      </c>
      <c r="L24" s="51">
        <f>SUM(L25:L27)</f>
        <v>16226</v>
      </c>
      <c r="M24" s="51">
        <f>SUM(M25:M27)</f>
        <v>16623</v>
      </c>
      <c r="N24" s="51">
        <f>SUM(N25:N27)</f>
        <v>22206</v>
      </c>
      <c r="O24" s="51">
        <f>SUM(O25:O27)</f>
        <v>10000</v>
      </c>
      <c r="P24" s="51">
        <f>SUM(P25:P27)</f>
        <v>6667</v>
      </c>
      <c r="Q24" s="51">
        <f>SUM(Q25:Q27)</f>
        <v>8333</v>
      </c>
      <c r="R24" s="51">
        <f>SUM(R25:R27)</f>
        <v>170569</v>
      </c>
      <c r="S24" s="51">
        <f>SUM(S25:S27)</f>
        <v>0</v>
      </c>
      <c r="T24" s="87">
        <f>SUM(T25:T27)</f>
        <v>170569</v>
      </c>
    </row>
    <row r="25" spans="1:20">
      <c r="A25" s="46"/>
      <c r="B25" s="47"/>
      <c r="C25" s="48" t="s">
        <v>39</v>
      </c>
      <c r="D25" s="49"/>
      <c r="E25" s="50"/>
      <c r="F25" s="51"/>
      <c r="G25" s="51"/>
      <c r="H25" s="51"/>
      <c r="I25" s="51"/>
      <c r="J25" s="51"/>
      <c r="K25" s="83">
        <v>3692</v>
      </c>
      <c r="L25" s="51"/>
      <c r="M25" s="51"/>
      <c r="N25" s="51">
        <v>10066</v>
      </c>
      <c r="O25" s="51"/>
      <c r="P25" s="51"/>
      <c r="Q25" s="51"/>
      <c r="R25" s="51">
        <f t="shared" ref="R25:R27" si="12">SUM(D25:Q25)</f>
        <v>13758</v>
      </c>
      <c r="S25" s="51"/>
      <c r="T25" s="87">
        <f t="shared" ref="T25:T27" si="13">SUM(R25:S25)</f>
        <v>13758</v>
      </c>
    </row>
    <row r="26" spans="1:20">
      <c r="A26" s="46"/>
      <c r="B26" s="47"/>
      <c r="C26" s="48" t="s">
        <v>40</v>
      </c>
      <c r="D26" s="49"/>
      <c r="E26" s="50"/>
      <c r="F26" s="51">
        <v>9938</v>
      </c>
      <c r="G26" s="51">
        <v>11443</v>
      </c>
      <c r="H26" s="51"/>
      <c r="I26" s="51">
        <v>2630</v>
      </c>
      <c r="J26" s="51">
        <v>2306</v>
      </c>
      <c r="K26" s="51">
        <v>5266</v>
      </c>
      <c r="L26" s="51">
        <v>15026</v>
      </c>
      <c r="M26" s="51">
        <v>7386</v>
      </c>
      <c r="N26" s="51">
        <v>10300</v>
      </c>
      <c r="O26" s="51"/>
      <c r="P26" s="51"/>
      <c r="Q26" s="51"/>
      <c r="R26" s="51">
        <f>SUM(D26:Q26)</f>
        <v>64295</v>
      </c>
      <c r="S26" s="51"/>
      <c r="T26" s="87">
        <f>SUM(R26:S26)</f>
        <v>64295</v>
      </c>
    </row>
    <row r="27" spans="1:20">
      <c r="A27" s="46"/>
      <c r="B27" s="47"/>
      <c r="C27" s="48" t="s">
        <v>41</v>
      </c>
      <c r="D27" s="52"/>
      <c r="E27" s="53"/>
      <c r="F27" s="54">
        <v>4277</v>
      </c>
      <c r="G27" s="54">
        <v>1970</v>
      </c>
      <c r="H27" s="54">
        <v>29817</v>
      </c>
      <c r="I27" s="54">
        <v>11563</v>
      </c>
      <c r="J27" s="54">
        <v>2838</v>
      </c>
      <c r="K27" s="54">
        <v>4774</v>
      </c>
      <c r="L27" s="54">
        <v>1200</v>
      </c>
      <c r="M27" s="54">
        <v>9237</v>
      </c>
      <c r="N27" s="54">
        <v>1840</v>
      </c>
      <c r="O27" s="54">
        <v>10000</v>
      </c>
      <c r="P27" s="54">
        <v>6667</v>
      </c>
      <c r="Q27" s="54">
        <v>8333</v>
      </c>
      <c r="R27" s="54">
        <f>SUM(D27:Q27)</f>
        <v>92516</v>
      </c>
      <c r="S27" s="54"/>
      <c r="T27" s="88">
        <f>SUM(R27:S27)</f>
        <v>92516</v>
      </c>
    </row>
    <row r="28" spans="1:20">
      <c r="A28" s="46"/>
      <c r="B28" s="47" t="s">
        <v>42</v>
      </c>
      <c r="C28" s="48"/>
      <c r="D28" s="49">
        <f>SUM(D29:D40)</f>
        <v>159000</v>
      </c>
      <c r="E28" s="51">
        <f t="shared" ref="E28:T28" si="14">SUM(E29:E40)</f>
        <v>624760</v>
      </c>
      <c r="F28" s="51">
        <f>SUM(F29:F40)</f>
        <v>0</v>
      </c>
      <c r="G28" s="51">
        <f>SUM(G29:G40)</f>
        <v>0</v>
      </c>
      <c r="H28" s="51">
        <f>SUM(H29:H40)</f>
        <v>0</v>
      </c>
      <c r="I28" s="51">
        <f>SUM(I29:I40)</f>
        <v>0</v>
      </c>
      <c r="J28" s="51">
        <f>SUM(J29:J40)</f>
        <v>0</v>
      </c>
      <c r="K28" s="51">
        <f>SUM(K29:K40)</f>
        <v>0</v>
      </c>
      <c r="L28" s="51">
        <f>SUM(L29:L40)</f>
        <v>0</v>
      </c>
      <c r="M28" s="51">
        <f>SUM(M29:M40)</f>
        <v>0</v>
      </c>
      <c r="N28" s="51">
        <f>SUM(N29:N40)</f>
        <v>0</v>
      </c>
      <c r="O28" s="51">
        <f>SUM(O29:O40)</f>
        <v>400</v>
      </c>
      <c r="P28" s="51">
        <f>SUM(P29:P40)</f>
        <v>400</v>
      </c>
      <c r="Q28" s="51">
        <f>SUM(Q29:Q40)</f>
        <v>5000</v>
      </c>
      <c r="R28" s="51">
        <f>SUM(R29:R40)</f>
        <v>789560</v>
      </c>
      <c r="S28" s="51">
        <f>SUM(S29:S40)</f>
        <v>57000</v>
      </c>
      <c r="T28" s="87">
        <f>SUM(T29:T40)</f>
        <v>846560</v>
      </c>
    </row>
    <row r="29" spans="1:20">
      <c r="A29" s="46"/>
      <c r="B29" s="47"/>
      <c r="C29" s="48" t="s">
        <v>43</v>
      </c>
      <c r="D29" s="49"/>
      <c r="E29" s="50">
        <v>86400</v>
      </c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>
        <f t="shared" ref="R29:R40" si="15">SUM(D29:Q29)</f>
        <v>86400</v>
      </c>
      <c r="S29" s="51"/>
      <c r="T29" s="87">
        <f t="shared" ref="T29:T40" si="16">SUM(R29:S29)</f>
        <v>86400</v>
      </c>
    </row>
    <row r="30" spans="1:20">
      <c r="A30" s="46"/>
      <c r="B30" s="47"/>
      <c r="C30" s="48" t="s">
        <v>44</v>
      </c>
      <c r="D30" s="49">
        <v>30000</v>
      </c>
      <c r="E30" s="50">
        <v>75000</v>
      </c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>
        <f>SUM(D30:Q30)</f>
        <v>105000</v>
      </c>
      <c r="S30" s="51"/>
      <c r="T30" s="87">
        <f>SUM(R30:S30)</f>
        <v>105000</v>
      </c>
    </row>
    <row r="31" spans="1:20">
      <c r="A31" s="46"/>
      <c r="B31" s="47"/>
      <c r="C31" s="48" t="s">
        <v>45</v>
      </c>
      <c r="D31" s="49">
        <v>15000</v>
      </c>
      <c r="E31" s="50">
        <v>15000</v>
      </c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>
        <f>SUM(D31:Q31)</f>
        <v>30000</v>
      </c>
      <c r="S31" s="51">
        <v>5000</v>
      </c>
      <c r="T31" s="87">
        <f>SUM(R31:S31)</f>
        <v>35000</v>
      </c>
    </row>
    <row r="32" spans="1:20">
      <c r="A32" s="46"/>
      <c r="B32" s="47"/>
      <c r="C32" s="48" t="s">
        <v>46</v>
      </c>
      <c r="D32" s="49">
        <v>20000</v>
      </c>
      <c r="E32" s="50">
        <v>50960</v>
      </c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>
        <f>SUM(D32:Q32)</f>
        <v>70960</v>
      </c>
      <c r="S32" s="51">
        <v>14000</v>
      </c>
      <c r="T32" s="87">
        <f>SUM(R32:S32)</f>
        <v>84960</v>
      </c>
    </row>
    <row r="33" spans="1:20">
      <c r="A33" s="46"/>
      <c r="B33" s="47"/>
      <c r="C33" s="48" t="s">
        <v>47</v>
      </c>
      <c r="D33" s="49">
        <v>60000</v>
      </c>
      <c r="E33" s="50">
        <v>332800</v>
      </c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>
        <f>SUM(D33:Q33)</f>
        <v>392800</v>
      </c>
      <c r="S33" s="51">
        <v>10000</v>
      </c>
      <c r="T33" s="87">
        <f>SUM(R33:S33)</f>
        <v>402800</v>
      </c>
    </row>
    <row r="34" spans="1:20">
      <c r="A34" s="46"/>
      <c r="B34" s="47"/>
      <c r="C34" s="48" t="s">
        <v>48</v>
      </c>
      <c r="D34" s="49">
        <v>15000</v>
      </c>
      <c r="E34" s="50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>
        <f>SUM(D34:Q34)</f>
        <v>15000</v>
      </c>
      <c r="S34" s="51">
        <v>15000</v>
      </c>
      <c r="T34" s="87">
        <f>SUM(R34:S34)</f>
        <v>30000</v>
      </c>
    </row>
    <row r="35" spans="1:20">
      <c r="A35" s="46"/>
      <c r="B35" s="47"/>
      <c r="C35" s="48" t="s">
        <v>49</v>
      </c>
      <c r="D35" s="49">
        <v>3000</v>
      </c>
      <c r="E35" s="50">
        <v>22400</v>
      </c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>
        <f>SUM(D35:Q35)</f>
        <v>25400</v>
      </c>
      <c r="S35" s="51">
        <v>4000</v>
      </c>
      <c r="T35" s="87">
        <f>SUM(R35:S35)</f>
        <v>29400</v>
      </c>
    </row>
    <row r="36" spans="1:20">
      <c r="A36" s="46"/>
      <c r="B36" s="47"/>
      <c r="C36" s="48" t="s">
        <v>50</v>
      </c>
      <c r="D36" s="49"/>
      <c r="E36" s="50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>
        <f>SUM(D36:Q36)</f>
        <v>0</v>
      </c>
      <c r="S36" s="51">
        <v>2000</v>
      </c>
      <c r="T36" s="87">
        <f>SUM(R36:S36)</f>
        <v>2000</v>
      </c>
    </row>
    <row r="37" spans="1:20">
      <c r="A37" s="46"/>
      <c r="B37" s="47"/>
      <c r="C37" s="48" t="s">
        <v>51</v>
      </c>
      <c r="D37" s="49">
        <v>10000</v>
      </c>
      <c r="E37" s="50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>
        <f>SUM(D37:Q37)</f>
        <v>10000</v>
      </c>
      <c r="S37" s="51">
        <v>4000</v>
      </c>
      <c r="T37" s="87">
        <f>SUM(R37:S37)</f>
        <v>14000</v>
      </c>
    </row>
    <row r="38" spans="1:20">
      <c r="A38" s="46"/>
      <c r="B38" s="47"/>
      <c r="C38" s="48" t="s">
        <v>52</v>
      </c>
      <c r="D38" s="49"/>
      <c r="E38" s="50">
        <v>40000</v>
      </c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>
        <f>SUM(D38:Q38)</f>
        <v>40000</v>
      </c>
      <c r="S38" s="51"/>
      <c r="T38" s="87">
        <f>SUM(R38:S38)</f>
        <v>40000</v>
      </c>
    </row>
    <row r="39" spans="1:20">
      <c r="A39" s="46"/>
      <c r="B39" s="47"/>
      <c r="C39" s="48" t="s">
        <v>53</v>
      </c>
      <c r="D39" s="49">
        <v>6000</v>
      </c>
      <c r="E39" s="50">
        <v>2200</v>
      </c>
      <c r="F39" s="51"/>
      <c r="G39" s="51"/>
      <c r="H39" s="51"/>
      <c r="I39" s="51"/>
      <c r="J39" s="51"/>
      <c r="K39" s="85"/>
      <c r="L39" s="51"/>
      <c r="M39" s="51"/>
      <c r="N39" s="51"/>
      <c r="O39" s="51"/>
      <c r="P39" s="51"/>
      <c r="Q39" s="51"/>
      <c r="R39" s="51">
        <f>SUM(D39:Q39)</f>
        <v>8200</v>
      </c>
      <c r="S39" s="51">
        <v>3000</v>
      </c>
      <c r="T39" s="87">
        <f>SUM(R39:S39)</f>
        <v>11200</v>
      </c>
    </row>
    <row r="40" spans="1:21">
      <c r="A40" s="46"/>
      <c r="B40" s="47"/>
      <c r="C40" s="48" t="s">
        <v>54</v>
      </c>
      <c r="D40" s="52"/>
      <c r="E40" s="53"/>
      <c r="F40" s="54"/>
      <c r="G40" s="54"/>
      <c r="H40" s="54"/>
      <c r="I40" s="54"/>
      <c r="J40" s="54"/>
      <c r="K40" s="54"/>
      <c r="L40" s="54"/>
      <c r="M40" s="54"/>
      <c r="N40" s="54"/>
      <c r="O40" s="84">
        <v>400</v>
      </c>
      <c r="P40" s="84">
        <v>400</v>
      </c>
      <c r="Q40" s="84">
        <v>5000</v>
      </c>
      <c r="R40" s="54">
        <f>SUM(D40:Q40)</f>
        <v>5800</v>
      </c>
      <c r="S40" s="54"/>
      <c r="T40" s="88">
        <f>SUM(R40:S40)</f>
        <v>5800</v>
      </c>
      <c r="U40" s="38"/>
    </row>
    <row r="41" spans="1:21">
      <c r="A41" s="62"/>
      <c r="B41" s="63" t="s">
        <v>55</v>
      </c>
      <c r="C41" s="64"/>
      <c r="D41" s="68">
        <f>SUM(D21,D24,D28)</f>
        <v>189000</v>
      </c>
      <c r="E41" s="67">
        <f t="shared" ref="E41:S41" si="17">SUM(E21,E24,E28)</f>
        <v>624760</v>
      </c>
      <c r="F41" s="67">
        <f>SUM(F21,F24,F28)</f>
        <v>14215</v>
      </c>
      <c r="G41" s="67">
        <f>SUM(G21,G24,G28)</f>
        <v>13413</v>
      </c>
      <c r="H41" s="67">
        <f>SUM(H21,H24,H28)</f>
        <v>29817</v>
      </c>
      <c r="I41" s="67">
        <f>SUM(I21,I24,I28)</f>
        <v>14193</v>
      </c>
      <c r="J41" s="67">
        <f>SUM(J21,J24,J28)</f>
        <v>5144</v>
      </c>
      <c r="K41" s="67">
        <f>SUM(K21,K24,K28)</f>
        <v>13732</v>
      </c>
      <c r="L41" s="67">
        <f>SUM(L21,L24,L28)</f>
        <v>16226</v>
      </c>
      <c r="M41" s="67">
        <f>SUM(M21,M24,M28)</f>
        <v>16623</v>
      </c>
      <c r="N41" s="67">
        <f>SUM(N21,N24,N28)</f>
        <v>22206</v>
      </c>
      <c r="O41" s="67">
        <f>SUM(O21,O24,O28)</f>
        <v>2010400</v>
      </c>
      <c r="P41" s="67">
        <f>SUM(P21,P24,P28)</f>
        <v>2007067</v>
      </c>
      <c r="Q41" s="67">
        <f>SUM(Q21,Q24,Q28)</f>
        <v>5013333</v>
      </c>
      <c r="R41" s="67">
        <f>SUM(R21,R24,R28)</f>
        <v>9990129</v>
      </c>
      <c r="S41" s="67">
        <f>SUM(S21,S24,S28)</f>
        <v>57000</v>
      </c>
      <c r="T41" s="92">
        <f t="shared" ref="T41" si="18">SUM(T21,T24,T28)</f>
        <v>10047129</v>
      </c>
      <c r="U41" s="38"/>
    </row>
    <row r="42" spans="1:21">
      <c r="A42" s="69" t="s">
        <v>56</v>
      </c>
      <c r="B42" s="70"/>
      <c r="C42" s="71"/>
      <c r="D42" s="49">
        <f>D19-D41</f>
        <v>-159000</v>
      </c>
      <c r="E42" s="51">
        <f t="shared" ref="E42:T42" si="19">E19-E41</f>
        <v>-208760</v>
      </c>
      <c r="F42" s="51">
        <f>F19-F41</f>
        <v>19009</v>
      </c>
      <c r="G42" s="51">
        <f>G19-G41</f>
        <v>17516</v>
      </c>
      <c r="H42" s="51">
        <f>H19-H41</f>
        <v>38014</v>
      </c>
      <c r="I42" s="51">
        <f>I19-I41</f>
        <v>17689</v>
      </c>
      <c r="J42" s="51">
        <f>J19-J41</f>
        <v>6183</v>
      </c>
      <c r="K42" s="51">
        <f>K19-K41</f>
        <v>17188</v>
      </c>
      <c r="L42" s="51">
        <f>L19-L41</f>
        <v>18369</v>
      </c>
      <c r="M42" s="51">
        <f>M19-M41</f>
        <v>16858</v>
      </c>
      <c r="N42" s="51">
        <f>N19-N41</f>
        <v>23270</v>
      </c>
      <c r="O42" s="51">
        <f>O19-O41</f>
        <v>9381</v>
      </c>
      <c r="P42" s="51">
        <f>P19-P41</f>
        <v>6179</v>
      </c>
      <c r="Q42" s="51">
        <f>Q19-Q41</f>
        <v>3298</v>
      </c>
      <c r="R42" s="51">
        <f>R19-R41</f>
        <v>-174806</v>
      </c>
      <c r="S42" s="51">
        <f>S19-S41</f>
        <v>75500</v>
      </c>
      <c r="T42" s="87">
        <f>T19-T41</f>
        <v>-99306</v>
      </c>
      <c r="U42" s="38"/>
    </row>
    <row r="43" spans="1:20">
      <c r="A43" s="72" t="s">
        <v>57</v>
      </c>
      <c r="B43" s="73"/>
      <c r="C43" s="74"/>
      <c r="D43" s="49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>
        <v>60000</v>
      </c>
      <c r="T43" s="87">
        <f>S43</f>
        <v>60000</v>
      </c>
    </row>
    <row r="44" spans="1:20">
      <c r="A44" s="62" t="s">
        <v>58</v>
      </c>
      <c r="B44" s="75"/>
      <c r="C44" s="76"/>
      <c r="D44" s="52"/>
      <c r="E44" s="53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>
        <f t="shared" ref="S44:T44" si="20">S42-S43</f>
        <v>15500</v>
      </c>
      <c r="T44" s="88">
        <f>T42-T43</f>
        <v>-159306</v>
      </c>
    </row>
    <row r="45" spans="1:20">
      <c r="A45" s="46" t="s">
        <v>59</v>
      </c>
      <c r="B45" s="47"/>
      <c r="C45" s="48"/>
      <c r="D45" s="49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87">
        <v>513992</v>
      </c>
    </row>
    <row r="46" spans="1:21">
      <c r="A46" s="77" t="s">
        <v>60</v>
      </c>
      <c r="B46" s="78"/>
      <c r="C46" s="79"/>
      <c r="D46" s="80"/>
      <c r="E46" s="81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93">
        <f>SUM(T44:T45)</f>
        <v>354686</v>
      </c>
      <c r="U46" s="38"/>
    </row>
  </sheetData>
  <mergeCells count="3">
    <mergeCell ref="A1:T1"/>
    <mergeCell ref="A42:C42"/>
    <mergeCell ref="A43:C43"/>
  </mergeCells>
  <pageMargins left="0.708333333333333" right="0.708333333333333" top="0.747916666666667" bottom="0.747916666666667" header="0.314583333333333" footer="0.314583333333333"/>
  <pageSetup paperSize="9" scale="81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57"/>
  <sheetViews>
    <sheetView workbookViewId="0">
      <selection activeCell="E46" sqref="E46"/>
    </sheetView>
  </sheetViews>
  <sheetFormatPr defaultColWidth="9" defaultRowHeight="13.5"/>
  <cols>
    <col min="1" max="3" width="4" style="1" customWidth="1"/>
    <col min="4" max="4" width="23.25" style="2" customWidth="1"/>
    <col min="5" max="7" width="15" style="2" customWidth="1"/>
    <col min="8" max="12" width="10.25" style="2" customWidth="1"/>
    <col min="13" max="13" width="9" style="2"/>
    <col min="14" max="14" width="10.25" style="2" customWidth="1"/>
    <col min="15" max="15" width="10.25" style="1" customWidth="1"/>
    <col min="16" max="16384" width="9" style="1"/>
  </cols>
  <sheetData>
    <row r="1" spans="1:1">
      <c r="A1" s="1" t="s">
        <v>61</v>
      </c>
    </row>
    <row r="3" ht="18.75" spans="1:7">
      <c r="A3" s="4" t="s">
        <v>62</v>
      </c>
      <c r="B3" s="5"/>
      <c r="C3" s="5"/>
      <c r="D3" s="5"/>
      <c r="E3" s="5"/>
      <c r="F3" s="5"/>
      <c r="G3" s="5"/>
    </row>
    <row r="4" spans="1:7">
      <c r="A4" s="6" t="s">
        <v>63</v>
      </c>
      <c r="B4" s="6"/>
      <c r="C4" s="6"/>
      <c r="D4" s="6"/>
      <c r="E4" s="6"/>
      <c r="F4" s="6"/>
      <c r="G4" s="6"/>
    </row>
    <row r="5" spans="1:7">
      <c r="A5" s="6"/>
      <c r="B5" s="6"/>
      <c r="C5" s="6"/>
      <c r="D5" s="6"/>
      <c r="E5" s="6"/>
      <c r="F5" s="6"/>
      <c r="G5" s="6"/>
    </row>
    <row r="6" spans="7:7">
      <c r="G6" s="7" t="s">
        <v>1</v>
      </c>
    </row>
    <row r="7" spans="1:7">
      <c r="A7" s="8" t="s">
        <v>64</v>
      </c>
      <c r="B7" s="9"/>
      <c r="C7" s="9"/>
      <c r="D7" s="10"/>
      <c r="E7" s="11" t="s">
        <v>65</v>
      </c>
      <c r="F7" s="11"/>
      <c r="G7" s="12"/>
    </row>
    <row r="8" spans="1:7">
      <c r="A8" s="13" t="s">
        <v>66</v>
      </c>
      <c r="B8" s="14"/>
      <c r="C8" s="14"/>
      <c r="D8" s="15"/>
      <c r="E8" s="16"/>
      <c r="F8" s="16"/>
      <c r="G8" s="17"/>
    </row>
    <row r="9" spans="1:7">
      <c r="A9" s="13"/>
      <c r="B9" s="14" t="s">
        <v>67</v>
      </c>
      <c r="C9" s="14"/>
      <c r="D9" s="18"/>
      <c r="E9" s="19"/>
      <c r="F9" s="20"/>
      <c r="G9" s="17"/>
    </row>
    <row r="10" spans="1:7">
      <c r="A10" s="13"/>
      <c r="B10" s="14"/>
      <c r="D10" s="14" t="s">
        <v>68</v>
      </c>
      <c r="E10" s="20">
        <v>67500</v>
      </c>
      <c r="F10" s="20"/>
      <c r="G10" s="17"/>
    </row>
    <row r="11" spans="1:7">
      <c r="A11" s="13"/>
      <c r="B11" s="14"/>
      <c r="D11" s="14" t="s">
        <v>22</v>
      </c>
      <c r="E11" s="21">
        <v>5000</v>
      </c>
      <c r="F11" s="20">
        <f>SUM(E10:E11)</f>
        <v>72500</v>
      </c>
      <c r="G11" s="17"/>
    </row>
    <row r="12" spans="1:7">
      <c r="A12" s="13"/>
      <c r="B12" s="14" t="s">
        <v>69</v>
      </c>
      <c r="C12" s="14"/>
      <c r="D12" s="18"/>
      <c r="E12" s="20"/>
      <c r="F12" s="20"/>
      <c r="G12" s="17"/>
    </row>
    <row r="13" spans="1:7">
      <c r="A13" s="13"/>
      <c r="B13" s="14"/>
      <c r="D13" s="14" t="s">
        <v>23</v>
      </c>
      <c r="E13" s="20"/>
      <c r="F13" s="20">
        <v>60000</v>
      </c>
      <c r="G13" s="17"/>
    </row>
    <row r="14" spans="1:8">
      <c r="A14" s="13"/>
      <c r="B14" s="14" t="s">
        <v>70</v>
      </c>
      <c r="C14" s="14"/>
      <c r="D14" s="18"/>
      <c r="E14" s="20"/>
      <c r="F14" s="20"/>
      <c r="G14" s="17"/>
      <c r="H14" s="22"/>
    </row>
    <row r="15" spans="1:7">
      <c r="A15" s="13"/>
      <c r="B15" s="14"/>
      <c r="D15" s="14" t="s">
        <v>25</v>
      </c>
      <c r="E15" s="20">
        <v>14081</v>
      </c>
      <c r="F15" s="20"/>
      <c r="G15" s="17"/>
    </row>
    <row r="16" spans="1:7">
      <c r="A16" s="13"/>
      <c r="B16" s="14"/>
      <c r="C16" s="14"/>
      <c r="D16" s="18" t="s">
        <v>26</v>
      </c>
      <c r="E16" s="21">
        <v>416000</v>
      </c>
      <c r="F16" s="20">
        <f>SUM(E15:E16)</f>
        <v>430081</v>
      </c>
      <c r="G16" s="17"/>
    </row>
    <row r="17" spans="1:7">
      <c r="A17" s="13"/>
      <c r="B17" s="14" t="s">
        <v>71</v>
      </c>
      <c r="C17" s="14"/>
      <c r="D17" s="18"/>
      <c r="E17" s="20"/>
      <c r="F17" s="20"/>
      <c r="G17" s="17"/>
    </row>
    <row r="18" spans="1:7">
      <c r="A18" s="13"/>
      <c r="B18" s="14"/>
      <c r="D18" s="14" t="s">
        <v>72</v>
      </c>
      <c r="E18" s="20">
        <v>9000000</v>
      </c>
      <c r="F18" s="20"/>
      <c r="G18" s="17"/>
    </row>
    <row r="19" spans="1:7">
      <c r="A19" s="13"/>
      <c r="B19" s="14"/>
      <c r="D19" s="14" t="s">
        <v>29</v>
      </c>
      <c r="E19" s="20">
        <v>162831</v>
      </c>
      <c r="F19" s="20"/>
      <c r="G19" s="17"/>
    </row>
    <row r="20" spans="1:7">
      <c r="A20" s="13"/>
      <c r="B20" s="14"/>
      <c r="D20" s="14" t="s">
        <v>30</v>
      </c>
      <c r="E20" s="20">
        <v>192411</v>
      </c>
      <c r="F20" s="20"/>
      <c r="G20" s="17"/>
    </row>
    <row r="21" spans="1:7">
      <c r="A21" s="13"/>
      <c r="B21" s="14"/>
      <c r="D21" s="14" t="s">
        <v>31</v>
      </c>
      <c r="E21" s="21">
        <v>30000</v>
      </c>
      <c r="F21" s="20">
        <f>SUM(E18:E21)</f>
        <v>9385242</v>
      </c>
      <c r="G21" s="17"/>
    </row>
    <row r="22" spans="1:7">
      <c r="A22" s="13"/>
      <c r="B22" s="14" t="s">
        <v>73</v>
      </c>
      <c r="C22" s="14"/>
      <c r="D22" s="18"/>
      <c r="E22" s="20"/>
      <c r="F22" s="20"/>
      <c r="G22" s="17"/>
    </row>
    <row r="23" spans="1:7">
      <c r="A23" s="13"/>
      <c r="B23" s="14"/>
      <c r="D23" s="14" t="s">
        <v>29</v>
      </c>
      <c r="E23" s="21"/>
      <c r="F23" s="21">
        <v>0</v>
      </c>
      <c r="G23" s="17"/>
    </row>
    <row r="24" spans="1:15">
      <c r="A24" s="13"/>
      <c r="B24" s="23" t="s">
        <v>33</v>
      </c>
      <c r="C24" s="23"/>
      <c r="D24" s="24"/>
      <c r="E24" s="25"/>
      <c r="F24" s="25"/>
      <c r="G24" s="26">
        <f>SUM(F11:F23)</f>
        <v>9947823</v>
      </c>
      <c r="H24" s="27"/>
      <c r="I24" s="27"/>
      <c r="J24" s="27"/>
      <c r="K24" s="27"/>
      <c r="L24" s="27"/>
      <c r="M24" s="27"/>
      <c r="N24" s="27"/>
      <c r="O24" s="2"/>
    </row>
    <row r="25" spans="1:7">
      <c r="A25" s="13" t="s">
        <v>74</v>
      </c>
      <c r="B25" s="14"/>
      <c r="C25" s="14"/>
      <c r="D25" s="18"/>
      <c r="E25" s="20"/>
      <c r="F25" s="20"/>
      <c r="G25" s="17"/>
    </row>
    <row r="26" spans="1:7">
      <c r="A26" s="13"/>
      <c r="B26" s="14" t="s">
        <v>75</v>
      </c>
      <c r="C26" s="14"/>
      <c r="D26" s="18"/>
      <c r="E26" s="20"/>
      <c r="F26" s="20"/>
      <c r="G26" s="17"/>
    </row>
    <row r="27" spans="1:7">
      <c r="A27" s="13"/>
      <c r="B27" s="14"/>
      <c r="C27" s="14"/>
      <c r="D27" s="28" t="s">
        <v>36</v>
      </c>
      <c r="E27" s="20">
        <v>9000000</v>
      </c>
      <c r="F27" s="20"/>
      <c r="G27" s="17"/>
    </row>
    <row r="28" spans="1:7">
      <c r="A28" s="13"/>
      <c r="B28" s="14"/>
      <c r="C28" s="14"/>
      <c r="D28" s="28" t="s">
        <v>37</v>
      </c>
      <c r="E28" s="20">
        <v>30000</v>
      </c>
      <c r="F28" s="20"/>
      <c r="G28" s="17"/>
    </row>
    <row r="29" spans="1:7">
      <c r="A29" s="13"/>
      <c r="B29" s="14"/>
      <c r="C29" s="14"/>
      <c r="D29" s="28" t="s">
        <v>43</v>
      </c>
      <c r="E29" s="20">
        <v>86400</v>
      </c>
      <c r="F29" s="20"/>
      <c r="G29" s="17"/>
    </row>
    <row r="30" spans="1:7">
      <c r="A30" s="13"/>
      <c r="B30" s="14"/>
      <c r="C30" s="14"/>
      <c r="D30" s="28" t="s">
        <v>44</v>
      </c>
      <c r="E30" s="20">
        <v>105000</v>
      </c>
      <c r="F30" s="20"/>
      <c r="G30" s="17"/>
    </row>
    <row r="31" spans="1:7">
      <c r="A31" s="13"/>
      <c r="B31" s="14"/>
      <c r="C31" s="14"/>
      <c r="D31" s="28" t="s">
        <v>45</v>
      </c>
      <c r="E31" s="20">
        <v>30000</v>
      </c>
      <c r="F31" s="20"/>
      <c r="G31" s="17"/>
    </row>
    <row r="32" spans="1:7">
      <c r="A32" s="13"/>
      <c r="B32" s="14"/>
      <c r="C32" s="14"/>
      <c r="D32" s="28" t="s">
        <v>46</v>
      </c>
      <c r="E32" s="20">
        <v>70960</v>
      </c>
      <c r="F32" s="20"/>
      <c r="G32" s="17"/>
    </row>
    <row r="33" spans="1:7">
      <c r="A33" s="13"/>
      <c r="B33" s="14"/>
      <c r="C33" s="14"/>
      <c r="D33" s="28" t="s">
        <v>47</v>
      </c>
      <c r="E33" s="20">
        <v>392800</v>
      </c>
      <c r="F33" s="20"/>
      <c r="G33" s="17"/>
    </row>
    <row r="34" spans="1:7">
      <c r="A34" s="13"/>
      <c r="B34" s="14"/>
      <c r="C34" s="14"/>
      <c r="D34" s="28" t="s">
        <v>48</v>
      </c>
      <c r="E34" s="20">
        <v>15000</v>
      </c>
      <c r="F34" s="20"/>
      <c r="G34" s="17"/>
    </row>
    <row r="35" spans="1:7">
      <c r="A35" s="13"/>
      <c r="B35" s="14"/>
      <c r="C35" s="14"/>
      <c r="D35" s="28" t="s">
        <v>49</v>
      </c>
      <c r="E35" s="20">
        <v>25400</v>
      </c>
      <c r="F35" s="20"/>
      <c r="G35" s="17"/>
    </row>
    <row r="36" spans="1:7">
      <c r="A36" s="13"/>
      <c r="B36" s="14"/>
      <c r="C36" s="14"/>
      <c r="D36" s="28" t="s">
        <v>51</v>
      </c>
      <c r="E36" s="20">
        <v>10000</v>
      </c>
      <c r="F36" s="20"/>
      <c r="G36" s="17"/>
    </row>
    <row r="37" spans="1:7">
      <c r="A37" s="13"/>
      <c r="B37" s="14"/>
      <c r="C37" s="14"/>
      <c r="D37" s="28" t="s">
        <v>52</v>
      </c>
      <c r="E37" s="20">
        <v>40000</v>
      </c>
      <c r="F37" s="20"/>
      <c r="G37" s="17"/>
    </row>
    <row r="38" spans="1:7">
      <c r="A38" s="13"/>
      <c r="B38" s="14"/>
      <c r="C38" s="14"/>
      <c r="D38" s="28" t="s">
        <v>53</v>
      </c>
      <c r="E38" s="20">
        <v>8200</v>
      </c>
      <c r="F38" s="20"/>
      <c r="G38" s="17"/>
    </row>
    <row r="39" spans="1:7">
      <c r="A39" s="13"/>
      <c r="B39" s="14"/>
      <c r="C39" s="14"/>
      <c r="D39" s="28" t="s">
        <v>54</v>
      </c>
      <c r="E39" s="20">
        <v>5800</v>
      </c>
      <c r="F39" s="20"/>
      <c r="G39" s="17"/>
    </row>
    <row r="40" spans="1:15">
      <c r="A40" s="13"/>
      <c r="B40" s="14"/>
      <c r="C40" s="14"/>
      <c r="D40" s="28" t="s">
        <v>40</v>
      </c>
      <c r="E40" s="21">
        <v>170569</v>
      </c>
      <c r="F40" s="20"/>
      <c r="G40" s="17"/>
      <c r="O40" s="2"/>
    </row>
    <row r="41" spans="1:15">
      <c r="A41" s="13"/>
      <c r="B41" s="14"/>
      <c r="C41" s="14" t="s">
        <v>76</v>
      </c>
      <c r="D41" s="28"/>
      <c r="E41" s="29"/>
      <c r="F41" s="20">
        <f>SUM(E27:E40)</f>
        <v>9990129</v>
      </c>
      <c r="G41" s="17"/>
      <c r="O41" s="2"/>
    </row>
    <row r="42" spans="1:15">
      <c r="A42" s="13"/>
      <c r="B42" s="14" t="s">
        <v>77</v>
      </c>
      <c r="C42" s="14"/>
      <c r="D42" s="28"/>
      <c r="E42" s="20"/>
      <c r="F42" s="20"/>
      <c r="G42" s="17"/>
      <c r="O42" s="2"/>
    </row>
    <row r="43" spans="1:15">
      <c r="A43" s="13"/>
      <c r="B43" s="14"/>
      <c r="C43" s="14"/>
      <c r="D43" s="28" t="s">
        <v>45</v>
      </c>
      <c r="E43" s="20">
        <v>5000</v>
      </c>
      <c r="F43" s="20"/>
      <c r="G43" s="17"/>
      <c r="O43" s="2"/>
    </row>
    <row r="44" spans="1:15">
      <c r="A44" s="13"/>
      <c r="B44" s="14"/>
      <c r="C44" s="14"/>
      <c r="D44" s="28" t="s">
        <v>46</v>
      </c>
      <c r="E44" s="20">
        <v>14000</v>
      </c>
      <c r="F44" s="20"/>
      <c r="G44" s="17"/>
      <c r="O44" s="2"/>
    </row>
    <row r="45" spans="1:15">
      <c r="A45" s="13"/>
      <c r="B45" s="14"/>
      <c r="C45" s="14"/>
      <c r="D45" s="28" t="s">
        <v>47</v>
      </c>
      <c r="E45" s="20">
        <v>10000</v>
      </c>
      <c r="F45" s="20"/>
      <c r="G45" s="17"/>
      <c r="O45" s="2"/>
    </row>
    <row r="46" spans="1:15">
      <c r="A46" s="13"/>
      <c r="B46" s="14"/>
      <c r="C46" s="14"/>
      <c r="D46" s="28" t="s">
        <v>48</v>
      </c>
      <c r="E46" s="20">
        <v>15000</v>
      </c>
      <c r="F46" s="20"/>
      <c r="G46" s="17"/>
      <c r="O46" s="2"/>
    </row>
    <row r="47" spans="1:15">
      <c r="A47" s="13"/>
      <c r="B47" s="14"/>
      <c r="C47" s="14"/>
      <c r="D47" s="28" t="s">
        <v>49</v>
      </c>
      <c r="E47" s="20">
        <v>4000</v>
      </c>
      <c r="F47" s="20"/>
      <c r="G47" s="17"/>
      <c r="O47" s="2"/>
    </row>
    <row r="48" spans="1:15">
      <c r="A48" s="13"/>
      <c r="B48" s="14"/>
      <c r="C48" s="14"/>
      <c r="D48" s="28" t="s">
        <v>50</v>
      </c>
      <c r="E48" s="20">
        <v>2000</v>
      </c>
      <c r="F48" s="20"/>
      <c r="G48" s="17"/>
      <c r="O48" s="2"/>
    </row>
    <row r="49" spans="1:15">
      <c r="A49" s="13"/>
      <c r="B49" s="14"/>
      <c r="C49" s="14"/>
      <c r="D49" s="28" t="s">
        <v>51</v>
      </c>
      <c r="E49" s="20">
        <v>4000</v>
      </c>
      <c r="F49" s="20"/>
      <c r="G49" s="17"/>
      <c r="O49" s="2"/>
    </row>
    <row r="50" spans="1:15">
      <c r="A50" s="13"/>
      <c r="B50" s="14"/>
      <c r="C50" s="14"/>
      <c r="D50" s="28" t="s">
        <v>53</v>
      </c>
      <c r="E50" s="21">
        <v>3000</v>
      </c>
      <c r="F50" s="20"/>
      <c r="G50" s="17"/>
      <c r="O50" s="2"/>
    </row>
    <row r="51" spans="1:15">
      <c r="A51" s="13"/>
      <c r="B51" s="14"/>
      <c r="C51" s="14" t="s">
        <v>78</v>
      </c>
      <c r="D51" s="28"/>
      <c r="E51" s="20"/>
      <c r="F51" s="21">
        <f>SUM(E43:E50)</f>
        <v>57000</v>
      </c>
      <c r="G51" s="17"/>
      <c r="O51" s="2"/>
    </row>
    <row r="52" spans="1:15">
      <c r="A52" s="13"/>
      <c r="B52" s="23" t="s">
        <v>55</v>
      </c>
      <c r="C52" s="23"/>
      <c r="D52" s="24"/>
      <c r="E52" s="25"/>
      <c r="F52" s="25"/>
      <c r="G52" s="26">
        <f>SUM(F41:F51)</f>
        <v>10047129</v>
      </c>
      <c r="H52" s="27"/>
      <c r="I52" s="27"/>
      <c r="J52" s="27"/>
      <c r="K52" s="27"/>
      <c r="L52" s="27"/>
      <c r="M52" s="27"/>
      <c r="N52" s="27"/>
      <c r="O52" s="2"/>
    </row>
    <row r="53" spans="1:15">
      <c r="A53" s="13"/>
      <c r="B53" s="14"/>
      <c r="C53" s="14" t="s">
        <v>56</v>
      </c>
      <c r="D53" s="18"/>
      <c r="E53" s="20"/>
      <c r="F53" s="20"/>
      <c r="G53" s="17">
        <f>G24-G52</f>
        <v>-99306</v>
      </c>
      <c r="O53" s="2"/>
    </row>
    <row r="54" spans="1:7">
      <c r="A54" s="13"/>
      <c r="B54" s="14"/>
      <c r="C54" s="14" t="s">
        <v>57</v>
      </c>
      <c r="D54" s="18"/>
      <c r="E54" s="20"/>
      <c r="F54" s="20"/>
      <c r="G54" s="30">
        <v>60000</v>
      </c>
    </row>
    <row r="55" spans="1:7">
      <c r="A55" s="13"/>
      <c r="B55" s="14"/>
      <c r="C55" s="14" t="s">
        <v>58</v>
      </c>
      <c r="D55" s="18"/>
      <c r="E55" s="20"/>
      <c r="F55" s="20"/>
      <c r="G55" s="17">
        <f>G53-G54</f>
        <v>-159306</v>
      </c>
    </row>
    <row r="56" spans="1:7">
      <c r="A56" s="13"/>
      <c r="B56" s="14"/>
      <c r="C56" s="14" t="s">
        <v>59</v>
      </c>
      <c r="D56" s="18"/>
      <c r="E56" s="20"/>
      <c r="F56" s="20"/>
      <c r="G56" s="30">
        <v>513992</v>
      </c>
    </row>
    <row r="57" spans="1:15">
      <c r="A57" s="31"/>
      <c r="B57" s="32"/>
      <c r="C57" s="32" t="s">
        <v>60</v>
      </c>
      <c r="D57" s="33"/>
      <c r="E57" s="34"/>
      <c r="F57" s="34"/>
      <c r="G57" s="35">
        <f>SUM(G55:G56)</f>
        <v>354686</v>
      </c>
      <c r="O57" s="2"/>
    </row>
  </sheetData>
  <mergeCells count="4">
    <mergeCell ref="A3:G3"/>
    <mergeCell ref="A4:G4"/>
    <mergeCell ref="A7:D7"/>
    <mergeCell ref="E7:G7"/>
  </mergeCells>
  <pageMargins left="0.708333333333333" right="0.708333333333333" top="0.747916666666667" bottom="0.747916666666667" header="0.314583333333333" footer="0.31458333333333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61"/>
  <sheetViews>
    <sheetView tabSelected="1" topLeftCell="A39" workbookViewId="0">
      <selection activeCell="D64" sqref="D64"/>
    </sheetView>
  </sheetViews>
  <sheetFormatPr defaultColWidth="9" defaultRowHeight="13.5"/>
  <cols>
    <col min="1" max="3" width="4" style="1" customWidth="1"/>
    <col min="4" max="4" width="23.25" style="2" customWidth="1"/>
    <col min="5" max="7" width="15" style="2" customWidth="1"/>
    <col min="8" max="12" width="10.25" style="2" customWidth="1"/>
    <col min="13" max="13" width="9" style="2"/>
    <col min="14" max="14" width="10.25" style="2" customWidth="1"/>
    <col min="15" max="15" width="10.25" style="1" customWidth="1"/>
    <col min="16" max="16384" width="9" style="1"/>
  </cols>
  <sheetData>
    <row r="1" ht="21" customHeight="1" spans="1:1">
      <c r="A1" s="3" t="s">
        <v>79</v>
      </c>
    </row>
    <row r="2" spans="1:1">
      <c r="A2" s="1" t="s">
        <v>61</v>
      </c>
    </row>
    <row r="4" ht="21" customHeight="1" spans="1:7">
      <c r="A4" s="4" t="s">
        <v>62</v>
      </c>
      <c r="B4" s="5"/>
      <c r="C4" s="5"/>
      <c r="D4" s="5"/>
      <c r="E4" s="5"/>
      <c r="F4" s="5"/>
      <c r="G4" s="5"/>
    </row>
    <row r="5" spans="1:7">
      <c r="A5" s="6" t="s">
        <v>63</v>
      </c>
      <c r="B5" s="6"/>
      <c r="C5" s="6"/>
      <c r="D5" s="6"/>
      <c r="E5" s="6"/>
      <c r="F5" s="6"/>
      <c r="G5" s="6"/>
    </row>
    <row r="6" spans="1:7">
      <c r="A6" s="6"/>
      <c r="B6" s="6"/>
      <c r="C6" s="6"/>
      <c r="D6" s="6"/>
      <c r="E6" s="6"/>
      <c r="F6" s="6"/>
      <c r="G6" s="6"/>
    </row>
    <row r="7" spans="7:7">
      <c r="G7" s="7" t="s">
        <v>1</v>
      </c>
    </row>
    <row r="8" spans="1:7">
      <c r="A8" s="8" t="s">
        <v>64</v>
      </c>
      <c r="B8" s="9"/>
      <c r="C8" s="9"/>
      <c r="D8" s="10"/>
      <c r="E8" s="11" t="s">
        <v>65</v>
      </c>
      <c r="F8" s="11"/>
      <c r="G8" s="12"/>
    </row>
    <row r="9" spans="1:7">
      <c r="A9" s="13" t="s">
        <v>66</v>
      </c>
      <c r="B9" s="14"/>
      <c r="C9" s="14"/>
      <c r="D9" s="15"/>
      <c r="E9" s="16"/>
      <c r="F9" s="16"/>
      <c r="G9" s="17"/>
    </row>
    <row r="10" spans="1:7">
      <c r="A10" s="13"/>
      <c r="B10" s="14" t="s">
        <v>67</v>
      </c>
      <c r="C10" s="14"/>
      <c r="D10" s="18"/>
      <c r="E10" s="19"/>
      <c r="F10" s="20"/>
      <c r="G10" s="17"/>
    </row>
    <row r="11" spans="1:7">
      <c r="A11" s="13"/>
      <c r="B11" s="14"/>
      <c r="D11" s="14" t="s">
        <v>68</v>
      </c>
      <c r="E11" s="20">
        <v>68000</v>
      </c>
      <c r="F11" s="20"/>
      <c r="G11" s="17"/>
    </row>
    <row r="12" spans="1:7">
      <c r="A12" s="13"/>
      <c r="B12" s="14"/>
      <c r="D12" s="14" t="s">
        <v>22</v>
      </c>
      <c r="E12" s="21">
        <v>5000</v>
      </c>
      <c r="F12" s="20">
        <f>SUM(E11:E12)</f>
        <v>73000</v>
      </c>
      <c r="G12" s="17"/>
    </row>
    <row r="13" spans="1:7">
      <c r="A13" s="13"/>
      <c r="B13" s="14" t="s">
        <v>69</v>
      </c>
      <c r="C13" s="14"/>
      <c r="D13" s="18"/>
      <c r="E13" s="20"/>
      <c r="F13" s="20"/>
      <c r="G13" s="17"/>
    </row>
    <row r="14" spans="1:7">
      <c r="A14" s="13"/>
      <c r="B14" s="14"/>
      <c r="D14" s="14" t="s">
        <v>23</v>
      </c>
      <c r="E14" s="20"/>
      <c r="F14" s="20">
        <v>60000</v>
      </c>
      <c r="G14" s="17"/>
    </row>
    <row r="15" spans="1:8">
      <c r="A15" s="13"/>
      <c r="B15" s="14" t="s">
        <v>70</v>
      </c>
      <c r="C15" s="14"/>
      <c r="D15" s="18"/>
      <c r="E15" s="20"/>
      <c r="F15" s="20"/>
      <c r="G15" s="17"/>
      <c r="H15" s="22"/>
    </row>
    <row r="16" spans="1:7">
      <c r="A16" s="13"/>
      <c r="B16" s="14"/>
      <c r="D16" s="14" t="s">
        <v>25</v>
      </c>
      <c r="E16" s="20">
        <v>14000</v>
      </c>
      <c r="F16" s="20"/>
      <c r="G16" s="17"/>
    </row>
    <row r="17" spans="1:7">
      <c r="A17" s="13"/>
      <c r="B17" s="14"/>
      <c r="C17" s="14"/>
      <c r="D17" s="18" t="s">
        <v>26</v>
      </c>
      <c r="E17" s="21">
        <v>416000</v>
      </c>
      <c r="F17" s="20">
        <f>SUM(E16:E17)</f>
        <v>430000</v>
      </c>
      <c r="G17" s="17"/>
    </row>
    <row r="18" spans="1:7">
      <c r="A18" s="13"/>
      <c r="B18" s="14" t="s">
        <v>71</v>
      </c>
      <c r="C18" s="14"/>
      <c r="D18" s="18"/>
      <c r="E18" s="20"/>
      <c r="F18" s="20"/>
      <c r="G18" s="17"/>
    </row>
    <row r="19" spans="1:7">
      <c r="A19" s="13"/>
      <c r="B19" s="14"/>
      <c r="D19" s="14" t="s">
        <v>72</v>
      </c>
      <c r="E19" s="20">
        <v>9000000</v>
      </c>
      <c r="F19" s="20"/>
      <c r="G19" s="17"/>
    </row>
    <row r="20" spans="1:7">
      <c r="A20" s="13"/>
      <c r="B20" s="14"/>
      <c r="D20" s="14" t="s">
        <v>29</v>
      </c>
      <c r="E20" s="20">
        <v>163000</v>
      </c>
      <c r="F20" s="20"/>
      <c r="G20" s="17"/>
    </row>
    <row r="21" spans="1:7">
      <c r="A21" s="13"/>
      <c r="B21" s="14"/>
      <c r="D21" s="14" t="s">
        <v>30</v>
      </c>
      <c r="E21" s="20">
        <v>192000</v>
      </c>
      <c r="F21" s="20"/>
      <c r="G21" s="17"/>
    </row>
    <row r="22" spans="1:7">
      <c r="A22" s="13"/>
      <c r="B22" s="14"/>
      <c r="D22" s="14" t="s">
        <v>31</v>
      </c>
      <c r="E22" s="21">
        <v>30000</v>
      </c>
      <c r="F22" s="20">
        <f>SUM(E19:E22)</f>
        <v>9385000</v>
      </c>
      <c r="G22" s="17"/>
    </row>
    <row r="23" spans="1:7">
      <c r="A23" s="13"/>
      <c r="B23" s="14" t="s">
        <v>73</v>
      </c>
      <c r="C23" s="14"/>
      <c r="D23" s="18"/>
      <c r="E23" s="20"/>
      <c r="F23" s="20"/>
      <c r="G23" s="17"/>
    </row>
    <row r="24" spans="1:7">
      <c r="A24" s="13"/>
      <c r="B24" s="14"/>
      <c r="D24" s="14" t="s">
        <v>29</v>
      </c>
      <c r="E24" s="21"/>
      <c r="F24" s="21">
        <v>0</v>
      </c>
      <c r="G24" s="17"/>
    </row>
    <row r="25" spans="1:15">
      <c r="A25" s="13"/>
      <c r="B25" s="23" t="s">
        <v>33</v>
      </c>
      <c r="C25" s="23"/>
      <c r="D25" s="24"/>
      <c r="E25" s="25"/>
      <c r="F25" s="25"/>
      <c r="G25" s="26">
        <f>SUM(F12:F24)</f>
        <v>9948000</v>
      </c>
      <c r="H25" s="27"/>
      <c r="I25" s="27"/>
      <c r="J25" s="27"/>
      <c r="K25" s="27"/>
      <c r="L25" s="27"/>
      <c r="M25" s="27"/>
      <c r="N25" s="27"/>
      <c r="O25" s="2"/>
    </row>
    <row r="26" spans="1:7">
      <c r="A26" s="13" t="s">
        <v>74</v>
      </c>
      <c r="B26" s="14"/>
      <c r="C26" s="14"/>
      <c r="D26" s="18"/>
      <c r="E26" s="20"/>
      <c r="F26" s="20"/>
      <c r="G26" s="17"/>
    </row>
    <row r="27" spans="1:7">
      <c r="A27" s="13"/>
      <c r="B27" s="14" t="s">
        <v>75</v>
      </c>
      <c r="C27" s="14"/>
      <c r="D27" s="18"/>
      <c r="E27" s="20"/>
      <c r="F27" s="20"/>
      <c r="G27" s="17"/>
    </row>
    <row r="28" spans="1:7">
      <c r="A28" s="13"/>
      <c r="B28" s="14"/>
      <c r="C28" s="14"/>
      <c r="D28" s="28" t="s">
        <v>36</v>
      </c>
      <c r="E28" s="20">
        <v>9000000</v>
      </c>
      <c r="F28" s="20"/>
      <c r="G28" s="17"/>
    </row>
    <row r="29" spans="1:7">
      <c r="A29" s="13"/>
      <c r="B29" s="14"/>
      <c r="C29" s="14"/>
      <c r="D29" s="28" t="s">
        <v>37</v>
      </c>
      <c r="E29" s="20">
        <v>30000</v>
      </c>
      <c r="F29" s="20"/>
      <c r="G29" s="17"/>
    </row>
    <row r="30" spans="1:7">
      <c r="A30" s="13"/>
      <c r="B30" s="14"/>
      <c r="C30" s="14"/>
      <c r="D30" s="28" t="s">
        <v>43</v>
      </c>
      <c r="E30" s="20">
        <v>86000</v>
      </c>
      <c r="F30" s="20"/>
      <c r="G30" s="17"/>
    </row>
    <row r="31" spans="1:7">
      <c r="A31" s="13"/>
      <c r="B31" s="14"/>
      <c r="C31" s="14"/>
      <c r="D31" s="28" t="s">
        <v>44</v>
      </c>
      <c r="E31" s="20">
        <v>105000</v>
      </c>
      <c r="F31" s="20"/>
      <c r="G31" s="17"/>
    </row>
    <row r="32" spans="1:7">
      <c r="A32" s="13"/>
      <c r="B32" s="14"/>
      <c r="C32" s="14"/>
      <c r="D32" s="28" t="s">
        <v>45</v>
      </c>
      <c r="E32" s="20">
        <v>30000</v>
      </c>
      <c r="F32" s="20"/>
      <c r="G32" s="17"/>
    </row>
    <row r="33" spans="1:7">
      <c r="A33" s="13"/>
      <c r="B33" s="14"/>
      <c r="C33" s="14"/>
      <c r="D33" s="28" t="s">
        <v>46</v>
      </c>
      <c r="E33" s="20">
        <v>71000</v>
      </c>
      <c r="F33" s="20"/>
      <c r="G33" s="17"/>
    </row>
    <row r="34" spans="1:7">
      <c r="A34" s="13"/>
      <c r="B34" s="14"/>
      <c r="C34" s="14"/>
      <c r="D34" s="28" t="s">
        <v>47</v>
      </c>
      <c r="E34" s="20">
        <v>393000</v>
      </c>
      <c r="F34" s="20"/>
      <c r="G34" s="17"/>
    </row>
    <row r="35" spans="1:7">
      <c r="A35" s="13"/>
      <c r="B35" s="14"/>
      <c r="C35" s="14"/>
      <c r="D35" s="28" t="s">
        <v>48</v>
      </c>
      <c r="E35" s="20">
        <v>15000</v>
      </c>
      <c r="F35" s="20"/>
      <c r="G35" s="17"/>
    </row>
    <row r="36" spans="1:7">
      <c r="A36" s="13"/>
      <c r="B36" s="14"/>
      <c r="C36" s="14"/>
      <c r="D36" s="28" t="s">
        <v>49</v>
      </c>
      <c r="E36" s="20">
        <v>25000</v>
      </c>
      <c r="F36" s="20"/>
      <c r="G36" s="17"/>
    </row>
    <row r="37" spans="1:7">
      <c r="A37" s="13"/>
      <c r="B37" s="14"/>
      <c r="C37" s="14"/>
      <c r="D37" s="28" t="s">
        <v>51</v>
      </c>
      <c r="E37" s="20">
        <v>10000</v>
      </c>
      <c r="F37" s="20"/>
      <c r="G37" s="17"/>
    </row>
    <row r="38" spans="1:7">
      <c r="A38" s="13"/>
      <c r="B38" s="14"/>
      <c r="C38" s="14"/>
      <c r="D38" s="28" t="s">
        <v>52</v>
      </c>
      <c r="E38" s="20">
        <v>40000</v>
      </c>
      <c r="F38" s="20"/>
      <c r="G38" s="17"/>
    </row>
    <row r="39" spans="1:7">
      <c r="A39" s="13"/>
      <c r="B39" s="14"/>
      <c r="C39" s="14"/>
      <c r="D39" s="28" t="s">
        <v>53</v>
      </c>
      <c r="E39" s="20">
        <v>8000</v>
      </c>
      <c r="F39" s="20"/>
      <c r="G39" s="17"/>
    </row>
    <row r="40" spans="1:7">
      <c r="A40" s="13"/>
      <c r="B40" s="14"/>
      <c r="C40" s="14"/>
      <c r="D40" s="28" t="s">
        <v>54</v>
      </c>
      <c r="E40" s="20">
        <v>6000</v>
      </c>
      <c r="F40" s="20"/>
      <c r="G40" s="17"/>
    </row>
    <row r="41" spans="1:15">
      <c r="A41" s="13"/>
      <c r="B41" s="14"/>
      <c r="C41" s="14"/>
      <c r="D41" s="28" t="s">
        <v>40</v>
      </c>
      <c r="E41" s="21">
        <v>171000</v>
      </c>
      <c r="F41" s="20"/>
      <c r="G41" s="17"/>
      <c r="O41" s="2"/>
    </row>
    <row r="42" spans="1:15">
      <c r="A42" s="13"/>
      <c r="B42" s="14"/>
      <c r="C42" s="14" t="s">
        <v>76</v>
      </c>
      <c r="D42" s="28"/>
      <c r="E42" s="29"/>
      <c r="F42" s="20">
        <f>SUM(E28:E41)</f>
        <v>9990000</v>
      </c>
      <c r="G42" s="17"/>
      <c r="O42" s="2"/>
    </row>
    <row r="43" spans="1:15">
      <c r="A43" s="13"/>
      <c r="B43" s="14" t="s">
        <v>77</v>
      </c>
      <c r="C43" s="14"/>
      <c r="D43" s="28"/>
      <c r="E43" s="20"/>
      <c r="F43" s="20"/>
      <c r="G43" s="17"/>
      <c r="O43" s="2"/>
    </row>
    <row r="44" spans="1:15">
      <c r="A44" s="13"/>
      <c r="B44" s="14"/>
      <c r="C44" s="14"/>
      <c r="D44" s="28" t="s">
        <v>45</v>
      </c>
      <c r="E44" s="20">
        <v>5000</v>
      </c>
      <c r="F44" s="20"/>
      <c r="G44" s="17"/>
      <c r="O44" s="2"/>
    </row>
    <row r="45" spans="1:15">
      <c r="A45" s="13"/>
      <c r="B45" s="14"/>
      <c r="C45" s="14"/>
      <c r="D45" s="28" t="s">
        <v>46</v>
      </c>
      <c r="E45" s="20">
        <v>14000</v>
      </c>
      <c r="F45" s="20"/>
      <c r="G45" s="17"/>
      <c r="O45" s="2"/>
    </row>
    <row r="46" spans="1:15">
      <c r="A46" s="13"/>
      <c r="B46" s="14"/>
      <c r="C46" s="14"/>
      <c r="D46" s="28" t="s">
        <v>47</v>
      </c>
      <c r="E46" s="20">
        <v>10000</v>
      </c>
      <c r="F46" s="20"/>
      <c r="G46" s="17"/>
      <c r="O46" s="2"/>
    </row>
    <row r="47" spans="1:15">
      <c r="A47" s="13"/>
      <c r="B47" s="14"/>
      <c r="C47" s="14"/>
      <c r="D47" s="28" t="s">
        <v>48</v>
      </c>
      <c r="E47" s="20">
        <v>15000</v>
      </c>
      <c r="F47" s="20"/>
      <c r="G47" s="17"/>
      <c r="O47" s="2"/>
    </row>
    <row r="48" spans="1:15">
      <c r="A48" s="13"/>
      <c r="B48" s="14"/>
      <c r="C48" s="14"/>
      <c r="D48" s="28" t="s">
        <v>49</v>
      </c>
      <c r="E48" s="20">
        <v>4000</v>
      </c>
      <c r="F48" s="20"/>
      <c r="G48" s="17"/>
      <c r="O48" s="2"/>
    </row>
    <row r="49" spans="1:15">
      <c r="A49" s="13"/>
      <c r="B49" s="14"/>
      <c r="C49" s="14"/>
      <c r="D49" s="28" t="s">
        <v>50</v>
      </c>
      <c r="E49" s="20">
        <v>2000</v>
      </c>
      <c r="F49" s="20"/>
      <c r="G49" s="17"/>
      <c r="O49" s="2"/>
    </row>
    <row r="50" spans="1:15">
      <c r="A50" s="13"/>
      <c r="B50" s="14"/>
      <c r="C50" s="14"/>
      <c r="D50" s="28" t="s">
        <v>51</v>
      </c>
      <c r="E50" s="20">
        <v>4000</v>
      </c>
      <c r="F50" s="20"/>
      <c r="G50" s="17"/>
      <c r="O50" s="2"/>
    </row>
    <row r="51" spans="1:15">
      <c r="A51" s="13"/>
      <c r="B51" s="14"/>
      <c r="C51" s="14"/>
      <c r="D51" s="28" t="s">
        <v>53</v>
      </c>
      <c r="E51" s="21">
        <v>3000</v>
      </c>
      <c r="F51" s="20"/>
      <c r="G51" s="17"/>
      <c r="O51" s="2"/>
    </row>
    <row r="52" spans="1:15">
      <c r="A52" s="13"/>
      <c r="B52" s="14"/>
      <c r="C52" s="14" t="s">
        <v>78</v>
      </c>
      <c r="D52" s="28"/>
      <c r="E52" s="20"/>
      <c r="F52" s="21">
        <f>SUM(E44:E51)</f>
        <v>57000</v>
      </c>
      <c r="G52" s="17"/>
      <c r="O52" s="2"/>
    </row>
    <row r="53" spans="1:15">
      <c r="A53" s="13"/>
      <c r="B53" s="23" t="s">
        <v>55</v>
      </c>
      <c r="C53" s="23"/>
      <c r="D53" s="24"/>
      <c r="E53" s="25"/>
      <c r="F53" s="25"/>
      <c r="G53" s="26">
        <f>SUM(F42:F52)</f>
        <v>10047000</v>
      </c>
      <c r="H53" s="27"/>
      <c r="I53" s="27"/>
      <c r="J53" s="27"/>
      <c r="K53" s="27"/>
      <c r="L53" s="27"/>
      <c r="M53" s="27"/>
      <c r="N53" s="27"/>
      <c r="O53" s="2"/>
    </row>
    <row r="54" spans="1:15">
      <c r="A54" s="13"/>
      <c r="B54" s="14"/>
      <c r="C54" s="14" t="s">
        <v>56</v>
      </c>
      <c r="D54" s="18"/>
      <c r="E54" s="20"/>
      <c r="F54" s="20"/>
      <c r="G54" s="17">
        <f>G25-G53</f>
        <v>-99000</v>
      </c>
      <c r="O54" s="2"/>
    </row>
    <row r="55" spans="1:7">
      <c r="A55" s="13"/>
      <c r="B55" s="14"/>
      <c r="C55" s="14" t="s">
        <v>57</v>
      </c>
      <c r="D55" s="18"/>
      <c r="E55" s="20"/>
      <c r="F55" s="20"/>
      <c r="G55" s="30">
        <v>60000</v>
      </c>
    </row>
    <row r="56" spans="1:7">
      <c r="A56" s="13"/>
      <c r="B56" s="14"/>
      <c r="C56" s="14" t="s">
        <v>58</v>
      </c>
      <c r="D56" s="18"/>
      <c r="E56" s="20"/>
      <c r="F56" s="20"/>
      <c r="G56" s="17">
        <f>G54-G55</f>
        <v>-159000</v>
      </c>
    </row>
    <row r="57" spans="1:7">
      <c r="A57" s="13"/>
      <c r="B57" s="14"/>
      <c r="C57" s="14" t="s">
        <v>59</v>
      </c>
      <c r="D57" s="18"/>
      <c r="E57" s="20"/>
      <c r="F57" s="20"/>
      <c r="G57" s="30">
        <v>513992</v>
      </c>
    </row>
    <row r="58" spans="1:15">
      <c r="A58" s="31"/>
      <c r="B58" s="32"/>
      <c r="C58" s="32" t="s">
        <v>60</v>
      </c>
      <c r="D58" s="33"/>
      <c r="E58" s="34"/>
      <c r="F58" s="34"/>
      <c r="G58" s="35">
        <f>SUM(G56:G57)</f>
        <v>354992</v>
      </c>
      <c r="O58" s="2"/>
    </row>
    <row r="59" spans="15:15">
      <c r="O59" s="2"/>
    </row>
    <row r="61" spans="5:5">
      <c r="E61" s="36">
        <v>10</v>
      </c>
    </row>
  </sheetData>
  <mergeCells count="4">
    <mergeCell ref="A4:G4"/>
    <mergeCell ref="A5:G5"/>
    <mergeCell ref="A8:D8"/>
    <mergeCell ref="E8:G8"/>
  </mergeCells>
  <pageMargins left="0.708333333333333" right="0.708333333333333" top="0.550694444444444" bottom="0.550694444444444" header="0.314583333333333" footer="0.314583333333333"/>
  <pageSetup paperSize="9" orientation="portrait" horizont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市民発電の会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28予算明細</vt:lpstr>
      <vt:lpstr>28予算端数処理なし</vt:lpstr>
      <vt:lpstr>28予算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nekomako</dc:creator>
  <cp:lastModifiedBy>TOSHIYUKI OHMI</cp:lastModifiedBy>
  <dcterms:created xsi:type="dcterms:W3CDTF">2015-04-09T09:31:00Z</dcterms:created>
  <cp:lastPrinted>2016-05-18T14:36:00Z</cp:lastPrinted>
  <dcterms:modified xsi:type="dcterms:W3CDTF">2016-05-19T17:07:41Z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