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655" activeTab="1"/>
  </bookViews>
  <sheets>
    <sheet name="29予算明細" sheetId="1" r:id="rId1"/>
    <sheet name="29予算" sheetId="2" r:id="rId2"/>
    <sheet name="Sheet2" sheetId="3" r:id="rId3"/>
    <sheet name="Sheet3" sheetId="4" r:id="rId4"/>
  </sheets>
  <calcPr calcId="144525"/>
  <extLst/>
</workbook>
</file>

<file path=xl/sharedStrings.xml><?xml version="1.0" encoding="utf-8"?>
<sst xmlns="http://schemas.openxmlformats.org/spreadsheetml/2006/main" count="79">
  <si>
    <t>平成２９年度　活動予算書</t>
  </si>
  <si>
    <t>（単位：円）</t>
  </si>
  <si>
    <t>情報発信事業</t>
  </si>
  <si>
    <t>地域力再生Ｐ支援事業</t>
  </si>
  <si>
    <t>１号機</t>
  </si>
  <si>
    <t>２号機</t>
  </si>
  <si>
    <t>３号機</t>
  </si>
  <si>
    <t>４号機</t>
  </si>
  <si>
    <t>５号機</t>
  </si>
  <si>
    <t>６号機</t>
  </si>
  <si>
    <t>７号機</t>
  </si>
  <si>
    <t>８号機</t>
  </si>
  <si>
    <t>９号機</t>
  </si>
  <si>
    <t>１０号機</t>
  </si>
  <si>
    <t>１１号機</t>
  </si>
  <si>
    <t>１２号機</t>
  </si>
  <si>
    <t>１３号機</t>
  </si>
  <si>
    <t>事業部門計</t>
  </si>
  <si>
    <t>管理費</t>
  </si>
  <si>
    <t>合計</t>
  </si>
  <si>
    <t>経常収益</t>
  </si>
  <si>
    <t>受取会費</t>
  </si>
  <si>
    <t>受取年会費</t>
  </si>
  <si>
    <t>受取加入金</t>
  </si>
  <si>
    <t>受取寄付金</t>
  </si>
  <si>
    <t>受取助成金等</t>
  </si>
  <si>
    <t>受取助成金</t>
  </si>
  <si>
    <t>受取補助金</t>
  </si>
  <si>
    <t>事業収益</t>
  </si>
  <si>
    <t>設備売上</t>
  </si>
  <si>
    <t>受取利息</t>
  </si>
  <si>
    <t>管理収益</t>
  </si>
  <si>
    <t>書籍販売</t>
  </si>
  <si>
    <t>その他収益</t>
  </si>
  <si>
    <t>経常収益計</t>
  </si>
  <si>
    <t>経常費用</t>
  </si>
  <si>
    <t>仕入費用</t>
  </si>
  <si>
    <t>設備仕入費</t>
  </si>
  <si>
    <t>書籍購入費</t>
  </si>
  <si>
    <t>利息</t>
  </si>
  <si>
    <t>銀行融資利息</t>
  </si>
  <si>
    <t>支払利息</t>
  </si>
  <si>
    <t>未払利息</t>
  </si>
  <si>
    <t>その他経費</t>
  </si>
  <si>
    <t>諸謝金</t>
  </si>
  <si>
    <t>会場借上費</t>
  </si>
  <si>
    <t>旅費交通費</t>
  </si>
  <si>
    <t>印刷製本費</t>
  </si>
  <si>
    <t>消耗品費</t>
  </si>
  <si>
    <t>通信費</t>
  </si>
  <si>
    <t>会議費</t>
  </si>
  <si>
    <t>会議参加費</t>
  </si>
  <si>
    <t>その他雑費</t>
  </si>
  <si>
    <t>租税公課</t>
  </si>
  <si>
    <t>経常費用計</t>
  </si>
  <si>
    <t>税引前当期正味財産増減額</t>
  </si>
  <si>
    <t>法人税、住民税及び事業税</t>
  </si>
  <si>
    <t>当期正味財産増減額</t>
  </si>
  <si>
    <t>前期繰越正味財産額</t>
  </si>
  <si>
    <t>次期繰越正味財産額</t>
  </si>
  <si>
    <t>２号議案</t>
  </si>
  <si>
    <t>特定非営利活動法人市民共同発電をひろげる城陽の会</t>
  </si>
  <si>
    <t>活　動　予　算　書</t>
  </si>
  <si>
    <t>平成２９年４月１日から平成３０年３月３１日まで</t>
  </si>
  <si>
    <t>科　　　　目</t>
  </si>
  <si>
    <t>金　　　　額</t>
  </si>
  <si>
    <t>Ⅰ　経常収益</t>
  </si>
  <si>
    <t>１　受取会費</t>
  </si>
  <si>
    <t>会員受取会費</t>
  </si>
  <si>
    <t>２　受取寄付金</t>
  </si>
  <si>
    <t>３　受取助成金等</t>
  </si>
  <si>
    <t>４　事業収益</t>
  </si>
  <si>
    <t>発電設備売上</t>
  </si>
  <si>
    <t>５　その他収益</t>
  </si>
  <si>
    <t>Ⅱ　経常費用</t>
  </si>
  <si>
    <t>１　事業費</t>
  </si>
  <si>
    <t>事業費計</t>
  </si>
  <si>
    <t>２　管理費</t>
  </si>
  <si>
    <t>管理費計</t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</si>
</sst>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_-&quot;\&quot;* #,##0_-\ ;\-&quot;\&quot;* #,##0_-\ ;_-&quot;\&quot;* &quot;-&quot;??_-\ ;_-@_-"/>
    <numFmt numFmtId="43" formatCode="_ * #,##0.00_ ;_ * \-#,##0.00_ ;_ * &quot;-&quot;??_ ;_ @_ "/>
  </numFmts>
  <fonts count="10">
    <font>
      <sz val="11"/>
      <color indexed="8"/>
      <name val="ＭＳ Ｐゴシック"/>
      <family val="2"/>
      <charset val="128"/>
    </font>
    <font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u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2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ＭＳ Ｐゴシック"/>
      <charset val="13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7"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9" fillId="0" borderId="0" applyFont="0" applyFill="0" applyBorder="0" applyAlignment="0" applyProtection="0">
      <alignment vertical="center"/>
    </xf>
  </cellStyleXfs>
  <cellXfs count="94">
    <xf numFmtId="0" fontId="0" fillId="0" borderId="0" xfId="5">
      <alignment vertical="center"/>
    </xf>
    <xf numFmtId="0" fontId="1" fillId="0" borderId="0" xfId="5" applyFont="1">
      <alignment vertical="center"/>
    </xf>
    <xf numFmtId="176" fontId="1" fillId="0" borderId="0" xfId="5" applyNumberFormat="1" applyFont="1">
      <alignment vertical="center"/>
    </xf>
    <xf numFmtId="0" fontId="2" fillId="0" borderId="0" xfId="5" applyFont="1">
      <alignment vertical="center"/>
    </xf>
    <xf numFmtId="0" fontId="3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right" vertical="center"/>
    </xf>
    <xf numFmtId="0" fontId="1" fillId="0" borderId="1" xfId="5" applyFont="1" applyBorder="1" applyAlignment="1">
      <alignment horizontal="center" vertical="center"/>
    </xf>
    <xf numFmtId="0" fontId="0" fillId="0" borderId="2" xfId="5" applyBorder="1" applyAlignment="1">
      <alignment horizontal="center" vertical="center"/>
    </xf>
    <xf numFmtId="0" fontId="0" fillId="0" borderId="3" xfId="5" applyBorder="1" applyAlignment="1">
      <alignment horizontal="center" vertical="center"/>
    </xf>
    <xf numFmtId="176" fontId="1" fillId="0" borderId="2" xfId="5" applyNumberFormat="1" applyFont="1" applyBorder="1" applyAlignment="1">
      <alignment horizontal="center" vertical="center"/>
    </xf>
    <xf numFmtId="176" fontId="1" fillId="0" borderId="4" xfId="5" applyNumberFormat="1" applyFont="1" applyBorder="1" applyAlignment="1">
      <alignment horizontal="center" vertical="center"/>
    </xf>
    <xf numFmtId="0" fontId="1" fillId="0" borderId="5" xfId="5" applyFont="1" applyBorder="1">
      <alignment vertical="center"/>
    </xf>
    <xf numFmtId="0" fontId="1" fillId="0" borderId="0" xfId="5" applyFont="1" applyBorder="1">
      <alignment vertical="center"/>
    </xf>
    <xf numFmtId="176" fontId="1" fillId="0" borderId="6" xfId="5" applyNumberFormat="1" applyFont="1" applyBorder="1">
      <alignment vertical="center"/>
    </xf>
    <xf numFmtId="176" fontId="1" fillId="0" borderId="7" xfId="5" applyNumberFormat="1" applyFont="1" applyBorder="1">
      <alignment vertical="center"/>
    </xf>
    <xf numFmtId="176" fontId="1" fillId="0" borderId="8" xfId="5" applyNumberFormat="1" applyFont="1" applyBorder="1">
      <alignment vertical="center"/>
    </xf>
    <xf numFmtId="176" fontId="1" fillId="0" borderId="9" xfId="5" applyNumberFormat="1" applyFont="1" applyBorder="1">
      <alignment vertical="center"/>
    </xf>
    <xf numFmtId="0" fontId="1" fillId="0" borderId="10" xfId="5" applyFont="1" applyBorder="1">
      <alignment vertical="center"/>
    </xf>
    <xf numFmtId="176" fontId="1" fillId="0" borderId="10" xfId="5" applyNumberFormat="1" applyFont="1" applyBorder="1">
      <alignment vertical="center"/>
    </xf>
    <xf numFmtId="176" fontId="1" fillId="0" borderId="11" xfId="5" applyNumberFormat="1" applyFont="1" applyBorder="1">
      <alignment vertical="center"/>
    </xf>
    <xf numFmtId="0" fontId="1" fillId="0" borderId="0" xfId="5" applyFont="1" applyFill="1" applyBorder="1">
      <alignment vertical="center"/>
    </xf>
    <xf numFmtId="176" fontId="1" fillId="0" borderId="9" xfId="5" applyNumberFormat="1" applyFont="1" applyFill="1" applyBorder="1">
      <alignment vertical="center"/>
    </xf>
    <xf numFmtId="176" fontId="1" fillId="0" borderId="10" xfId="5" applyNumberFormat="1" applyFont="1" applyFill="1" applyBorder="1">
      <alignment vertical="center"/>
    </xf>
    <xf numFmtId="176" fontId="1" fillId="0" borderId="12" xfId="5" applyNumberFormat="1" applyFont="1" applyFill="1" applyBorder="1">
      <alignment vertical="center"/>
    </xf>
    <xf numFmtId="0" fontId="1" fillId="0" borderId="9" xfId="5" applyFont="1" applyBorder="1">
      <alignment vertical="center"/>
    </xf>
    <xf numFmtId="176" fontId="1" fillId="0" borderId="13" xfId="5" applyNumberFormat="1" applyFont="1" applyBorder="1">
      <alignment vertical="center"/>
    </xf>
    <xf numFmtId="176" fontId="1" fillId="0" borderId="12" xfId="5" applyNumberFormat="1" applyFont="1" applyBorder="1">
      <alignment vertical="center"/>
    </xf>
    <xf numFmtId="0" fontId="1" fillId="0" borderId="14" xfId="5" applyFont="1" applyBorder="1">
      <alignment vertical="center"/>
    </xf>
    <xf numFmtId="0" fontId="1" fillId="0" borderId="15" xfId="5" applyFont="1" applyBorder="1">
      <alignment vertical="center"/>
    </xf>
    <xf numFmtId="176" fontId="1" fillId="0" borderId="16" xfId="5" applyNumberFormat="1" applyFont="1" applyBorder="1">
      <alignment vertical="center"/>
    </xf>
    <xf numFmtId="176" fontId="1" fillId="0" borderId="17" xfId="5" applyNumberFormat="1" applyFont="1" applyBorder="1">
      <alignment vertical="center"/>
    </xf>
    <xf numFmtId="176" fontId="1" fillId="0" borderId="18" xfId="5" applyNumberFormat="1" applyFont="1" applyBorder="1">
      <alignment vertical="center"/>
    </xf>
    <xf numFmtId="176" fontId="4" fillId="0" borderId="0" xfId="5" applyNumberFormat="1" applyFont="1" applyAlignment="1">
      <alignment horizontal="center" vertical="center"/>
    </xf>
    <xf numFmtId="176" fontId="1" fillId="0" borderId="5" xfId="5" applyNumberFormat="1" applyFont="1" applyBorder="1">
      <alignment vertical="center"/>
    </xf>
    <xf numFmtId="176" fontId="1" fillId="0" borderId="0" xfId="5" applyNumberFormat="1" applyFont="1" applyFill="1">
      <alignment vertical="center"/>
    </xf>
    <xf numFmtId="0" fontId="5" fillId="0" borderId="0" xfId="5" applyFont="1">
      <alignment vertical="center"/>
    </xf>
    <xf numFmtId="176" fontId="5" fillId="0" borderId="0" xfId="5" applyNumberFormat="1" applyFont="1">
      <alignment vertical="center"/>
    </xf>
    <xf numFmtId="0" fontId="5" fillId="0" borderId="0" xfId="5" applyFont="1" applyAlignment="1">
      <alignment horizontal="center" vertical="center"/>
    </xf>
    <xf numFmtId="0" fontId="5" fillId="0" borderId="1" xfId="5" applyFont="1" applyBorder="1">
      <alignment vertical="center"/>
    </xf>
    <xf numFmtId="0" fontId="5" fillId="0" borderId="2" xfId="5" applyFont="1" applyBorder="1">
      <alignment vertical="center"/>
    </xf>
    <xf numFmtId="0" fontId="5" fillId="0" borderId="4" xfId="5" applyFont="1" applyBorder="1">
      <alignment vertical="center"/>
    </xf>
    <xf numFmtId="176" fontId="5" fillId="0" borderId="19" xfId="5" applyNumberFormat="1" applyFont="1" applyBorder="1" applyAlignment="1">
      <alignment horizontal="center" vertical="center" shrinkToFit="1"/>
    </xf>
    <xf numFmtId="176" fontId="5" fillId="0" borderId="3" xfId="5" applyNumberFormat="1" applyFont="1" applyBorder="1" applyAlignment="1">
      <alignment horizontal="center" vertical="center" wrapText="1" shrinkToFit="1"/>
    </xf>
    <xf numFmtId="176" fontId="5" fillId="0" borderId="20" xfId="5" applyNumberFormat="1" applyFont="1" applyBorder="1" applyAlignment="1">
      <alignment horizontal="center" vertical="center"/>
    </xf>
    <xf numFmtId="0" fontId="5" fillId="0" borderId="5" xfId="5" applyFont="1" applyBorder="1">
      <alignment vertical="center"/>
    </xf>
    <xf numFmtId="0" fontId="5" fillId="0" borderId="0" xfId="5" applyFont="1" applyBorder="1">
      <alignment vertical="center"/>
    </xf>
    <xf numFmtId="0" fontId="5" fillId="0" borderId="8" xfId="5" applyFont="1" applyBorder="1">
      <alignment vertical="center"/>
    </xf>
    <xf numFmtId="176" fontId="5" fillId="0" borderId="21" xfId="5" applyNumberFormat="1" applyFont="1" applyBorder="1">
      <alignment vertical="center"/>
    </xf>
    <xf numFmtId="176" fontId="5" fillId="0" borderId="9" xfId="5" applyNumberFormat="1" applyFont="1" applyBorder="1">
      <alignment vertical="center"/>
    </xf>
    <xf numFmtId="176" fontId="5" fillId="0" borderId="10" xfId="5" applyNumberFormat="1" applyFont="1" applyBorder="1">
      <alignment vertical="center"/>
    </xf>
    <xf numFmtId="176" fontId="5" fillId="0" borderId="22" xfId="5" applyNumberFormat="1" applyFont="1" applyBorder="1">
      <alignment vertical="center"/>
    </xf>
    <xf numFmtId="176" fontId="5" fillId="0" borderId="23" xfId="5" applyNumberFormat="1" applyFont="1" applyBorder="1">
      <alignment vertical="center"/>
    </xf>
    <xf numFmtId="176" fontId="5" fillId="0" borderId="11" xfId="5" applyNumberFormat="1" applyFont="1" applyBorder="1">
      <alignment vertical="center"/>
    </xf>
    <xf numFmtId="176" fontId="5" fillId="0" borderId="24" xfId="5" applyNumberFormat="1" applyFont="1" applyBorder="1">
      <alignment vertical="center"/>
    </xf>
    <xf numFmtId="176" fontId="5" fillId="0" borderId="25" xfId="5" applyNumberFormat="1" applyFont="1" applyBorder="1">
      <alignment vertical="center"/>
    </xf>
    <xf numFmtId="176" fontId="5" fillId="0" borderId="26" xfId="5" applyNumberFormat="1" applyFont="1" applyBorder="1">
      <alignment vertical="center"/>
    </xf>
    <xf numFmtId="176" fontId="5" fillId="0" borderId="27" xfId="5" applyNumberFormat="1" applyFont="1" applyBorder="1">
      <alignment vertical="center"/>
    </xf>
    <xf numFmtId="176" fontId="5" fillId="0" borderId="28" xfId="5" applyNumberFormat="1" applyFont="1" applyBorder="1">
      <alignment vertical="center"/>
    </xf>
    <xf numFmtId="176" fontId="5" fillId="0" borderId="5" xfId="5" applyNumberFormat="1" applyFont="1" applyBorder="1">
      <alignment vertical="center"/>
    </xf>
    <xf numFmtId="176" fontId="5" fillId="0" borderId="13" xfId="5" applyNumberFormat="1" applyFont="1" applyBorder="1">
      <alignment vertical="center"/>
    </xf>
    <xf numFmtId="0" fontId="5" fillId="0" borderId="29" xfId="5" applyFont="1" applyBorder="1">
      <alignment vertical="center"/>
    </xf>
    <xf numFmtId="0" fontId="5" fillId="0" borderId="30" xfId="5" applyFont="1" applyFill="1" applyBorder="1">
      <alignment vertical="center"/>
    </xf>
    <xf numFmtId="0" fontId="5" fillId="0" borderId="31" xfId="5" applyFont="1" applyFill="1" applyBorder="1">
      <alignment vertical="center"/>
    </xf>
    <xf numFmtId="176" fontId="5" fillId="0" borderId="24" xfId="5" applyNumberFormat="1" applyFont="1" applyFill="1" applyBorder="1">
      <alignment vertical="center"/>
    </xf>
    <xf numFmtId="176" fontId="5" fillId="0" borderId="23" xfId="5" applyNumberFormat="1" applyFont="1" applyFill="1" applyBorder="1">
      <alignment vertical="center"/>
    </xf>
    <xf numFmtId="176" fontId="5" fillId="0" borderId="11" xfId="5" applyNumberFormat="1" applyFont="1" applyFill="1" applyBorder="1">
      <alignment vertical="center"/>
    </xf>
    <xf numFmtId="176" fontId="5" fillId="0" borderId="22" xfId="5" applyNumberFormat="1" applyFont="1" applyFill="1" applyBorder="1">
      <alignment vertical="center"/>
    </xf>
    <xf numFmtId="0" fontId="5" fillId="0" borderId="32" xfId="5" applyFont="1" applyBorder="1" applyAlignment="1">
      <alignment vertical="center" shrinkToFit="1"/>
    </xf>
    <xf numFmtId="0" fontId="6" fillId="0" borderId="33" xfId="5" applyFont="1" applyBorder="1" applyAlignment="1">
      <alignment vertical="center" shrinkToFit="1"/>
    </xf>
    <xf numFmtId="0" fontId="6" fillId="0" borderId="34" xfId="5" applyFont="1" applyBorder="1" applyAlignment="1">
      <alignment vertical="center" shrinkToFit="1"/>
    </xf>
    <xf numFmtId="0" fontId="5" fillId="0" borderId="5" xfId="5" applyFont="1" applyBorder="1" applyAlignment="1">
      <alignment vertical="center" shrinkToFit="1"/>
    </xf>
    <xf numFmtId="0" fontId="6" fillId="0" borderId="0" xfId="5" applyFont="1" applyBorder="1" applyAlignment="1">
      <alignment vertical="center" shrinkToFit="1"/>
    </xf>
    <xf numFmtId="0" fontId="6" fillId="0" borderId="8" xfId="5" applyFont="1" applyBorder="1" applyAlignment="1">
      <alignment vertical="center" shrinkToFit="1"/>
    </xf>
    <xf numFmtId="0" fontId="5" fillId="0" borderId="30" xfId="5" applyFont="1" applyBorder="1">
      <alignment vertical="center"/>
    </xf>
    <xf numFmtId="0" fontId="5" fillId="0" borderId="31" xfId="5" applyFont="1" applyBorder="1">
      <alignment vertical="center"/>
    </xf>
    <xf numFmtId="0" fontId="5" fillId="0" borderId="14" xfId="5" applyFont="1" applyBorder="1">
      <alignment vertical="center"/>
    </xf>
    <xf numFmtId="0" fontId="5" fillId="0" borderId="15" xfId="5" applyFont="1" applyBorder="1">
      <alignment vertical="center"/>
    </xf>
    <xf numFmtId="0" fontId="5" fillId="0" borderId="35" xfId="5" applyFont="1" applyBorder="1">
      <alignment vertical="center"/>
    </xf>
    <xf numFmtId="176" fontId="5" fillId="0" borderId="36" xfId="5" applyNumberFormat="1" applyFont="1" applyBorder="1">
      <alignment vertical="center"/>
    </xf>
    <xf numFmtId="176" fontId="5" fillId="0" borderId="16" xfId="5" applyNumberFormat="1" applyFont="1" applyBorder="1">
      <alignment vertical="center"/>
    </xf>
    <xf numFmtId="176" fontId="5" fillId="0" borderId="17" xfId="5" applyNumberFormat="1" applyFont="1" applyBorder="1">
      <alignment vertical="center"/>
    </xf>
    <xf numFmtId="176" fontId="7" fillId="0" borderId="10" xfId="5" applyNumberFormat="1" applyFont="1" applyBorder="1">
      <alignment vertical="center"/>
    </xf>
    <xf numFmtId="176" fontId="7" fillId="0" borderId="11" xfId="5" applyNumberFormat="1" applyFont="1" applyBorder="1">
      <alignment vertical="center"/>
    </xf>
    <xf numFmtId="176" fontId="8" fillId="0" borderId="10" xfId="5" applyNumberFormat="1" applyFont="1" applyBorder="1">
      <alignment vertical="center"/>
    </xf>
    <xf numFmtId="176" fontId="5" fillId="0" borderId="4" xfId="5" applyNumberFormat="1" applyFont="1" applyBorder="1" applyAlignment="1">
      <alignment horizontal="center" vertical="center"/>
    </xf>
    <xf numFmtId="176" fontId="5" fillId="0" borderId="8" xfId="5" applyNumberFormat="1" applyFont="1" applyBorder="1">
      <alignment vertical="center"/>
    </xf>
    <xf numFmtId="176" fontId="5" fillId="0" borderId="31" xfId="5" applyNumberFormat="1" applyFont="1" applyBorder="1">
      <alignment vertical="center"/>
    </xf>
    <xf numFmtId="176" fontId="5" fillId="0" borderId="37" xfId="5" applyNumberFormat="1" applyFont="1" applyBorder="1">
      <alignment vertical="center"/>
    </xf>
    <xf numFmtId="176" fontId="5" fillId="0" borderId="38" xfId="5" applyNumberFormat="1" applyFont="1" applyBorder="1">
      <alignment vertical="center"/>
    </xf>
    <xf numFmtId="176" fontId="5" fillId="0" borderId="39" xfId="5" applyNumberFormat="1" applyFont="1" applyBorder="1">
      <alignment vertical="center"/>
    </xf>
    <xf numFmtId="176" fontId="5" fillId="0" borderId="31" xfId="5" applyNumberFormat="1" applyFont="1" applyFill="1" applyBorder="1">
      <alignment vertical="center"/>
    </xf>
    <xf numFmtId="176" fontId="5" fillId="0" borderId="35" xfId="5" applyNumberFormat="1" applyFont="1" applyBorder="1">
      <alignment vertical="center"/>
    </xf>
  </cellXfs>
  <cellStyles count="7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44"/>
  <sheetViews>
    <sheetView workbookViewId="0">
      <pane xSplit="3" ySplit="3" topLeftCell="F4" activePane="bottomRight" state="frozen"/>
      <selection/>
      <selection pane="topRight"/>
      <selection pane="bottomLeft"/>
      <selection pane="bottomRight" activeCell="T37" sqref="T37"/>
    </sheetView>
  </sheetViews>
  <sheetFormatPr defaultColWidth="9" defaultRowHeight="11.25"/>
  <cols>
    <col min="1" max="2" width="3.75" style="37" customWidth="1"/>
    <col min="3" max="3" width="12.25" style="37" customWidth="1"/>
    <col min="4" max="5" width="9" style="38"/>
    <col min="6" max="15" width="7.75" style="38" customWidth="1"/>
    <col min="16" max="18" width="9" style="38" customWidth="1"/>
    <col min="19" max="19" width="10.25" style="38" customWidth="1"/>
    <col min="20" max="20" width="9" style="38"/>
    <col min="21" max="21" width="10.25" style="38" customWidth="1"/>
    <col min="22" max="22" width="10.25" style="37" customWidth="1"/>
    <col min="23" max="16384" width="9" style="37"/>
  </cols>
  <sheetData>
    <row r="1" spans="1:2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1</v>
      </c>
    </row>
    <row r="3" ht="22.5" customHeight="1" spans="1:21">
      <c r="A3" s="40"/>
      <c r="B3" s="41"/>
      <c r="C3" s="42"/>
      <c r="D3" s="43" t="s">
        <v>2</v>
      </c>
      <c r="E3" s="44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5" t="s">
        <v>14</v>
      </c>
      <c r="Q3" s="45" t="s">
        <v>15</v>
      </c>
      <c r="R3" s="45" t="s">
        <v>16</v>
      </c>
      <c r="S3" s="45" t="s">
        <v>17</v>
      </c>
      <c r="T3" s="45" t="s">
        <v>18</v>
      </c>
      <c r="U3" s="86" t="s">
        <v>19</v>
      </c>
    </row>
    <row r="4" spans="1:21">
      <c r="A4" s="46" t="s">
        <v>20</v>
      </c>
      <c r="B4" s="47"/>
      <c r="C4" s="48"/>
      <c r="D4" s="49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87"/>
    </row>
    <row r="5" spans="1:21">
      <c r="A5" s="46"/>
      <c r="B5" s="47" t="s">
        <v>21</v>
      </c>
      <c r="C5" s="48"/>
      <c r="D5" s="49">
        <f>SUM(D6:D7)</f>
        <v>0</v>
      </c>
      <c r="E5" s="51">
        <f t="shared" ref="E5:U5" si="0">SUM(E6:E7)</f>
        <v>0</v>
      </c>
      <c r="F5" s="51">
        <f>SUM(F6:F7)</f>
        <v>0</v>
      </c>
      <c r="G5" s="51">
        <f>SUM(G6:G7)</f>
        <v>0</v>
      </c>
      <c r="H5" s="51">
        <f>SUM(H6:H7)</f>
        <v>0</v>
      </c>
      <c r="I5" s="51">
        <f>SUM(I6:I7)</f>
        <v>0</v>
      </c>
      <c r="J5" s="51">
        <f>SUM(J6:J7)</f>
        <v>0</v>
      </c>
      <c r="K5" s="51">
        <f>SUM(K6:K7)</f>
        <v>0</v>
      </c>
      <c r="L5" s="51">
        <f>SUM(L6:L7)</f>
        <v>0</v>
      </c>
      <c r="M5" s="51">
        <f>SUM(M6:M7)</f>
        <v>0</v>
      </c>
      <c r="N5" s="51">
        <f>SUM(N6:N7)</f>
        <v>0</v>
      </c>
      <c r="O5" s="51">
        <f>SUM(O6:O7)</f>
        <v>0</v>
      </c>
      <c r="P5" s="51">
        <f>SUM(P6:P7)</f>
        <v>0</v>
      </c>
      <c r="Q5" s="51">
        <f>SUM(Q6:Q7)</f>
        <v>0</v>
      </c>
      <c r="R5" s="51">
        <f>SUM(R6:R7)</f>
        <v>0</v>
      </c>
      <c r="S5" s="51">
        <f>SUM(S6:S7)</f>
        <v>0</v>
      </c>
      <c r="T5" s="51">
        <f>SUM(T6:T7)</f>
        <v>78000</v>
      </c>
      <c r="U5" s="87">
        <f>SUM(U6:U7)</f>
        <v>78000</v>
      </c>
    </row>
    <row r="6" spans="1:21">
      <c r="A6" s="46"/>
      <c r="B6" s="47"/>
      <c r="C6" s="48" t="s">
        <v>22</v>
      </c>
      <c r="D6" s="49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>
        <f>SUM(D6:R6)</f>
        <v>0</v>
      </c>
      <c r="T6" s="51">
        <v>73000</v>
      </c>
      <c r="U6" s="87">
        <f>SUM(S6:T6)</f>
        <v>73000</v>
      </c>
    </row>
    <row r="7" spans="1:21">
      <c r="A7" s="46"/>
      <c r="B7" s="47"/>
      <c r="C7" s="48" t="s">
        <v>23</v>
      </c>
      <c r="D7" s="52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>
        <f t="shared" ref="S7:S18" si="1">SUM(D7:R7)</f>
        <v>0</v>
      </c>
      <c r="T7" s="54">
        <v>5000</v>
      </c>
      <c r="U7" s="88">
        <f t="shared" ref="U7:U11" si="2">SUM(S7:T7)</f>
        <v>5000</v>
      </c>
    </row>
    <row r="8" spans="1:21">
      <c r="A8" s="46"/>
      <c r="B8" s="47" t="s">
        <v>24</v>
      </c>
      <c r="C8" s="48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1">
        <f>SUM(D8:R8)</f>
        <v>0</v>
      </c>
      <c r="T8" s="57">
        <v>60000</v>
      </c>
      <c r="U8" s="89">
        <f>SUM(S8:T8)</f>
        <v>60000</v>
      </c>
    </row>
    <row r="9" spans="1:21">
      <c r="A9" s="46"/>
      <c r="B9" s="47" t="s">
        <v>25</v>
      </c>
      <c r="C9" s="48"/>
      <c r="D9" s="58">
        <f>SUM(D10:D11)</f>
        <v>0</v>
      </c>
      <c r="E9" s="59">
        <f>SUM(E10:E11)</f>
        <v>242000</v>
      </c>
      <c r="F9" s="59">
        <f t="shared" ref="F9:U9" si="3">SUM(F10:F11)</f>
        <v>0</v>
      </c>
      <c r="G9" s="59">
        <f>SUM(G10:G11)</f>
        <v>0</v>
      </c>
      <c r="H9" s="59">
        <f>SUM(H10:H11)</f>
        <v>0</v>
      </c>
      <c r="I9" s="59">
        <f>SUM(I10:I11)</f>
        <v>0</v>
      </c>
      <c r="J9" s="59">
        <f>SUM(J10:J11)</f>
        <v>0</v>
      </c>
      <c r="K9" s="59">
        <f>SUM(K10:K11)</f>
        <v>2890</v>
      </c>
      <c r="L9" s="59">
        <f>SUM(L10:L11)</f>
        <v>0</v>
      </c>
      <c r="M9" s="59">
        <f>SUM(M10:M11)</f>
        <v>0</v>
      </c>
      <c r="N9" s="59">
        <f>SUM(N10:N11)</f>
        <v>8467</v>
      </c>
      <c r="O9" s="59">
        <f>SUM(O10:O11)</f>
        <v>0</v>
      </c>
      <c r="P9" s="59">
        <f>SUM(P10:P11)</f>
        <v>0</v>
      </c>
      <c r="Q9" s="59">
        <f>SUM(Q10:Q11)</f>
        <v>0</v>
      </c>
      <c r="R9" s="59">
        <f>SUM(R10:R11)</f>
        <v>0</v>
      </c>
      <c r="S9" s="59">
        <f>SUM(S10:S11)</f>
        <v>253357</v>
      </c>
      <c r="T9" s="59">
        <f>SUM(T10:T11)</f>
        <v>0</v>
      </c>
      <c r="U9" s="90">
        <f>SUM(U10:U11)</f>
        <v>253357</v>
      </c>
    </row>
    <row r="10" spans="1:21">
      <c r="A10" s="46"/>
      <c r="B10" s="47"/>
      <c r="C10" s="48" t="s">
        <v>26</v>
      </c>
      <c r="D10" s="49"/>
      <c r="E10" s="50"/>
      <c r="F10" s="51"/>
      <c r="G10" s="51"/>
      <c r="H10" s="51"/>
      <c r="I10" s="51"/>
      <c r="J10" s="51"/>
      <c r="K10" s="83">
        <v>2890</v>
      </c>
      <c r="L10" s="51"/>
      <c r="M10" s="51"/>
      <c r="N10" s="51">
        <v>8467</v>
      </c>
      <c r="O10" s="51"/>
      <c r="P10" s="51"/>
      <c r="Q10" s="51"/>
      <c r="R10" s="51"/>
      <c r="S10" s="51">
        <f>SUM(D10:R10)</f>
        <v>11357</v>
      </c>
      <c r="T10" s="51"/>
      <c r="U10" s="91">
        <f>SUM(S10:T10)</f>
        <v>11357</v>
      </c>
    </row>
    <row r="11" spans="1:21">
      <c r="A11" s="46"/>
      <c r="B11" s="47"/>
      <c r="C11" s="48" t="s">
        <v>27</v>
      </c>
      <c r="D11" s="52"/>
      <c r="E11" s="50">
        <v>242000</v>
      </c>
      <c r="F11" s="54"/>
      <c r="G11" s="54"/>
      <c r="H11" s="54"/>
      <c r="I11" s="54"/>
      <c r="J11" s="54"/>
      <c r="K11" s="84"/>
      <c r="L11" s="54"/>
      <c r="M11" s="54"/>
      <c r="N11" s="54"/>
      <c r="O11" s="54"/>
      <c r="P11" s="54"/>
      <c r="Q11" s="54"/>
      <c r="R11" s="54"/>
      <c r="S11" s="54">
        <f>SUM(D11:R11)</f>
        <v>242000</v>
      </c>
      <c r="T11" s="54"/>
      <c r="U11" s="88">
        <f>SUM(S11:T11)</f>
        <v>242000</v>
      </c>
    </row>
    <row r="12" spans="1:21">
      <c r="A12" s="46"/>
      <c r="B12" s="47" t="s">
        <v>28</v>
      </c>
      <c r="C12" s="48"/>
      <c r="D12" s="60">
        <f>SUM(D13:D16)</f>
        <v>15000</v>
      </c>
      <c r="E12" s="61">
        <f>SUM(E13:E16)</f>
        <v>0</v>
      </c>
      <c r="F12" s="51">
        <f t="shared" ref="F12:U12" si="4">SUM(F13:F16)</f>
        <v>31147</v>
      </c>
      <c r="G12" s="51">
        <f>SUM(G13:G16)</f>
        <v>29017</v>
      </c>
      <c r="H12" s="51">
        <f>SUM(H13:H16)</f>
        <v>63686</v>
      </c>
      <c r="I12" s="51">
        <f>SUM(I13:I16)</f>
        <v>29965</v>
      </c>
      <c r="J12" s="51">
        <f>SUM(J13:J16)</f>
        <v>10646</v>
      </c>
      <c r="K12" s="51">
        <f>SUM(K13:K16)</f>
        <v>25240</v>
      </c>
      <c r="L12" s="51">
        <f>SUM(L13:L16)</f>
        <v>32613</v>
      </c>
      <c r="M12" s="51">
        <f>SUM(M13:M16)</f>
        <v>31570</v>
      </c>
      <c r="N12" s="51">
        <f>SUM(N13:N16)</f>
        <v>33524</v>
      </c>
      <c r="O12" s="51">
        <f>SUM(O13:O16)</f>
        <v>31490</v>
      </c>
      <c r="P12" s="51">
        <f>SUM(P13:P16)</f>
        <v>2019781</v>
      </c>
      <c r="Q12" s="51">
        <f>SUM(Q13:Q16)</f>
        <v>2013246</v>
      </c>
      <c r="R12" s="51">
        <f>SUM(R13:R16)</f>
        <v>5016631</v>
      </c>
      <c r="S12" s="51">
        <f>SUM(S13:S16)</f>
        <v>9383556</v>
      </c>
      <c r="T12" s="61">
        <f>SUM(T13:T16)</f>
        <v>0</v>
      </c>
      <c r="U12" s="87">
        <f>SUM(U13:U16)</f>
        <v>9383556</v>
      </c>
    </row>
    <row r="13" spans="1:21">
      <c r="A13" s="46"/>
      <c r="B13" s="47"/>
      <c r="C13" s="48" t="s">
        <v>29</v>
      </c>
      <c r="D13" s="49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>
        <v>2000000</v>
      </c>
      <c r="Q13" s="51">
        <v>2000000</v>
      </c>
      <c r="R13" s="51">
        <v>5000000</v>
      </c>
      <c r="S13" s="51">
        <f>SUM(D13:R13)</f>
        <v>9000000</v>
      </c>
      <c r="T13" s="51"/>
      <c r="U13" s="87">
        <f t="shared" ref="U13:U16" si="5">SUM(S13:T13)</f>
        <v>9000000</v>
      </c>
    </row>
    <row r="14" spans="1:21">
      <c r="A14" s="46"/>
      <c r="B14" s="47"/>
      <c r="C14" s="48" t="s">
        <v>30</v>
      </c>
      <c r="D14" s="49"/>
      <c r="E14" s="50"/>
      <c r="F14" s="51">
        <v>12147</v>
      </c>
      <c r="G14" s="51">
        <v>11517</v>
      </c>
      <c r="H14" s="51">
        <v>25686</v>
      </c>
      <c r="I14" s="51">
        <v>12285</v>
      </c>
      <c r="J14" s="51">
        <v>4446</v>
      </c>
      <c r="K14" s="51">
        <v>10660</v>
      </c>
      <c r="L14" s="51">
        <v>14253</v>
      </c>
      <c r="M14" s="51">
        <v>13843</v>
      </c>
      <c r="N14" s="51">
        <v>15164</v>
      </c>
      <c r="O14" s="51">
        <v>15050</v>
      </c>
      <c r="P14" s="51">
        <v>9779</v>
      </c>
      <c r="Q14" s="51">
        <v>6578</v>
      </c>
      <c r="R14" s="51">
        <v>8297</v>
      </c>
      <c r="S14" s="51">
        <f>SUM(D14:R14)</f>
        <v>159705</v>
      </c>
      <c r="T14" s="51"/>
      <c r="U14" s="87">
        <f>SUM(S14:T14)</f>
        <v>159705</v>
      </c>
    </row>
    <row r="15" spans="1:21">
      <c r="A15" s="46"/>
      <c r="B15" s="47"/>
      <c r="C15" s="48" t="s">
        <v>31</v>
      </c>
      <c r="D15" s="49"/>
      <c r="E15" s="50"/>
      <c r="F15" s="51">
        <v>19000</v>
      </c>
      <c r="G15" s="51">
        <v>17500</v>
      </c>
      <c r="H15" s="51">
        <v>38000</v>
      </c>
      <c r="I15" s="51">
        <v>17680</v>
      </c>
      <c r="J15" s="51">
        <v>6200</v>
      </c>
      <c r="K15" s="51">
        <v>14580</v>
      </c>
      <c r="L15" s="51">
        <v>18360</v>
      </c>
      <c r="M15" s="51">
        <v>17727</v>
      </c>
      <c r="N15" s="51">
        <v>18360</v>
      </c>
      <c r="O15" s="51">
        <v>16440</v>
      </c>
      <c r="P15" s="51">
        <v>10002</v>
      </c>
      <c r="Q15" s="51">
        <v>6668</v>
      </c>
      <c r="R15" s="51">
        <v>8334</v>
      </c>
      <c r="S15" s="51">
        <f>SUM(D15:R15)</f>
        <v>208851</v>
      </c>
      <c r="T15" s="51"/>
      <c r="U15" s="87">
        <f>SUM(S15:T15)</f>
        <v>208851</v>
      </c>
    </row>
    <row r="16" spans="1:21">
      <c r="A16" s="46"/>
      <c r="B16" s="47"/>
      <c r="C16" s="48" t="s">
        <v>32</v>
      </c>
      <c r="D16" s="52">
        <v>15000</v>
      </c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f>SUM(D16:R16)</f>
        <v>15000</v>
      </c>
      <c r="T16" s="54"/>
      <c r="U16" s="88">
        <f>SUM(S16:T16)</f>
        <v>15000</v>
      </c>
    </row>
    <row r="17" spans="1:21">
      <c r="A17" s="46"/>
      <c r="B17" s="47" t="s">
        <v>33</v>
      </c>
      <c r="C17" s="48"/>
      <c r="D17" s="58">
        <f>D18</f>
        <v>0</v>
      </c>
      <c r="E17" s="50">
        <f>E18</f>
        <v>0</v>
      </c>
      <c r="F17" s="51">
        <f t="shared" ref="F17:U17" si="6">F18</f>
        <v>0</v>
      </c>
      <c r="G17" s="51">
        <f>G18</f>
        <v>0</v>
      </c>
      <c r="H17" s="51">
        <f>H18</f>
        <v>0</v>
      </c>
      <c r="I17" s="51">
        <f>I18</f>
        <v>0</v>
      </c>
      <c r="J17" s="51">
        <f>J18</f>
        <v>0</v>
      </c>
      <c r="K17" s="51">
        <f>K18</f>
        <v>0</v>
      </c>
      <c r="L17" s="51">
        <f>L18</f>
        <v>0</v>
      </c>
      <c r="M17" s="51">
        <f>M18</f>
        <v>0</v>
      </c>
      <c r="N17" s="51">
        <f>N18</f>
        <v>0</v>
      </c>
      <c r="O17" s="51">
        <f>O18</f>
        <v>0</v>
      </c>
      <c r="P17" s="51">
        <f>P18</f>
        <v>0</v>
      </c>
      <c r="Q17" s="51">
        <f>Q18</f>
        <v>0</v>
      </c>
      <c r="R17" s="51">
        <f>R18</f>
        <v>0</v>
      </c>
      <c r="S17" s="51">
        <f>S18</f>
        <v>0</v>
      </c>
      <c r="T17" s="51">
        <f>T18</f>
        <v>0</v>
      </c>
      <c r="U17" s="87">
        <f>U18</f>
        <v>0</v>
      </c>
    </row>
    <row r="18" spans="1:21">
      <c r="A18" s="46"/>
      <c r="B18" s="47"/>
      <c r="C18" s="48" t="s">
        <v>30</v>
      </c>
      <c r="D18" s="52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>
        <f>SUM(D18:R18)</f>
        <v>0</v>
      </c>
      <c r="T18" s="54">
        <v>0</v>
      </c>
      <c r="U18" s="88">
        <f>SUM(S18:T18)</f>
        <v>0</v>
      </c>
    </row>
    <row r="19" spans="1:22">
      <c r="A19" s="62"/>
      <c r="B19" s="63" t="s">
        <v>34</v>
      </c>
      <c r="C19" s="64"/>
      <c r="D19" s="65">
        <f>SUM(D5,D8:D9,D12,D17)</f>
        <v>15000</v>
      </c>
      <c r="E19" s="66">
        <f t="shared" ref="E19:U19" si="7">SUM(E5,E8:E9,E12,E17)</f>
        <v>242000</v>
      </c>
      <c r="F19" s="67">
        <f>SUM(F5,F8:F9,F12,F17)</f>
        <v>31147</v>
      </c>
      <c r="G19" s="67">
        <f>SUM(G5,G8:G9,G12,G17)</f>
        <v>29017</v>
      </c>
      <c r="H19" s="67">
        <f>SUM(H5,H8:H9,H12,H17)</f>
        <v>63686</v>
      </c>
      <c r="I19" s="67">
        <f>SUM(I5,I8:I9,I12,I17)</f>
        <v>29965</v>
      </c>
      <c r="J19" s="67">
        <f>SUM(J5,J8:J9,J12,J17)</f>
        <v>10646</v>
      </c>
      <c r="K19" s="67">
        <f>SUM(K5,K8:K9,K12,K17)</f>
        <v>28130</v>
      </c>
      <c r="L19" s="67">
        <f>SUM(L5,L8:L9,L12,L17)</f>
        <v>32613</v>
      </c>
      <c r="M19" s="67">
        <f>SUM(M5,M8:M9,M12,M17)</f>
        <v>31570</v>
      </c>
      <c r="N19" s="67">
        <f>SUM(N5,N8:N9,N12,N17)</f>
        <v>41991</v>
      </c>
      <c r="O19" s="67">
        <f>SUM(O5,O8:O9,O12,O17)</f>
        <v>31490</v>
      </c>
      <c r="P19" s="67">
        <f>SUM(P5,P8:P9,P12,P17)</f>
        <v>2019781</v>
      </c>
      <c r="Q19" s="67">
        <f>SUM(Q5,Q8:Q9,Q12,Q17)</f>
        <v>2013246</v>
      </c>
      <c r="R19" s="67">
        <f>SUM(R5,R8:R9,R12,R17)</f>
        <v>5016631</v>
      </c>
      <c r="S19" s="67">
        <f>SUM(S5,S8:S9,S12,S17)</f>
        <v>9636913</v>
      </c>
      <c r="T19" s="67">
        <f>SUM(T5,T8:T9,T12,T17)</f>
        <v>138000</v>
      </c>
      <c r="U19" s="92">
        <f>SUM(U5,U8:U9,U12,U17)</f>
        <v>9774913</v>
      </c>
      <c r="V19" s="38"/>
    </row>
    <row r="20" spans="1:21">
      <c r="A20" s="46" t="s">
        <v>35</v>
      </c>
      <c r="B20" s="47"/>
      <c r="C20" s="48"/>
      <c r="D20" s="49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87"/>
    </row>
    <row r="21" spans="1:21">
      <c r="A21" s="46"/>
      <c r="B21" s="47" t="s">
        <v>36</v>
      </c>
      <c r="C21" s="48"/>
      <c r="D21" s="49">
        <f>SUM(D22:D23)</f>
        <v>30000</v>
      </c>
      <c r="E21" s="51">
        <f t="shared" ref="E21:U21" si="8">SUM(E22:E23)</f>
        <v>0</v>
      </c>
      <c r="F21" s="51">
        <f>SUM(F22:F23)</f>
        <v>0</v>
      </c>
      <c r="G21" s="51">
        <f>SUM(G22:G23)</f>
        <v>0</v>
      </c>
      <c r="H21" s="51">
        <f>SUM(H22:H23)</f>
        <v>0</v>
      </c>
      <c r="I21" s="51">
        <f>SUM(I22:I23)</f>
        <v>0</v>
      </c>
      <c r="J21" s="51">
        <f>SUM(J22:J23)</f>
        <v>0</v>
      </c>
      <c r="K21" s="51">
        <f>SUM(K22:K23)</f>
        <v>0</v>
      </c>
      <c r="L21" s="51">
        <f>SUM(L22:L23)</f>
        <v>0</v>
      </c>
      <c r="M21" s="51">
        <f>SUM(M22:M23)</f>
        <v>0</v>
      </c>
      <c r="N21" s="51">
        <f>SUM(N22:N23)</f>
        <v>0</v>
      </c>
      <c r="O21" s="51">
        <f>SUM(O22:O23)</f>
        <v>0</v>
      </c>
      <c r="P21" s="51">
        <f>SUM(P22:P23)</f>
        <v>2000000</v>
      </c>
      <c r="Q21" s="51">
        <f>SUM(Q22:Q23)</f>
        <v>2000000</v>
      </c>
      <c r="R21" s="51">
        <f>SUM(R22:R23)</f>
        <v>5000000</v>
      </c>
      <c r="S21" s="51">
        <f>SUM(S22:S23)</f>
        <v>9030000</v>
      </c>
      <c r="T21" s="51">
        <f>SUM(T22:T23)</f>
        <v>0</v>
      </c>
      <c r="U21" s="87">
        <f>SUM(U22:U23)</f>
        <v>9030000</v>
      </c>
    </row>
    <row r="22" spans="1:21">
      <c r="A22" s="46"/>
      <c r="B22" s="47"/>
      <c r="C22" s="48" t="s">
        <v>37</v>
      </c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>
        <v>2000000</v>
      </c>
      <c r="Q22" s="51">
        <v>2000000</v>
      </c>
      <c r="R22" s="51">
        <v>5000000</v>
      </c>
      <c r="S22" s="51">
        <f t="shared" ref="S22:S23" si="9">SUM(D22:R22)</f>
        <v>9000000</v>
      </c>
      <c r="T22" s="51"/>
      <c r="U22" s="87">
        <f t="shared" ref="U22:U23" si="10">SUM(S22:T22)</f>
        <v>9000000</v>
      </c>
    </row>
    <row r="23" spans="1:21">
      <c r="A23" s="46"/>
      <c r="B23" s="47"/>
      <c r="C23" s="48" t="s">
        <v>38</v>
      </c>
      <c r="D23" s="52">
        <v>30000</v>
      </c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>
        <f>SUM(D23:R23)</f>
        <v>30000</v>
      </c>
      <c r="T23" s="54"/>
      <c r="U23" s="88">
        <f>SUM(S23:T23)</f>
        <v>30000</v>
      </c>
    </row>
    <row r="24" spans="1:21">
      <c r="A24" s="46"/>
      <c r="B24" s="47" t="s">
        <v>39</v>
      </c>
      <c r="C24" s="48"/>
      <c r="D24" s="49">
        <f>SUM(D25:D27)</f>
        <v>0</v>
      </c>
      <c r="E24" s="51">
        <f t="shared" ref="E24:U24" si="11">SUM(E25:E27)</f>
        <v>0</v>
      </c>
      <c r="F24" s="51">
        <f>SUM(F25:F27)</f>
        <v>12134</v>
      </c>
      <c r="G24" s="51">
        <f>SUM(G25:G27)</f>
        <v>11496</v>
      </c>
      <c r="H24" s="51">
        <f>SUM(H25:H27)</f>
        <v>25663</v>
      </c>
      <c r="I24" s="51">
        <f>SUM(I25:I27)</f>
        <v>12269</v>
      </c>
      <c r="J24" s="51">
        <f>SUM(J25:J27)</f>
        <v>4469</v>
      </c>
      <c r="K24" s="51">
        <f>SUM(K25:K27)</f>
        <v>11560</v>
      </c>
      <c r="L24" s="51">
        <f>SUM(L25:L27)</f>
        <v>14241</v>
      </c>
      <c r="M24" s="51">
        <f>SUM(M25:M27)</f>
        <v>14723</v>
      </c>
      <c r="N24" s="51">
        <f>SUM(N25:N27)</f>
        <v>18516</v>
      </c>
      <c r="O24" s="51">
        <f>SUM(O25:O27)</f>
        <v>16147</v>
      </c>
      <c r="P24" s="51">
        <f>SUM(P25:P27)</f>
        <v>10000</v>
      </c>
      <c r="Q24" s="51">
        <f>SUM(Q25:Q27)</f>
        <v>6667</v>
      </c>
      <c r="R24" s="51">
        <f>SUM(R25:R27)</f>
        <v>8333</v>
      </c>
      <c r="S24" s="51">
        <f>SUM(S25:S27)</f>
        <v>166218</v>
      </c>
      <c r="T24" s="51">
        <f>SUM(T25:T27)</f>
        <v>0</v>
      </c>
      <c r="U24" s="87">
        <f>SUM(U25:U27)</f>
        <v>166218</v>
      </c>
    </row>
    <row r="25" spans="1:21">
      <c r="A25" s="46"/>
      <c r="B25" s="47"/>
      <c r="C25" s="48" t="s">
        <v>40</v>
      </c>
      <c r="D25" s="49"/>
      <c r="E25" s="50"/>
      <c r="F25" s="51"/>
      <c r="G25" s="51"/>
      <c r="H25" s="51"/>
      <c r="I25" s="51"/>
      <c r="J25" s="51"/>
      <c r="K25" s="83">
        <v>2507</v>
      </c>
      <c r="L25" s="51"/>
      <c r="M25" s="51"/>
      <c r="N25" s="51">
        <v>7697</v>
      </c>
      <c r="O25" s="51"/>
      <c r="P25" s="51"/>
      <c r="Q25" s="51"/>
      <c r="R25" s="51"/>
      <c r="S25" s="51">
        <f t="shared" ref="S25:S27" si="12">SUM(D25:R25)</f>
        <v>10204</v>
      </c>
      <c r="T25" s="51"/>
      <c r="U25" s="87">
        <f t="shared" ref="U25:U27" si="13">SUM(S25:T25)</f>
        <v>10204</v>
      </c>
    </row>
    <row r="26" spans="1:21">
      <c r="A26" s="46"/>
      <c r="B26" s="47"/>
      <c r="C26" s="48" t="s">
        <v>41</v>
      </c>
      <c r="D26" s="49"/>
      <c r="E26" s="50"/>
      <c r="F26" s="51">
        <v>8556</v>
      </c>
      <c r="G26" s="51">
        <v>9848</v>
      </c>
      <c r="H26" s="51"/>
      <c r="I26" s="51">
        <v>2314</v>
      </c>
      <c r="J26" s="51">
        <v>2026</v>
      </c>
      <c r="K26" s="51">
        <v>4774</v>
      </c>
      <c r="L26" s="51">
        <v>13208</v>
      </c>
      <c r="M26" s="51">
        <v>6601</v>
      </c>
      <c r="N26" s="51">
        <v>9201</v>
      </c>
      <c r="O26" s="51">
        <v>13700</v>
      </c>
      <c r="P26" s="51"/>
      <c r="Q26" s="51"/>
      <c r="R26" s="51"/>
      <c r="S26" s="51">
        <f>SUM(D26:R26)</f>
        <v>70228</v>
      </c>
      <c r="T26" s="51"/>
      <c r="U26" s="87">
        <f>SUM(S26:T26)</f>
        <v>70228</v>
      </c>
    </row>
    <row r="27" spans="1:21">
      <c r="A27" s="46"/>
      <c r="B27" s="47"/>
      <c r="C27" s="48" t="s">
        <v>42</v>
      </c>
      <c r="D27" s="52"/>
      <c r="E27" s="53"/>
      <c r="F27" s="54">
        <v>3578</v>
      </c>
      <c r="G27" s="54">
        <v>1648</v>
      </c>
      <c r="H27" s="54">
        <v>25663</v>
      </c>
      <c r="I27" s="54">
        <v>9955</v>
      </c>
      <c r="J27" s="54">
        <v>2443</v>
      </c>
      <c r="K27" s="54">
        <v>4279</v>
      </c>
      <c r="L27" s="54">
        <v>1033</v>
      </c>
      <c r="M27" s="54">
        <v>8122</v>
      </c>
      <c r="N27" s="54">
        <v>1618</v>
      </c>
      <c r="O27" s="54">
        <v>2447</v>
      </c>
      <c r="P27" s="54">
        <v>10000</v>
      </c>
      <c r="Q27" s="54">
        <v>6667</v>
      </c>
      <c r="R27" s="54">
        <v>8333</v>
      </c>
      <c r="S27" s="54">
        <f>SUM(D27:R27)</f>
        <v>85786</v>
      </c>
      <c r="T27" s="54"/>
      <c r="U27" s="88">
        <f>SUM(S27:T27)</f>
        <v>85786</v>
      </c>
    </row>
    <row r="28" spans="1:21">
      <c r="A28" s="46"/>
      <c r="B28" s="47" t="s">
        <v>43</v>
      </c>
      <c r="C28" s="48"/>
      <c r="D28" s="49">
        <f t="shared" ref="D28:U28" si="14">SUM(D29:D38)</f>
        <v>71000</v>
      </c>
      <c r="E28" s="51">
        <f>SUM(E29:E38)</f>
        <v>363795</v>
      </c>
      <c r="F28" s="51">
        <f>SUM(F29:F38)</f>
        <v>0</v>
      </c>
      <c r="G28" s="51">
        <f>SUM(G29:G38)</f>
        <v>0</v>
      </c>
      <c r="H28" s="51">
        <f>SUM(H29:H38)</f>
        <v>0</v>
      </c>
      <c r="I28" s="51">
        <f>SUM(I29:I38)</f>
        <v>0</v>
      </c>
      <c r="J28" s="51">
        <f>SUM(J29:J38)</f>
        <v>0</v>
      </c>
      <c r="K28" s="51">
        <f>SUM(K29:K38)</f>
        <v>0</v>
      </c>
      <c r="L28" s="51">
        <f>SUM(L29:L38)</f>
        <v>0</v>
      </c>
      <c r="M28" s="51">
        <f>SUM(M29:M38)</f>
        <v>0</v>
      </c>
      <c r="N28" s="51">
        <f>SUM(N29:N38)</f>
        <v>0</v>
      </c>
      <c r="O28" s="51">
        <f>SUM(O29:O38)</f>
        <v>0</v>
      </c>
      <c r="P28" s="51">
        <f>SUM(P29:P38)</f>
        <v>1000</v>
      </c>
      <c r="Q28" s="51">
        <f>SUM(Q29:Q38)</f>
        <v>1000</v>
      </c>
      <c r="R28" s="51">
        <f>SUM(R29:R38)</f>
        <v>5000</v>
      </c>
      <c r="S28" s="51">
        <f>SUM(S29:S38)</f>
        <v>441795</v>
      </c>
      <c r="T28" s="51">
        <f>SUM(T29:T38)</f>
        <v>114000</v>
      </c>
      <c r="U28" s="87">
        <f>SUM(U29:U38)</f>
        <v>555795</v>
      </c>
    </row>
    <row r="29" spans="1:21">
      <c r="A29" s="46"/>
      <c r="B29" s="47"/>
      <c r="C29" s="48" t="s">
        <v>44</v>
      </c>
      <c r="D29" s="49">
        <v>12000</v>
      </c>
      <c r="E29" s="50">
        <v>55000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>
        <f t="shared" ref="S29:S38" si="15">SUM(D29:R29)</f>
        <v>67000</v>
      </c>
      <c r="T29" s="51"/>
      <c r="U29" s="87">
        <f t="shared" ref="U29:U38" si="16">SUM(S29:T29)</f>
        <v>67000</v>
      </c>
    </row>
    <row r="30" spans="1:21">
      <c r="A30" s="46"/>
      <c r="B30" s="47"/>
      <c r="C30" s="48" t="s">
        <v>45</v>
      </c>
      <c r="D30" s="49">
        <v>7000</v>
      </c>
      <c r="E30" s="50">
        <v>19400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>
        <f>SUM(D30:R30)</f>
        <v>26400</v>
      </c>
      <c r="T30" s="51">
        <v>5000</v>
      </c>
      <c r="U30" s="87">
        <f>SUM(S30:T30)</f>
        <v>31400</v>
      </c>
    </row>
    <row r="31" spans="1:21">
      <c r="A31" s="46"/>
      <c r="B31" s="47"/>
      <c r="C31" s="48" t="s">
        <v>46</v>
      </c>
      <c r="D31" s="49">
        <v>11000</v>
      </c>
      <c r="E31" s="50">
        <v>64980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>
        <f>SUM(D31:R31)</f>
        <v>75980</v>
      </c>
      <c r="T31" s="51">
        <v>14000</v>
      </c>
      <c r="U31" s="87">
        <f>SUM(S31:T31)</f>
        <v>89980</v>
      </c>
    </row>
    <row r="32" spans="1:21">
      <c r="A32" s="46"/>
      <c r="B32" s="47"/>
      <c r="C32" s="48" t="s">
        <v>47</v>
      </c>
      <c r="D32" s="49">
        <v>7000</v>
      </c>
      <c r="E32" s="50">
        <v>173915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>
        <f>SUM(D32:R32)</f>
        <v>180915</v>
      </c>
      <c r="T32" s="51">
        <v>10000</v>
      </c>
      <c r="U32" s="87">
        <f>SUM(S32:T32)</f>
        <v>190915</v>
      </c>
    </row>
    <row r="33" spans="1:21">
      <c r="A33" s="46"/>
      <c r="B33" s="47"/>
      <c r="C33" s="48" t="s">
        <v>48</v>
      </c>
      <c r="D33" s="49">
        <v>17000</v>
      </c>
      <c r="E33" s="50">
        <v>23500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>
        <f>SUM(D33:R33)</f>
        <v>40500</v>
      </c>
      <c r="T33" s="51">
        <v>15000</v>
      </c>
      <c r="U33" s="87">
        <f>SUM(S33:T33)</f>
        <v>55500</v>
      </c>
    </row>
    <row r="34" spans="1:21">
      <c r="A34" s="46"/>
      <c r="B34" s="47"/>
      <c r="C34" s="48" t="s">
        <v>49</v>
      </c>
      <c r="D34" s="49">
        <v>1000</v>
      </c>
      <c r="E34" s="50">
        <v>27000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>
        <f>SUM(D34:R34)</f>
        <v>28000</v>
      </c>
      <c r="T34" s="51">
        <v>8000</v>
      </c>
      <c r="U34" s="87">
        <f>SUM(S34:T34)</f>
        <v>36000</v>
      </c>
    </row>
    <row r="35" spans="1:21">
      <c r="A35" s="46"/>
      <c r="B35" s="47"/>
      <c r="C35" s="48" t="s">
        <v>50</v>
      </c>
      <c r="D35" s="49"/>
      <c r="E35" s="50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>
        <f>SUM(D35:R35)</f>
        <v>0</v>
      </c>
      <c r="T35" s="51">
        <v>2000</v>
      </c>
      <c r="U35" s="87">
        <f>SUM(S35:T35)</f>
        <v>2000</v>
      </c>
    </row>
    <row r="36" spans="1:21">
      <c r="A36" s="46"/>
      <c r="B36" s="47"/>
      <c r="C36" s="48" t="s">
        <v>51</v>
      </c>
      <c r="D36" s="49">
        <v>2000</v>
      </c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>
        <f>SUM(D36:R36)</f>
        <v>2000</v>
      </c>
      <c r="T36" s="51">
        <v>10000</v>
      </c>
      <c r="U36" s="87">
        <f>SUM(S36:T36)</f>
        <v>12000</v>
      </c>
    </row>
    <row r="37" spans="1:21">
      <c r="A37" s="46"/>
      <c r="B37" s="47"/>
      <c r="C37" s="48" t="s">
        <v>52</v>
      </c>
      <c r="D37" s="49">
        <v>12000</v>
      </c>
      <c r="E37" s="50"/>
      <c r="F37" s="51"/>
      <c r="G37" s="51"/>
      <c r="H37" s="51"/>
      <c r="I37" s="51"/>
      <c r="J37" s="51"/>
      <c r="K37" s="85"/>
      <c r="L37" s="51"/>
      <c r="M37" s="51"/>
      <c r="N37" s="51"/>
      <c r="O37" s="51"/>
      <c r="P37" s="51"/>
      <c r="Q37" s="51"/>
      <c r="R37" s="51"/>
      <c r="S37" s="51">
        <f>SUM(D37:R37)</f>
        <v>12000</v>
      </c>
      <c r="T37" s="51">
        <v>50000</v>
      </c>
      <c r="U37" s="87">
        <f>SUM(S37:T37)</f>
        <v>62000</v>
      </c>
    </row>
    <row r="38" spans="1:22">
      <c r="A38" s="46"/>
      <c r="B38" s="47"/>
      <c r="C38" s="48" t="s">
        <v>53</v>
      </c>
      <c r="D38" s="52">
        <v>2000</v>
      </c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84">
        <v>1000</v>
      </c>
      <c r="Q38" s="84">
        <v>1000</v>
      </c>
      <c r="R38" s="84">
        <v>5000</v>
      </c>
      <c r="S38" s="54">
        <f>SUM(D38:R38)</f>
        <v>9000</v>
      </c>
      <c r="T38" s="54"/>
      <c r="U38" s="88">
        <f>SUM(S38:T38)</f>
        <v>9000</v>
      </c>
      <c r="V38" s="38"/>
    </row>
    <row r="39" spans="1:22">
      <c r="A39" s="62"/>
      <c r="B39" s="63" t="s">
        <v>54</v>
      </c>
      <c r="C39" s="64"/>
      <c r="D39" s="68">
        <f t="shared" ref="D39:U39" si="17">SUM(D21,D24,D28)</f>
        <v>101000</v>
      </c>
      <c r="E39" s="67">
        <f>SUM(E21,E24,E28)</f>
        <v>363795</v>
      </c>
      <c r="F39" s="67">
        <f>SUM(F21,F24,F28)</f>
        <v>12134</v>
      </c>
      <c r="G39" s="67">
        <f>SUM(G21,G24,G28)</f>
        <v>11496</v>
      </c>
      <c r="H39" s="67">
        <f>SUM(H21,H24,H28)</f>
        <v>25663</v>
      </c>
      <c r="I39" s="67">
        <f>SUM(I21,I24,I28)</f>
        <v>12269</v>
      </c>
      <c r="J39" s="67">
        <f>SUM(J21,J24,J28)</f>
        <v>4469</v>
      </c>
      <c r="K39" s="67">
        <f>SUM(K21,K24,K28)</f>
        <v>11560</v>
      </c>
      <c r="L39" s="67">
        <f>SUM(L21,L24,L28)</f>
        <v>14241</v>
      </c>
      <c r="M39" s="67">
        <f>SUM(M21,M24,M28)</f>
        <v>14723</v>
      </c>
      <c r="N39" s="67">
        <f>SUM(N21,N24,N28)</f>
        <v>18516</v>
      </c>
      <c r="O39" s="67">
        <f>SUM(O21,O24,O28)</f>
        <v>16147</v>
      </c>
      <c r="P39" s="67">
        <f>SUM(P21,P24,P28)</f>
        <v>2011000</v>
      </c>
      <c r="Q39" s="67">
        <f>SUM(Q21,Q24,Q28)</f>
        <v>2007667</v>
      </c>
      <c r="R39" s="67">
        <f>SUM(R21,R24,R28)</f>
        <v>5013333</v>
      </c>
      <c r="S39" s="67">
        <f>SUM(S21,S24,S28)</f>
        <v>9638013</v>
      </c>
      <c r="T39" s="67">
        <f>SUM(T21,T24,T28)</f>
        <v>114000</v>
      </c>
      <c r="U39" s="92">
        <f>SUM(U21,U24,U28)</f>
        <v>9752013</v>
      </c>
      <c r="V39" s="38"/>
    </row>
    <row r="40" spans="1:22">
      <c r="A40" s="69" t="s">
        <v>55</v>
      </c>
      <c r="B40" s="70"/>
      <c r="C40" s="71"/>
      <c r="D40" s="49">
        <f t="shared" ref="D40:U40" si="18">D19-D39</f>
        <v>-86000</v>
      </c>
      <c r="E40" s="51">
        <f>E19-E39</f>
        <v>-121795</v>
      </c>
      <c r="F40" s="51">
        <f>F19-F39</f>
        <v>19013</v>
      </c>
      <c r="G40" s="51">
        <f>G19-G39</f>
        <v>17521</v>
      </c>
      <c r="H40" s="51">
        <f>H19-H39</f>
        <v>38023</v>
      </c>
      <c r="I40" s="51">
        <f>I19-I39</f>
        <v>17696</v>
      </c>
      <c r="J40" s="51">
        <f>J19-J39</f>
        <v>6177</v>
      </c>
      <c r="K40" s="51">
        <f>K19-K39</f>
        <v>16570</v>
      </c>
      <c r="L40" s="51">
        <f>L19-L39</f>
        <v>18372</v>
      </c>
      <c r="M40" s="51">
        <f>M19-M39</f>
        <v>16847</v>
      </c>
      <c r="N40" s="51">
        <f>N19-N39</f>
        <v>23475</v>
      </c>
      <c r="O40" s="51">
        <f>O19-O39</f>
        <v>15343</v>
      </c>
      <c r="P40" s="51">
        <f>P19-P39</f>
        <v>8781</v>
      </c>
      <c r="Q40" s="51">
        <f>Q19-Q39</f>
        <v>5579</v>
      </c>
      <c r="R40" s="51">
        <f>R19-R39</f>
        <v>3298</v>
      </c>
      <c r="S40" s="51">
        <f>S19-S39</f>
        <v>-1100</v>
      </c>
      <c r="T40" s="51">
        <f>T19-T39</f>
        <v>24000</v>
      </c>
      <c r="U40" s="87">
        <f>U19-U39</f>
        <v>22900</v>
      </c>
      <c r="V40" s="38"/>
    </row>
    <row r="41" spans="1:21">
      <c r="A41" s="72" t="s">
        <v>56</v>
      </c>
      <c r="B41" s="73"/>
      <c r="C41" s="74"/>
      <c r="D41" s="49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>
        <v>60000</v>
      </c>
      <c r="U41" s="87">
        <f>T41</f>
        <v>60000</v>
      </c>
    </row>
    <row r="42" spans="1:21">
      <c r="A42" s="62" t="s">
        <v>57</v>
      </c>
      <c r="B42" s="75"/>
      <c r="C42" s="76"/>
      <c r="D42" s="52"/>
      <c r="E42" s="53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>
        <f t="shared" ref="T42:U42" si="19">T40-T41</f>
        <v>-36000</v>
      </c>
      <c r="U42" s="88">
        <f>U40-U41</f>
        <v>-37100</v>
      </c>
    </row>
    <row r="43" spans="1:21">
      <c r="A43" s="46" t="s">
        <v>58</v>
      </c>
      <c r="B43" s="47"/>
      <c r="C43" s="48"/>
      <c r="D43" s="49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87">
        <v>492997</v>
      </c>
    </row>
    <row r="44" spans="1:22">
      <c r="A44" s="77" t="s">
        <v>59</v>
      </c>
      <c r="B44" s="78"/>
      <c r="C44" s="79"/>
      <c r="D44" s="80"/>
      <c r="E44" s="81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93">
        <f>SUM(U42:U43)</f>
        <v>455897</v>
      </c>
      <c r="V44" s="38"/>
    </row>
  </sheetData>
  <mergeCells count="3">
    <mergeCell ref="A1:U1"/>
    <mergeCell ref="A40:C40"/>
    <mergeCell ref="A41:C41"/>
  </mergeCells>
  <pageMargins left="0.708333333333333" right="0.708333333333333" top="0.747916666666667" bottom="0.747916666666667" header="0.314583333333333" footer="0.314583333333333"/>
  <pageSetup paperSize="9"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P58"/>
  <sheetViews>
    <sheetView tabSelected="1" topLeftCell="A33" workbookViewId="0">
      <selection activeCell="F61" sqref="F61"/>
    </sheetView>
  </sheetViews>
  <sheetFormatPr defaultColWidth="9" defaultRowHeight="13.5"/>
  <cols>
    <col min="1" max="1" width="4.75" customWidth="1"/>
    <col min="2" max="4" width="4" style="1" customWidth="1"/>
    <col min="5" max="5" width="23.25" style="2" customWidth="1"/>
    <col min="6" max="8" width="15" style="2" customWidth="1"/>
    <col min="9" max="13" width="10.25" style="2" customWidth="1"/>
    <col min="14" max="14" width="9" style="2"/>
    <col min="15" max="15" width="10.25" style="2" customWidth="1"/>
    <col min="16" max="16" width="10.25" style="1" customWidth="1"/>
    <col min="17" max="16384" width="9" style="1"/>
  </cols>
  <sheetData>
    <row r="1" ht="18.75" spans="2:3">
      <c r="B1" s="3" t="s">
        <v>60</v>
      </c>
      <c r="C1" s="3"/>
    </row>
    <row r="2" ht="18.75" spans="2:3">
      <c r="B2" s="3"/>
      <c r="C2" s="3"/>
    </row>
    <row r="3" spans="2:2">
      <c r="B3" s="1" t="s">
        <v>61</v>
      </c>
    </row>
    <row r="5" ht="18.75" spans="2:8">
      <c r="B5" s="4" t="s">
        <v>62</v>
      </c>
      <c r="C5" s="5"/>
      <c r="D5" s="5"/>
      <c r="E5" s="5"/>
      <c r="F5" s="5"/>
      <c r="G5" s="5"/>
      <c r="H5" s="5"/>
    </row>
    <row r="6" spans="2:8">
      <c r="B6" s="6" t="s">
        <v>63</v>
      </c>
      <c r="C6" s="6"/>
      <c r="D6" s="6"/>
      <c r="E6" s="6"/>
      <c r="F6" s="6"/>
      <c r="G6" s="6"/>
      <c r="H6" s="6"/>
    </row>
    <row r="7" spans="2:8">
      <c r="B7" s="6"/>
      <c r="C7" s="6"/>
      <c r="D7" s="6"/>
      <c r="E7" s="6"/>
      <c r="F7" s="6"/>
      <c r="G7" s="6"/>
      <c r="H7" s="6"/>
    </row>
    <row r="8" spans="8:8">
      <c r="H8" s="7" t="s">
        <v>1</v>
      </c>
    </row>
    <row r="9" spans="2:8">
      <c r="B9" s="8" t="s">
        <v>64</v>
      </c>
      <c r="C9" s="9"/>
      <c r="D9" s="9"/>
      <c r="E9" s="10"/>
      <c r="F9" s="11" t="s">
        <v>65</v>
      </c>
      <c r="G9" s="11"/>
      <c r="H9" s="12"/>
    </row>
    <row r="10" spans="2:8">
      <c r="B10" s="13" t="s">
        <v>66</v>
      </c>
      <c r="C10" s="14"/>
      <c r="D10" s="14"/>
      <c r="E10" s="15"/>
      <c r="F10" s="16"/>
      <c r="G10" s="16"/>
      <c r="H10" s="17"/>
    </row>
    <row r="11" spans="2:8">
      <c r="B11" s="13"/>
      <c r="C11" s="14" t="s">
        <v>67</v>
      </c>
      <c r="D11" s="14"/>
      <c r="E11" s="18"/>
      <c r="F11" s="19"/>
      <c r="G11" s="20"/>
      <c r="H11" s="17"/>
    </row>
    <row r="12" spans="2:8">
      <c r="B12" s="13"/>
      <c r="C12" s="14"/>
      <c r="E12" s="14" t="s">
        <v>68</v>
      </c>
      <c r="F12" s="20">
        <v>73000</v>
      </c>
      <c r="G12" s="20"/>
      <c r="H12" s="17"/>
    </row>
    <row r="13" spans="2:8">
      <c r="B13" s="13"/>
      <c r="C13" s="14"/>
      <c r="E13" s="14" t="s">
        <v>23</v>
      </c>
      <c r="F13" s="21">
        <v>5000</v>
      </c>
      <c r="G13" s="20">
        <f>SUM(F12:F13)</f>
        <v>78000</v>
      </c>
      <c r="H13" s="17"/>
    </row>
    <row r="14" spans="2:8">
      <c r="B14" s="13"/>
      <c r="C14" s="14" t="s">
        <v>69</v>
      </c>
      <c r="D14" s="14"/>
      <c r="E14" s="18"/>
      <c r="F14" s="20"/>
      <c r="G14" s="20"/>
      <c r="H14" s="17"/>
    </row>
    <row r="15" spans="2:8">
      <c r="B15" s="13"/>
      <c r="C15" s="14"/>
      <c r="E15" s="14" t="s">
        <v>24</v>
      </c>
      <c r="F15" s="20"/>
      <c r="G15" s="20">
        <v>60000</v>
      </c>
      <c r="H15" s="17"/>
    </row>
    <row r="16" spans="2:9">
      <c r="B16" s="13"/>
      <c r="C16" s="14" t="s">
        <v>70</v>
      </c>
      <c r="D16" s="14"/>
      <c r="E16" s="18"/>
      <c r="F16" s="20"/>
      <c r="G16" s="20"/>
      <c r="H16" s="17"/>
      <c r="I16" s="35"/>
    </row>
    <row r="17" spans="2:8">
      <c r="B17" s="13"/>
      <c r="C17" s="14"/>
      <c r="E17" s="14" t="s">
        <v>26</v>
      </c>
      <c r="F17" s="20">
        <v>11000</v>
      </c>
      <c r="G17" s="20"/>
      <c r="H17" s="17"/>
    </row>
    <row r="18" spans="2:8">
      <c r="B18" s="13"/>
      <c r="C18" s="14"/>
      <c r="D18" s="14"/>
      <c r="E18" s="18" t="s">
        <v>27</v>
      </c>
      <c r="F18" s="21">
        <v>242000</v>
      </c>
      <c r="G18" s="20">
        <f>SUM(F17:F18)</f>
        <v>253000</v>
      </c>
      <c r="H18" s="17"/>
    </row>
    <row r="19" spans="2:8">
      <c r="B19" s="13"/>
      <c r="C19" s="14" t="s">
        <v>71</v>
      </c>
      <c r="D19" s="14"/>
      <c r="E19" s="18"/>
      <c r="F19" s="20"/>
      <c r="G19" s="20"/>
      <c r="H19" s="17"/>
    </row>
    <row r="20" spans="2:8">
      <c r="B20" s="13"/>
      <c r="C20" s="14"/>
      <c r="E20" s="14" t="s">
        <v>72</v>
      </c>
      <c r="F20" s="20">
        <v>9000000</v>
      </c>
      <c r="G20" s="20"/>
      <c r="H20" s="17"/>
    </row>
    <row r="21" spans="2:8">
      <c r="B21" s="13"/>
      <c r="C21" s="14"/>
      <c r="E21" s="14" t="s">
        <v>30</v>
      </c>
      <c r="F21" s="20">
        <v>160000</v>
      </c>
      <c r="G21" s="20"/>
      <c r="H21" s="17"/>
    </row>
    <row r="22" spans="2:8">
      <c r="B22" s="13"/>
      <c r="C22" s="14"/>
      <c r="E22" s="14" t="s">
        <v>31</v>
      </c>
      <c r="F22" s="20">
        <v>209000</v>
      </c>
      <c r="G22" s="20"/>
      <c r="H22" s="17"/>
    </row>
    <row r="23" spans="2:8">
      <c r="B23" s="13"/>
      <c r="C23" s="14"/>
      <c r="E23" s="14" t="s">
        <v>32</v>
      </c>
      <c r="F23" s="21">
        <v>15000</v>
      </c>
      <c r="G23" s="20">
        <f>SUM(F20:F23)</f>
        <v>9384000</v>
      </c>
      <c r="H23" s="17"/>
    </row>
    <row r="24" spans="2:8">
      <c r="B24" s="13"/>
      <c r="C24" s="14" t="s">
        <v>73</v>
      </c>
      <c r="D24" s="14"/>
      <c r="E24" s="18"/>
      <c r="F24" s="20"/>
      <c r="G24" s="20"/>
      <c r="H24" s="17"/>
    </row>
    <row r="25" spans="2:8">
      <c r="B25" s="13"/>
      <c r="C25" s="14"/>
      <c r="E25" s="14" t="s">
        <v>30</v>
      </c>
      <c r="F25" s="21"/>
      <c r="G25" s="21">
        <v>0</v>
      </c>
      <c r="H25" s="17"/>
    </row>
    <row r="26" spans="2:16">
      <c r="B26" s="13"/>
      <c r="C26" s="22" t="s">
        <v>34</v>
      </c>
      <c r="D26" s="22"/>
      <c r="E26" s="23"/>
      <c r="F26" s="24"/>
      <c r="G26" s="24"/>
      <c r="H26" s="25">
        <f>SUM(G13:G25)</f>
        <v>9775000</v>
      </c>
      <c r="I26" s="36"/>
      <c r="J26" s="36"/>
      <c r="K26" s="36"/>
      <c r="L26" s="36"/>
      <c r="M26" s="36"/>
      <c r="N26" s="36"/>
      <c r="O26" s="36"/>
      <c r="P26" s="2"/>
    </row>
    <row r="27" spans="2:8">
      <c r="B27" s="13" t="s">
        <v>74</v>
      </c>
      <c r="C27" s="14"/>
      <c r="D27" s="14"/>
      <c r="E27" s="18"/>
      <c r="F27" s="20"/>
      <c r="G27" s="20"/>
      <c r="H27" s="17"/>
    </row>
    <row r="28" spans="2:8">
      <c r="B28" s="13"/>
      <c r="C28" s="14" t="s">
        <v>75</v>
      </c>
      <c r="D28" s="14"/>
      <c r="E28" s="18"/>
      <c r="F28" s="20"/>
      <c r="G28" s="20"/>
      <c r="H28" s="17"/>
    </row>
    <row r="29" spans="2:8">
      <c r="B29" s="13"/>
      <c r="C29" s="14"/>
      <c r="D29" s="14"/>
      <c r="E29" s="26" t="s">
        <v>37</v>
      </c>
      <c r="F29" s="20">
        <v>9000000</v>
      </c>
      <c r="G29" s="20"/>
      <c r="H29" s="17"/>
    </row>
    <row r="30" spans="2:8">
      <c r="B30" s="13"/>
      <c r="C30" s="14"/>
      <c r="D30" s="14"/>
      <c r="E30" s="26" t="s">
        <v>38</v>
      </c>
      <c r="F30" s="20">
        <v>30000</v>
      </c>
      <c r="G30" s="20"/>
      <c r="H30" s="17"/>
    </row>
    <row r="31" spans="2:8">
      <c r="B31" s="13"/>
      <c r="C31" s="14"/>
      <c r="D31" s="14"/>
      <c r="E31" s="26" t="s">
        <v>44</v>
      </c>
      <c r="F31" s="20">
        <v>67000</v>
      </c>
      <c r="G31" s="20"/>
      <c r="H31" s="17"/>
    </row>
    <row r="32" spans="2:8">
      <c r="B32" s="13"/>
      <c r="C32" s="14"/>
      <c r="D32" s="14"/>
      <c r="E32" s="26" t="s">
        <v>45</v>
      </c>
      <c r="F32" s="20">
        <v>26000</v>
      </c>
      <c r="G32" s="20"/>
      <c r="H32" s="17"/>
    </row>
    <row r="33" spans="2:8">
      <c r="B33" s="13"/>
      <c r="C33" s="14"/>
      <c r="D33" s="14"/>
      <c r="E33" s="26" t="s">
        <v>46</v>
      </c>
      <c r="F33" s="20">
        <v>76000</v>
      </c>
      <c r="G33" s="20"/>
      <c r="H33" s="17"/>
    </row>
    <row r="34" spans="2:8">
      <c r="B34" s="13"/>
      <c r="C34" s="14"/>
      <c r="D34" s="14"/>
      <c r="E34" s="26" t="s">
        <v>47</v>
      </c>
      <c r="F34" s="20">
        <v>181000</v>
      </c>
      <c r="G34" s="20"/>
      <c r="H34" s="17"/>
    </row>
    <row r="35" spans="2:8">
      <c r="B35" s="13"/>
      <c r="C35" s="14"/>
      <c r="D35" s="14"/>
      <c r="E35" s="26" t="s">
        <v>48</v>
      </c>
      <c r="F35" s="20">
        <v>41000</v>
      </c>
      <c r="G35" s="20"/>
      <c r="H35" s="17"/>
    </row>
    <row r="36" spans="2:8">
      <c r="B36" s="13"/>
      <c r="C36" s="14"/>
      <c r="D36" s="14"/>
      <c r="E36" s="26" t="s">
        <v>49</v>
      </c>
      <c r="F36" s="20">
        <v>28000</v>
      </c>
      <c r="G36" s="20"/>
      <c r="H36" s="17"/>
    </row>
    <row r="37" spans="2:8">
      <c r="B37" s="13"/>
      <c r="C37" s="14"/>
      <c r="D37" s="14"/>
      <c r="E37" s="26" t="s">
        <v>51</v>
      </c>
      <c r="F37" s="20">
        <v>2000</v>
      </c>
      <c r="G37" s="20"/>
      <c r="H37" s="17"/>
    </row>
    <row r="38" spans="2:8">
      <c r="B38" s="13"/>
      <c r="C38" s="14"/>
      <c r="D38" s="14"/>
      <c r="E38" s="26" t="s">
        <v>52</v>
      </c>
      <c r="F38" s="20">
        <v>12000</v>
      </c>
      <c r="G38" s="20"/>
      <c r="H38" s="17"/>
    </row>
    <row r="39" spans="2:8">
      <c r="B39" s="13"/>
      <c r="C39" s="14"/>
      <c r="D39" s="14"/>
      <c r="E39" s="26" t="s">
        <v>53</v>
      </c>
      <c r="F39" s="20">
        <v>9000</v>
      </c>
      <c r="G39" s="20"/>
      <c r="H39" s="17"/>
    </row>
    <row r="40" spans="2:16">
      <c r="B40" s="13"/>
      <c r="C40" s="14"/>
      <c r="D40" s="14"/>
      <c r="E40" s="26" t="s">
        <v>41</v>
      </c>
      <c r="F40" s="21">
        <v>167000</v>
      </c>
      <c r="G40" s="20"/>
      <c r="H40" s="17"/>
      <c r="P40" s="2"/>
    </row>
    <row r="41" spans="2:16">
      <c r="B41" s="13"/>
      <c r="C41" s="14"/>
      <c r="D41" s="14" t="s">
        <v>76</v>
      </c>
      <c r="E41" s="26"/>
      <c r="F41" s="27"/>
      <c r="G41" s="20">
        <f>SUM(F29:F40)</f>
        <v>9639000</v>
      </c>
      <c r="H41" s="17"/>
      <c r="P41" s="2"/>
    </row>
    <row r="42" spans="2:16">
      <c r="B42" s="13"/>
      <c r="C42" s="14" t="s">
        <v>77</v>
      </c>
      <c r="D42" s="14"/>
      <c r="E42" s="26"/>
      <c r="F42" s="20"/>
      <c r="G42" s="20"/>
      <c r="H42" s="17"/>
      <c r="P42" s="2"/>
    </row>
    <row r="43" spans="2:16">
      <c r="B43" s="13"/>
      <c r="C43" s="14"/>
      <c r="D43" s="14"/>
      <c r="E43" s="26" t="s">
        <v>45</v>
      </c>
      <c r="F43" s="20">
        <v>5000</v>
      </c>
      <c r="G43" s="20"/>
      <c r="H43" s="17"/>
      <c r="P43" s="2"/>
    </row>
    <row r="44" spans="2:16">
      <c r="B44" s="13"/>
      <c r="C44" s="14"/>
      <c r="D44" s="14"/>
      <c r="E44" s="26" t="s">
        <v>46</v>
      </c>
      <c r="F44" s="20">
        <v>14000</v>
      </c>
      <c r="G44" s="20"/>
      <c r="H44" s="17"/>
      <c r="P44" s="2"/>
    </row>
    <row r="45" spans="2:16">
      <c r="B45" s="13"/>
      <c r="C45" s="14"/>
      <c r="D45" s="14"/>
      <c r="E45" s="26" t="s">
        <v>47</v>
      </c>
      <c r="F45" s="20">
        <v>10000</v>
      </c>
      <c r="G45" s="20"/>
      <c r="H45" s="17"/>
      <c r="P45" s="2"/>
    </row>
    <row r="46" spans="2:16">
      <c r="B46" s="13"/>
      <c r="C46" s="14"/>
      <c r="D46" s="14"/>
      <c r="E46" s="26" t="s">
        <v>48</v>
      </c>
      <c r="F46" s="20">
        <v>15000</v>
      </c>
      <c r="G46" s="20"/>
      <c r="H46" s="17"/>
      <c r="P46" s="2"/>
    </row>
    <row r="47" spans="2:16">
      <c r="B47" s="13"/>
      <c r="C47" s="14"/>
      <c r="D47" s="14"/>
      <c r="E47" s="26" t="s">
        <v>49</v>
      </c>
      <c r="F47" s="20">
        <v>8000</v>
      </c>
      <c r="G47" s="20"/>
      <c r="H47" s="17"/>
      <c r="P47" s="2"/>
    </row>
    <row r="48" spans="2:16">
      <c r="B48" s="13"/>
      <c r="C48" s="14"/>
      <c r="D48" s="14"/>
      <c r="E48" s="26" t="s">
        <v>50</v>
      </c>
      <c r="F48" s="20">
        <v>2000</v>
      </c>
      <c r="G48" s="20"/>
      <c r="H48" s="17"/>
      <c r="P48" s="2"/>
    </row>
    <row r="49" spans="2:16">
      <c r="B49" s="13"/>
      <c r="C49" s="14"/>
      <c r="D49" s="14"/>
      <c r="E49" s="26" t="s">
        <v>51</v>
      </c>
      <c r="F49" s="20">
        <v>10000</v>
      </c>
      <c r="G49" s="20"/>
      <c r="H49" s="17"/>
      <c r="P49" s="2"/>
    </row>
    <row r="50" spans="2:16">
      <c r="B50" s="13"/>
      <c r="C50" s="14"/>
      <c r="D50" s="14"/>
      <c r="E50" s="26" t="s">
        <v>52</v>
      </c>
      <c r="F50" s="21">
        <v>50000</v>
      </c>
      <c r="G50" s="20"/>
      <c r="H50" s="17"/>
      <c r="P50" s="2"/>
    </row>
    <row r="51" spans="2:16">
      <c r="B51" s="13"/>
      <c r="C51" s="14"/>
      <c r="D51" s="14" t="s">
        <v>78</v>
      </c>
      <c r="E51" s="26"/>
      <c r="F51" s="20"/>
      <c r="G51" s="21">
        <f>SUM(F43:F50)</f>
        <v>114000</v>
      </c>
      <c r="H51" s="17"/>
      <c r="P51" s="2"/>
    </row>
    <row r="52" spans="2:16">
      <c r="B52" s="13"/>
      <c r="C52" s="22" t="s">
        <v>54</v>
      </c>
      <c r="D52" s="22"/>
      <c r="E52" s="23"/>
      <c r="F52" s="24"/>
      <c r="G52" s="24"/>
      <c r="H52" s="25">
        <f>SUM(G41:G51)</f>
        <v>9753000</v>
      </c>
      <c r="I52" s="36"/>
      <c r="J52" s="36"/>
      <c r="K52" s="36"/>
      <c r="L52" s="36"/>
      <c r="M52" s="36"/>
      <c r="N52" s="36"/>
      <c r="O52" s="36"/>
      <c r="P52" s="2"/>
    </row>
    <row r="53" spans="2:16">
      <c r="B53" s="13"/>
      <c r="C53" s="14"/>
      <c r="D53" s="14" t="s">
        <v>55</v>
      </c>
      <c r="E53" s="18"/>
      <c r="F53" s="20"/>
      <c r="G53" s="20"/>
      <c r="H53" s="17">
        <f>H26-H52</f>
        <v>22000</v>
      </c>
      <c r="P53" s="2"/>
    </row>
    <row r="54" spans="2:8">
      <c r="B54" s="13"/>
      <c r="C54" s="14"/>
      <c r="D54" s="14" t="s">
        <v>56</v>
      </c>
      <c r="E54" s="18"/>
      <c r="F54" s="20"/>
      <c r="G54" s="20"/>
      <c r="H54" s="28">
        <v>60000</v>
      </c>
    </row>
    <row r="55" spans="2:8">
      <c r="B55" s="13"/>
      <c r="C55" s="14"/>
      <c r="D55" s="14" t="s">
        <v>57</v>
      </c>
      <c r="E55" s="18"/>
      <c r="F55" s="20"/>
      <c r="G55" s="20"/>
      <c r="H55" s="17">
        <f>H53-H54</f>
        <v>-38000</v>
      </c>
    </row>
    <row r="56" spans="2:8">
      <c r="B56" s="13"/>
      <c r="C56" s="14"/>
      <c r="D56" s="14" t="s">
        <v>58</v>
      </c>
      <c r="E56" s="18"/>
      <c r="F56" s="20"/>
      <c r="G56" s="20"/>
      <c r="H56" s="28">
        <v>492997</v>
      </c>
    </row>
    <row r="57" spans="2:16">
      <c r="B57" s="29"/>
      <c r="C57" s="30"/>
      <c r="D57" s="30" t="s">
        <v>59</v>
      </c>
      <c r="E57" s="31"/>
      <c r="F57" s="32"/>
      <c r="G57" s="32"/>
      <c r="H57" s="33">
        <f>SUM(H55:H56)</f>
        <v>454997</v>
      </c>
      <c r="P57" s="2"/>
    </row>
    <row r="58" spans="6:6">
      <c r="F58" s="34">
        <v>11</v>
      </c>
    </row>
  </sheetData>
  <mergeCells count="4">
    <mergeCell ref="B5:H5"/>
    <mergeCell ref="B6:H6"/>
    <mergeCell ref="B9:E9"/>
    <mergeCell ref="F9:H9"/>
  </mergeCells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市民発電の会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29予算明細</vt:lpstr>
      <vt:lpstr>29予算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nekomako</dc:creator>
  <cp:lastModifiedBy>TOSHIYUKI OHMI</cp:lastModifiedBy>
  <dcterms:created xsi:type="dcterms:W3CDTF">2015-04-09T09:31:00Z</dcterms:created>
  <cp:lastPrinted>2017-05-13T06:17:00Z</cp:lastPrinted>
  <dcterms:modified xsi:type="dcterms:W3CDTF">2017-05-14T07:59:45Z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