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35" windowHeight="7905" activeTab="5"/>
  </bookViews>
  <sheets>
    <sheet name="25" sheetId="1" r:id="rId1"/>
    <sheet name="26実質" sheetId="2" r:id="rId2"/>
    <sheet name="26修正" sheetId="3" r:id="rId3"/>
    <sheet name="26対外用" sheetId="4" r:id="rId4"/>
    <sheet name="27" sheetId="5" r:id="rId5"/>
    <sheet name="27対外用" sheetId="6" r:id="rId6"/>
    <sheet name="27事業部門" sheetId="7" r:id="rId7"/>
    <sheet name="Sheet2" sheetId="8" r:id="rId8"/>
    <sheet name="Sheet3" sheetId="9" r:id="rId9"/>
  </sheets>
  <calcPr calcId="144525"/>
  <extLst/>
</workbook>
</file>

<file path=xl/sharedStrings.xml><?xml version="1.0" encoding="utf-8"?>
<sst xmlns="http://schemas.openxmlformats.org/spreadsheetml/2006/main" count="91">
  <si>
    <t>平成２５年度　活動計算書</t>
  </si>
  <si>
    <t>（単位：円）</t>
  </si>
  <si>
    <t>情報発信事業</t>
  </si>
  <si>
    <t>１号機</t>
  </si>
  <si>
    <t>２号機</t>
  </si>
  <si>
    <t>３号機</t>
  </si>
  <si>
    <t>事業部門計</t>
  </si>
  <si>
    <t>管理費</t>
  </si>
  <si>
    <t>合計</t>
  </si>
  <si>
    <t>経常収益</t>
  </si>
  <si>
    <t>受取会費</t>
  </si>
  <si>
    <t>受取年会費</t>
  </si>
  <si>
    <t>受取加入金</t>
  </si>
  <si>
    <t>受取寄付金</t>
  </si>
  <si>
    <t>受取助成金</t>
  </si>
  <si>
    <t>事業収益</t>
  </si>
  <si>
    <t>設備売上</t>
  </si>
  <si>
    <t>受取利息</t>
  </si>
  <si>
    <t>管理収益</t>
  </si>
  <si>
    <t>書籍販売</t>
  </si>
  <si>
    <t>その他収益</t>
  </si>
  <si>
    <t>雑収入</t>
  </si>
  <si>
    <t>経常収益計</t>
  </si>
  <si>
    <t>経常費用</t>
  </si>
  <si>
    <t>仕入費用</t>
  </si>
  <si>
    <t>設備仕入費</t>
  </si>
  <si>
    <t>書籍購入費</t>
  </si>
  <si>
    <t>利息</t>
  </si>
  <si>
    <t>銀行融資利息</t>
  </si>
  <si>
    <t>支払利息</t>
  </si>
  <si>
    <t>未払利息</t>
  </si>
  <si>
    <t>その他経費</t>
  </si>
  <si>
    <t>会場借上費</t>
  </si>
  <si>
    <t>旅費交通費</t>
  </si>
  <si>
    <t>印刷製本費</t>
  </si>
  <si>
    <t>消耗品費</t>
  </si>
  <si>
    <t>通信費</t>
  </si>
  <si>
    <t>会議費</t>
  </si>
  <si>
    <t>会議参加費</t>
  </si>
  <si>
    <t>その他雑費</t>
  </si>
  <si>
    <t>租税公課</t>
  </si>
  <si>
    <t>経常費用計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</si>
  <si>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</si>
  <si>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</si>
  <si>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</si>
  <si>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</si>
  <si>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</si>
  <si>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平成２６年度　活動計算書</t>
  </si>
  <si>
    <t>４号機</t>
  </si>
  <si>
    <t>５号機</t>
  </si>
  <si>
    <t>６号機</t>
  </si>
  <si>
    <t>７号機</t>
  </si>
  <si>
    <t>平成２６年度　活動計算書（確定）</t>
  </si>
  <si>
    <t>経常外収益</t>
  </si>
  <si>
    <t>過年度損益修正益</t>
  </si>
  <si>
    <t>特定非営利活動法人市民共同発電をひろげる城陽の会</t>
  </si>
  <si>
    <t>活　動　計　算　書</t>
  </si>
  <si>
    <t>平成２６年４月１日から平成２７年３月３１日まで</t>
  </si>
  <si>
    <t>科　　　　目</t>
  </si>
  <si>
    <t>金　　　　額</t>
  </si>
  <si>
    <t>Ⅰ　経常収益</t>
  </si>
  <si>
    <t>１　受取会費</t>
  </si>
  <si>
    <t>会員受取会費</t>
  </si>
  <si>
    <t>２　受取寄付金</t>
  </si>
  <si>
    <t>３　受取助成金</t>
  </si>
  <si>
    <t>４　事業収益</t>
  </si>
  <si>
    <t>発電設備売上</t>
  </si>
  <si>
    <t>５　その他収益</t>
  </si>
  <si>
    <t>Ⅱ　経常費用</t>
  </si>
  <si>
    <t>１　事業費</t>
  </si>
  <si>
    <t>事業費計</t>
  </si>
  <si>
    <t>２　管理費</t>
  </si>
  <si>
    <t>管理費計</t>
  </si>
  <si>
    <t>Ⅲ　経常外収益</t>
  </si>
  <si>
    <t>１　過年度損益修正益</t>
  </si>
  <si>
    <t>経常外収益計</t>
  </si>
  <si>
    <t>平成２７年度　活動計算書</t>
  </si>
  <si>
    <t>地域力再生Ｐ支援事業</t>
  </si>
  <si>
    <t>８号機</t>
  </si>
  <si>
    <t>９号機</t>
  </si>
  <si>
    <t>受取助成金等</t>
  </si>
  <si>
    <t>受取補助金</t>
  </si>
  <si>
    <t>諸謝金</t>
  </si>
  <si>
    <t>備品購入費</t>
  </si>
  <si>
    <t xml:space="preserve">               </t>
  </si>
  <si>
    <t>1号議案</t>
  </si>
  <si>
    <t>平成２７年４月１日から平成２８年３月３１日まで</t>
  </si>
  <si>
    <t>３　受取助成金等</t>
  </si>
  <si>
    <t>事業部門　活動計算書</t>
  </si>
  <si>
    <t>１　受取助成金等</t>
  </si>
  <si>
    <t>２　事業収益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</si>
</sst>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_-&quot;\&quot;* #,##0.00_-\ ;\-&quot;\&quot;* #,##0.00_-\ ;_-&quot;\&quot;* &quot;-&quot;??_-\ ;_-@_-"/>
  </numFmts>
  <fonts count="8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7" fillId="0" borderId="0" applyFont="0" applyFill="0" applyBorder="0" applyAlignment="0" applyProtection="0">
      <alignment vertical="center"/>
    </xf>
  </cellStyleXfs>
  <cellXfs count="101">
    <xf numFmtId="0" fontId="0" fillId="0" borderId="0" xfId="5">
      <alignment vertical="center"/>
    </xf>
    <xf numFmtId="176" fontId="1" fillId="0" borderId="0" xfId="5" applyNumberFormat="1" applyFont="1">
      <alignment vertical="center"/>
    </xf>
    <xf numFmtId="0" fontId="1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0" fillId="0" borderId="2" xfId="5" applyBorder="1" applyAlignment="1">
      <alignment horizontal="center" vertical="center"/>
    </xf>
    <xf numFmtId="0" fontId="0" fillId="0" borderId="3" xfId="5" applyBorder="1" applyAlignment="1">
      <alignment horizontal="center" vertical="center"/>
    </xf>
    <xf numFmtId="176" fontId="1" fillId="0" borderId="2" xfId="5" applyNumberFormat="1" applyFont="1" applyBorder="1" applyAlignment="1">
      <alignment horizontal="center" vertical="center"/>
    </xf>
    <xf numFmtId="176" fontId="1" fillId="0" borderId="4" xfId="5" applyNumberFormat="1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176" fontId="1" fillId="0" borderId="6" xfId="5" applyNumberFormat="1" applyFont="1" applyBorder="1">
      <alignment vertical="center"/>
    </xf>
    <xf numFmtId="176" fontId="1" fillId="0" borderId="7" xfId="5" applyNumberFormat="1" applyFont="1" applyBorder="1">
      <alignment vertical="center"/>
    </xf>
    <xf numFmtId="176" fontId="1" fillId="0" borderId="8" xfId="5" applyNumberFormat="1" applyFont="1" applyBorder="1">
      <alignment vertical="center"/>
    </xf>
    <xf numFmtId="176" fontId="1" fillId="0" borderId="9" xfId="5" applyNumberFormat="1" applyFont="1" applyBorder="1">
      <alignment vertical="center"/>
    </xf>
    <xf numFmtId="176" fontId="1" fillId="0" borderId="10" xfId="5" applyNumberFormat="1" applyFont="1" applyBorder="1">
      <alignment vertical="center"/>
    </xf>
    <xf numFmtId="176" fontId="1" fillId="0" borderId="5" xfId="5" applyNumberFormat="1" applyFont="1" applyBorder="1">
      <alignment vertical="center"/>
    </xf>
    <xf numFmtId="176" fontId="1" fillId="0" borderId="11" xfId="5" applyNumberFormat="1" applyFont="1" applyBorder="1">
      <alignment vertical="center"/>
    </xf>
    <xf numFmtId="0" fontId="1" fillId="0" borderId="0" xfId="5" applyFont="1" applyFill="1" applyBorder="1">
      <alignment vertical="center"/>
    </xf>
    <xf numFmtId="176" fontId="1" fillId="0" borderId="9" xfId="5" applyNumberFormat="1" applyFont="1" applyFill="1" applyBorder="1">
      <alignment vertical="center"/>
    </xf>
    <xf numFmtId="176" fontId="1" fillId="0" borderId="10" xfId="5" applyNumberFormat="1" applyFont="1" applyFill="1" applyBorder="1">
      <alignment vertical="center"/>
    </xf>
    <xf numFmtId="176" fontId="1" fillId="0" borderId="12" xfId="5" applyNumberFormat="1" applyFont="1" applyFill="1" applyBorder="1">
      <alignment vertical="center"/>
    </xf>
    <xf numFmtId="176" fontId="1" fillId="0" borderId="0" xfId="5" applyNumberFormat="1" applyFont="1" applyFill="1">
      <alignment vertical="center"/>
    </xf>
    <xf numFmtId="0" fontId="1" fillId="0" borderId="9" xfId="5" applyFont="1" applyBorder="1">
      <alignment vertical="center"/>
    </xf>
    <xf numFmtId="176" fontId="1" fillId="0" borderId="13" xfId="5" applyNumberFormat="1" applyFont="1" applyBorder="1">
      <alignment vertical="center"/>
    </xf>
    <xf numFmtId="176" fontId="1" fillId="0" borderId="14" xfId="5" applyNumberFormat="1" applyFont="1" applyBorder="1">
      <alignment vertical="center"/>
    </xf>
    <xf numFmtId="0" fontId="1" fillId="0" borderId="15" xfId="5" applyFont="1" applyBorder="1">
      <alignment vertical="center"/>
    </xf>
    <xf numFmtId="0" fontId="1" fillId="0" borderId="16" xfId="5" applyFont="1" applyBorder="1">
      <alignment vertical="center"/>
    </xf>
    <xf numFmtId="176" fontId="1" fillId="0" borderId="17" xfId="5" applyNumberFormat="1" applyFont="1" applyBorder="1">
      <alignment vertical="center"/>
    </xf>
    <xf numFmtId="176" fontId="1" fillId="0" borderId="18" xfId="5" applyNumberFormat="1" applyFont="1" applyBorder="1">
      <alignment vertical="center"/>
    </xf>
    <xf numFmtId="176" fontId="1" fillId="0" borderId="19" xfId="5" applyNumberFormat="1" applyFont="1" applyBorder="1">
      <alignment vertical="center"/>
    </xf>
    <xf numFmtId="0" fontId="4" fillId="0" borderId="0" xfId="5" applyFont="1">
      <alignment vertical="center"/>
    </xf>
    <xf numFmtId="0" fontId="1" fillId="0" borderId="10" xfId="5" applyFont="1" applyBorder="1">
      <alignment vertical="center"/>
    </xf>
    <xf numFmtId="176" fontId="1" fillId="0" borderId="20" xfId="5" applyNumberFormat="1" applyFont="1" applyBorder="1">
      <alignment vertical="center"/>
    </xf>
    <xf numFmtId="176" fontId="1" fillId="0" borderId="12" xfId="5" applyNumberFormat="1" applyFont="1" applyBorder="1">
      <alignment vertical="center"/>
    </xf>
    <xf numFmtId="176" fontId="1" fillId="0" borderId="21" xfId="5" applyNumberFormat="1" applyFont="1" applyBorder="1">
      <alignment vertical="center"/>
    </xf>
    <xf numFmtId="176" fontId="1" fillId="0" borderId="0" xfId="5" applyNumberFormat="1" applyFont="1" applyAlignment="1">
      <alignment horizontal="center" vertical="center"/>
    </xf>
    <xf numFmtId="0" fontId="5" fillId="0" borderId="0" xfId="5" applyFont="1">
      <alignment vertical="center"/>
    </xf>
    <xf numFmtId="176" fontId="5" fillId="0" borderId="0" xfId="5" applyNumberFormat="1" applyFont="1">
      <alignment vertical="center"/>
    </xf>
    <xf numFmtId="0" fontId="5" fillId="0" borderId="0" xfId="5" applyFont="1" applyAlignment="1">
      <alignment horizontal="center" vertical="center"/>
    </xf>
    <xf numFmtId="0" fontId="5" fillId="0" borderId="1" xfId="5" applyFont="1" applyBorder="1">
      <alignment vertical="center"/>
    </xf>
    <xf numFmtId="0" fontId="5" fillId="0" borderId="2" xfId="5" applyFont="1" applyBorder="1">
      <alignment vertical="center"/>
    </xf>
    <xf numFmtId="0" fontId="5" fillId="0" borderId="4" xfId="5" applyFont="1" applyBorder="1">
      <alignment vertical="center"/>
    </xf>
    <xf numFmtId="176" fontId="5" fillId="0" borderId="22" xfId="5" applyNumberFormat="1" applyFont="1" applyBorder="1" applyAlignment="1">
      <alignment horizontal="center" vertical="center" shrinkToFit="1"/>
    </xf>
    <xf numFmtId="176" fontId="6" fillId="0" borderId="3" xfId="5" applyNumberFormat="1" applyFont="1" applyBorder="1" applyAlignment="1">
      <alignment horizontal="center" vertical="center" wrapText="1" shrinkToFit="1"/>
    </xf>
    <xf numFmtId="176" fontId="5" fillId="0" borderId="23" xfId="5" applyNumberFormat="1" applyFont="1" applyBorder="1" applyAlignment="1">
      <alignment horizontal="center" vertical="center"/>
    </xf>
    <xf numFmtId="0" fontId="5" fillId="0" borderId="5" xfId="5" applyFont="1" applyBorder="1">
      <alignment vertical="center"/>
    </xf>
    <xf numFmtId="0" fontId="5" fillId="0" borderId="0" xfId="5" applyFont="1" applyBorder="1">
      <alignment vertical="center"/>
    </xf>
    <xf numFmtId="0" fontId="5" fillId="0" borderId="8" xfId="5" applyFont="1" applyBorder="1">
      <alignment vertical="center"/>
    </xf>
    <xf numFmtId="176" fontId="5" fillId="0" borderId="24" xfId="5" applyNumberFormat="1" applyFont="1" applyBorder="1">
      <alignment vertical="center"/>
    </xf>
    <xf numFmtId="176" fontId="5" fillId="0" borderId="9" xfId="5" applyNumberFormat="1" applyFont="1" applyBorder="1">
      <alignment vertical="center"/>
    </xf>
    <xf numFmtId="176" fontId="5" fillId="0" borderId="10" xfId="5" applyNumberFormat="1" applyFont="1" applyBorder="1">
      <alignment vertical="center"/>
    </xf>
    <xf numFmtId="176" fontId="5" fillId="0" borderId="25" xfId="5" applyNumberFormat="1" applyFont="1" applyBorder="1">
      <alignment vertical="center"/>
    </xf>
    <xf numFmtId="176" fontId="5" fillId="0" borderId="26" xfId="5" applyNumberFormat="1" applyFont="1" applyBorder="1">
      <alignment vertical="center"/>
    </xf>
    <xf numFmtId="176" fontId="5" fillId="0" borderId="11" xfId="5" applyNumberFormat="1" applyFont="1" applyBorder="1">
      <alignment vertical="center"/>
    </xf>
    <xf numFmtId="176" fontId="5" fillId="0" borderId="27" xfId="5" applyNumberFormat="1" applyFont="1" applyBorder="1">
      <alignment vertical="center"/>
    </xf>
    <xf numFmtId="176" fontId="5" fillId="0" borderId="28" xfId="5" applyNumberFormat="1" applyFont="1" applyBorder="1">
      <alignment vertical="center"/>
    </xf>
    <xf numFmtId="176" fontId="5" fillId="0" borderId="29" xfId="5" applyNumberFormat="1" applyFont="1" applyBorder="1">
      <alignment vertical="center"/>
    </xf>
    <xf numFmtId="176" fontId="5" fillId="0" borderId="30" xfId="5" applyNumberFormat="1" applyFont="1" applyBorder="1">
      <alignment vertical="center"/>
    </xf>
    <xf numFmtId="176" fontId="5" fillId="0" borderId="31" xfId="5" applyNumberFormat="1" applyFont="1" applyBorder="1">
      <alignment vertical="center"/>
    </xf>
    <xf numFmtId="176" fontId="5" fillId="0" borderId="20" xfId="5" applyNumberFormat="1" applyFont="1" applyBorder="1">
      <alignment vertical="center"/>
    </xf>
    <xf numFmtId="176" fontId="5" fillId="0" borderId="0" xfId="5" applyNumberFormat="1" applyFont="1" applyBorder="1">
      <alignment vertical="center"/>
    </xf>
    <xf numFmtId="0" fontId="5" fillId="0" borderId="32" xfId="5" applyFont="1" applyBorder="1">
      <alignment vertical="center"/>
    </xf>
    <xf numFmtId="0" fontId="5" fillId="0" borderId="33" xfId="5" applyFont="1" applyFill="1" applyBorder="1">
      <alignment vertical="center"/>
    </xf>
    <xf numFmtId="0" fontId="5" fillId="0" borderId="34" xfId="5" applyFont="1" applyFill="1" applyBorder="1">
      <alignment vertical="center"/>
    </xf>
    <xf numFmtId="176" fontId="5" fillId="0" borderId="28" xfId="5" applyNumberFormat="1" applyFont="1" applyFill="1" applyBorder="1">
      <alignment vertical="center"/>
    </xf>
    <xf numFmtId="176" fontId="5" fillId="0" borderId="29" xfId="5" applyNumberFormat="1" applyFont="1" applyFill="1" applyBorder="1">
      <alignment vertical="center"/>
    </xf>
    <xf numFmtId="176" fontId="5" fillId="0" borderId="25" xfId="5" applyNumberFormat="1" applyFont="1" applyFill="1" applyBorder="1">
      <alignment vertical="center"/>
    </xf>
    <xf numFmtId="176" fontId="5" fillId="0" borderId="11" xfId="5" applyNumberFormat="1" applyFont="1" applyFill="1" applyBorder="1">
      <alignment vertical="center"/>
    </xf>
    <xf numFmtId="0" fontId="5" fillId="0" borderId="33" xfId="5" applyFont="1" applyBorder="1">
      <alignment vertical="center"/>
    </xf>
    <xf numFmtId="0" fontId="5" fillId="0" borderId="34" xfId="5" applyFont="1" applyBorder="1">
      <alignment vertical="center"/>
    </xf>
    <xf numFmtId="0" fontId="5" fillId="0" borderId="35" xfId="5" applyFont="1" applyBorder="1">
      <alignment vertical="center"/>
    </xf>
    <xf numFmtId="0" fontId="5" fillId="0" borderId="15" xfId="5" applyFont="1" applyBorder="1">
      <alignment vertical="center"/>
    </xf>
    <xf numFmtId="0" fontId="5" fillId="0" borderId="16" xfId="5" applyFont="1" applyBorder="1">
      <alignment vertical="center"/>
    </xf>
    <xf numFmtId="0" fontId="5" fillId="0" borderId="36" xfId="5" applyFont="1" applyBorder="1">
      <alignment vertical="center"/>
    </xf>
    <xf numFmtId="176" fontId="5" fillId="0" borderId="37" xfId="5" applyNumberFormat="1" applyFont="1" applyBorder="1">
      <alignment vertical="center"/>
    </xf>
    <xf numFmtId="176" fontId="5" fillId="0" borderId="17" xfId="5" applyNumberFormat="1" applyFont="1" applyBorder="1">
      <alignment vertical="center"/>
    </xf>
    <xf numFmtId="176" fontId="5" fillId="0" borderId="18" xfId="5" applyNumberFormat="1" applyFont="1" applyBorder="1">
      <alignment vertical="center"/>
    </xf>
    <xf numFmtId="0" fontId="5" fillId="0" borderId="38" xfId="5" applyFont="1" applyBorder="1">
      <alignment vertical="center"/>
    </xf>
    <xf numFmtId="176" fontId="5" fillId="0" borderId="39" xfId="5" applyNumberFormat="1" applyFont="1" applyBorder="1">
      <alignment vertical="center"/>
    </xf>
    <xf numFmtId="176" fontId="5" fillId="0" borderId="4" xfId="5" applyNumberFormat="1" applyFont="1" applyBorder="1" applyAlignment="1">
      <alignment horizontal="center" vertical="center"/>
    </xf>
    <xf numFmtId="176" fontId="5" fillId="0" borderId="8" xfId="5" applyNumberFormat="1" applyFont="1" applyBorder="1">
      <alignment vertical="center"/>
    </xf>
    <xf numFmtId="176" fontId="5" fillId="0" borderId="34" xfId="5" applyNumberFormat="1" applyFont="1" applyBorder="1">
      <alignment vertical="center"/>
    </xf>
    <xf numFmtId="176" fontId="5" fillId="0" borderId="40" xfId="5" applyNumberFormat="1" applyFont="1" applyBorder="1">
      <alignment vertical="center"/>
    </xf>
    <xf numFmtId="176" fontId="5" fillId="0" borderId="35" xfId="5" applyNumberFormat="1" applyFont="1" applyBorder="1">
      <alignment vertical="center"/>
    </xf>
    <xf numFmtId="176" fontId="5" fillId="0" borderId="41" xfId="5" applyNumberFormat="1" applyFont="1" applyFill="1" applyBorder="1">
      <alignment vertical="center"/>
    </xf>
    <xf numFmtId="176" fontId="5" fillId="0" borderId="12" xfId="5" applyNumberFormat="1" applyFont="1" applyBorder="1">
      <alignment vertical="center"/>
    </xf>
    <xf numFmtId="176" fontId="5" fillId="0" borderId="14" xfId="5" applyNumberFormat="1" applyFont="1" applyBorder="1">
      <alignment vertical="center"/>
    </xf>
    <xf numFmtId="176" fontId="5" fillId="0" borderId="34" xfId="5" applyNumberFormat="1" applyFont="1" applyFill="1" applyBorder="1">
      <alignment vertical="center"/>
    </xf>
    <xf numFmtId="176" fontId="5" fillId="0" borderId="36" xfId="5" applyNumberFormat="1" applyFont="1" applyBorder="1">
      <alignment vertical="center"/>
    </xf>
    <xf numFmtId="176" fontId="1" fillId="0" borderId="8" xfId="5" applyNumberFormat="1" applyFont="1" applyFill="1" applyBorder="1">
      <alignment vertical="center"/>
    </xf>
    <xf numFmtId="176" fontId="1" fillId="0" borderId="11" xfId="5" applyNumberFormat="1" applyFont="1" applyFill="1" applyBorder="1">
      <alignment vertical="center"/>
    </xf>
    <xf numFmtId="0" fontId="1" fillId="0" borderId="8" xfId="5" applyFont="1" applyBorder="1">
      <alignment vertical="center"/>
    </xf>
    <xf numFmtId="0" fontId="5" fillId="0" borderId="0" xfId="5" applyFont="1" applyFill="1" applyBorder="1">
      <alignment vertical="center"/>
    </xf>
    <xf numFmtId="0" fontId="5" fillId="0" borderId="8" xfId="5" applyFont="1" applyFill="1" applyBorder="1">
      <alignment vertical="center"/>
    </xf>
    <xf numFmtId="176" fontId="5" fillId="0" borderId="24" xfId="5" applyNumberFormat="1" applyFont="1" applyFill="1" applyBorder="1">
      <alignment vertical="center"/>
    </xf>
    <xf numFmtId="176" fontId="5" fillId="0" borderId="10" xfId="5" applyNumberFormat="1" applyFont="1" applyFill="1" applyBorder="1">
      <alignment vertical="center"/>
    </xf>
    <xf numFmtId="176" fontId="5" fillId="0" borderId="8" xfId="5" applyNumberFormat="1" applyFont="1" applyFill="1" applyBorder="1">
      <alignment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2"/>
  <sheetViews>
    <sheetView workbookViewId="0">
      <selection activeCell="A4" sqref="A4"/>
    </sheetView>
  </sheetViews>
  <sheetFormatPr defaultColWidth="9" defaultRowHeight="12"/>
  <cols>
    <col min="1" max="1" width="9" style="40"/>
    <col min="2" max="2" width="10.25" style="40" customWidth="1"/>
    <col min="3" max="3" width="12.25" style="40" customWidth="1"/>
    <col min="4" max="10" width="10.25" style="41" customWidth="1"/>
    <col min="11" max="16384" width="9" style="40"/>
  </cols>
  <sheetData>
    <row r="1" spans="1:10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2"/>
      <c r="B2" s="42"/>
      <c r="C2" s="42"/>
      <c r="D2" s="42"/>
      <c r="E2" s="42"/>
      <c r="F2" s="42"/>
      <c r="G2" s="42"/>
      <c r="H2" s="42"/>
      <c r="I2" s="42"/>
      <c r="J2" s="42" t="s">
        <v>1</v>
      </c>
    </row>
    <row r="3" spans="1:10">
      <c r="A3" s="43"/>
      <c r="B3" s="44"/>
      <c r="C3" s="45"/>
      <c r="D3" s="46" t="s">
        <v>2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83" t="s">
        <v>8</v>
      </c>
    </row>
    <row r="4" spans="1:10">
      <c r="A4" s="49" t="s">
        <v>9</v>
      </c>
      <c r="B4" s="50"/>
      <c r="C4" s="51"/>
      <c r="D4" s="52"/>
      <c r="E4" s="54"/>
      <c r="F4" s="54"/>
      <c r="G4" s="54"/>
      <c r="H4" s="54"/>
      <c r="I4" s="54"/>
      <c r="J4" s="84"/>
    </row>
    <row r="5" spans="1:10">
      <c r="A5" s="49"/>
      <c r="B5" s="50" t="s">
        <v>10</v>
      </c>
      <c r="C5" s="51"/>
      <c r="D5" s="52">
        <f>SUM(D6:D7)</f>
        <v>0</v>
      </c>
      <c r="E5" s="54">
        <f t="shared" ref="E5:J5" si="0">SUM(E6:E7)</f>
        <v>0</v>
      </c>
      <c r="F5" s="54">
        <f>SUM(F6:F7)</f>
        <v>0</v>
      </c>
      <c r="G5" s="54">
        <f>SUM(G6:G7)</f>
        <v>0</v>
      </c>
      <c r="H5" s="54">
        <f>SUM(H6:H7)</f>
        <v>0</v>
      </c>
      <c r="I5" s="54">
        <f>SUM(I6:I7)</f>
        <v>12000</v>
      </c>
      <c r="J5" s="84">
        <f>SUM(J6:J7)</f>
        <v>12000</v>
      </c>
    </row>
    <row r="6" spans="1:10">
      <c r="A6" s="49"/>
      <c r="B6" s="50"/>
      <c r="C6" s="51" t="s">
        <v>11</v>
      </c>
      <c r="D6" s="52"/>
      <c r="E6" s="54"/>
      <c r="F6" s="54"/>
      <c r="G6" s="54"/>
      <c r="H6" s="54">
        <f t="shared" ref="H6:H9" si="1">SUM(D6:G6)</f>
        <v>0</v>
      </c>
      <c r="I6" s="54">
        <v>12000</v>
      </c>
      <c r="J6" s="84">
        <f>SUM(H6:I6)</f>
        <v>12000</v>
      </c>
    </row>
    <row r="7" spans="1:10">
      <c r="A7" s="49"/>
      <c r="B7" s="50"/>
      <c r="C7" s="51" t="s">
        <v>12</v>
      </c>
      <c r="D7" s="55"/>
      <c r="E7" s="57"/>
      <c r="F7" s="57"/>
      <c r="G7" s="57"/>
      <c r="H7" s="57">
        <f>SUM(D7:G7)</f>
        <v>0</v>
      </c>
      <c r="I7" s="57"/>
      <c r="J7" s="85">
        <f t="shared" ref="J7:J9" si="2">SUM(H7:I7)</f>
        <v>0</v>
      </c>
    </row>
    <row r="8" spans="1:10">
      <c r="A8" s="49"/>
      <c r="B8" s="50" t="s">
        <v>13</v>
      </c>
      <c r="C8" s="51"/>
      <c r="D8" s="58"/>
      <c r="E8" s="60"/>
      <c r="F8" s="60"/>
      <c r="G8" s="60"/>
      <c r="H8" s="60">
        <f>SUM(D8:G8)</f>
        <v>0</v>
      </c>
      <c r="I8" s="60">
        <v>180871</v>
      </c>
      <c r="J8" s="86">
        <f>SUM(H8:I8)</f>
        <v>180871</v>
      </c>
    </row>
    <row r="9" spans="1:10">
      <c r="A9" s="49"/>
      <c r="B9" s="50" t="s">
        <v>14</v>
      </c>
      <c r="C9" s="51"/>
      <c r="D9" s="58"/>
      <c r="E9" s="60"/>
      <c r="F9" s="60"/>
      <c r="G9" s="60"/>
      <c r="H9" s="60">
        <f>SUM(D9:G9)</f>
        <v>0</v>
      </c>
      <c r="I9" s="60"/>
      <c r="J9" s="86">
        <f>SUM(H9:I9)</f>
        <v>0</v>
      </c>
    </row>
    <row r="10" spans="1:10">
      <c r="A10" s="49"/>
      <c r="B10" s="50" t="s">
        <v>15</v>
      </c>
      <c r="C10" s="51"/>
      <c r="D10" s="52">
        <f>SUM(D11:D14)</f>
        <v>0</v>
      </c>
      <c r="E10" s="54">
        <f t="shared" ref="E10:J10" si="3">SUM(E11:E14)</f>
        <v>1912664</v>
      </c>
      <c r="F10" s="54">
        <f>SUM(F11:F14)</f>
        <v>1755832</v>
      </c>
      <c r="G10" s="54">
        <f>SUM(G11:G14)</f>
        <v>3800000</v>
      </c>
      <c r="H10" s="54">
        <f>SUM(H11:H14)</f>
        <v>7468496</v>
      </c>
      <c r="I10" s="54">
        <f>SUM(I11:I14)</f>
        <v>0</v>
      </c>
      <c r="J10" s="84">
        <f>SUM(J11:J14)</f>
        <v>7468496</v>
      </c>
    </row>
    <row r="11" spans="1:10">
      <c r="A11" s="49"/>
      <c r="B11" s="50"/>
      <c r="C11" s="51" t="s">
        <v>16</v>
      </c>
      <c r="D11" s="52"/>
      <c r="E11" s="54">
        <v>1900000</v>
      </c>
      <c r="F11" s="54">
        <v>1750000</v>
      </c>
      <c r="G11" s="54">
        <v>3800000</v>
      </c>
      <c r="H11" s="54">
        <f t="shared" ref="H11:H14" si="4">SUM(D11:G11)</f>
        <v>7450000</v>
      </c>
      <c r="I11" s="54"/>
      <c r="J11" s="84">
        <f t="shared" ref="J11:J14" si="5">SUM(H11:I11)</f>
        <v>7450000</v>
      </c>
    </row>
    <row r="12" spans="1:10">
      <c r="A12" s="49"/>
      <c r="B12" s="50"/>
      <c r="C12" s="51" t="s">
        <v>17</v>
      </c>
      <c r="D12" s="52"/>
      <c r="E12" s="54">
        <v>6332</v>
      </c>
      <c r="F12" s="54">
        <v>2916</v>
      </c>
      <c r="G12" s="54"/>
      <c r="H12" s="54">
        <f>SUM(D12:G12)</f>
        <v>9248</v>
      </c>
      <c r="I12" s="54"/>
      <c r="J12" s="84">
        <f>SUM(H12:I12)</f>
        <v>9248</v>
      </c>
    </row>
    <row r="13" spans="1:10">
      <c r="A13" s="49"/>
      <c r="B13" s="50"/>
      <c r="C13" s="51" t="s">
        <v>18</v>
      </c>
      <c r="D13" s="52"/>
      <c r="E13" s="54">
        <v>6332</v>
      </c>
      <c r="F13" s="54">
        <v>2916</v>
      </c>
      <c r="G13" s="54"/>
      <c r="H13" s="54">
        <f>SUM(D13:G13)</f>
        <v>9248</v>
      </c>
      <c r="I13" s="54"/>
      <c r="J13" s="84">
        <f>SUM(H13:I13)</f>
        <v>9248</v>
      </c>
    </row>
    <row r="14" spans="1:10">
      <c r="A14" s="49"/>
      <c r="B14" s="50"/>
      <c r="C14" s="51" t="s">
        <v>19</v>
      </c>
      <c r="D14" s="55"/>
      <c r="E14" s="57"/>
      <c r="F14" s="57"/>
      <c r="G14" s="57"/>
      <c r="H14" s="57">
        <f>SUM(D14:G14)</f>
        <v>0</v>
      </c>
      <c r="I14" s="57"/>
      <c r="J14" s="85">
        <f>SUM(H14:I14)</f>
        <v>0</v>
      </c>
    </row>
    <row r="15" spans="1:10">
      <c r="A15" s="49"/>
      <c r="B15" s="50" t="s">
        <v>20</v>
      </c>
      <c r="C15" s="51"/>
      <c r="D15" s="52">
        <f>SUM(D16:D17)</f>
        <v>0</v>
      </c>
      <c r="E15" s="54">
        <f t="shared" ref="E15:J15" si="6">SUM(E16:E17)</f>
        <v>0</v>
      </c>
      <c r="F15" s="54">
        <f>SUM(F16:F17)</f>
        <v>0</v>
      </c>
      <c r="G15" s="54">
        <f>SUM(G16:G17)</f>
        <v>0</v>
      </c>
      <c r="H15" s="54">
        <f>SUM(H16:H17)</f>
        <v>0</v>
      </c>
      <c r="I15" s="54">
        <f>SUM(I16:I17)</f>
        <v>1070</v>
      </c>
      <c r="J15" s="84">
        <f>SUM(J16:J17)</f>
        <v>1070</v>
      </c>
    </row>
    <row r="16" spans="1:10">
      <c r="A16" s="49"/>
      <c r="B16" s="50"/>
      <c r="C16" s="51" t="s">
        <v>17</v>
      </c>
      <c r="D16" s="52"/>
      <c r="E16" s="54"/>
      <c r="F16" s="54"/>
      <c r="G16" s="54"/>
      <c r="H16" s="54">
        <f t="shared" ref="H16:H22" si="7">SUM(D16:G16)</f>
        <v>0</v>
      </c>
      <c r="I16" s="54">
        <v>270</v>
      </c>
      <c r="J16" s="84">
        <f>SUM(H16:I16)</f>
        <v>270</v>
      </c>
    </row>
    <row r="17" spans="1:10">
      <c r="A17" s="49"/>
      <c r="B17" s="50"/>
      <c r="C17" s="51" t="s">
        <v>21</v>
      </c>
      <c r="D17" s="55"/>
      <c r="E17" s="57"/>
      <c r="F17" s="57"/>
      <c r="G17" s="57"/>
      <c r="H17" s="57">
        <f>SUM(D17:G17)</f>
        <v>0</v>
      </c>
      <c r="I17" s="57">
        <v>800</v>
      </c>
      <c r="J17" s="85">
        <f>SUM(H17:I17)</f>
        <v>800</v>
      </c>
    </row>
    <row r="18" spans="1:10">
      <c r="A18" s="65"/>
      <c r="B18" s="66" t="s">
        <v>22</v>
      </c>
      <c r="C18" s="67"/>
      <c r="D18" s="70">
        <f t="shared" ref="D18:J18" si="8">SUM(D5,D8:D10,D15)</f>
        <v>0</v>
      </c>
      <c r="E18" s="71">
        <f>SUM(E5,E8:E10,E15)</f>
        <v>1912664</v>
      </c>
      <c r="F18" s="71">
        <f>SUM(F5,F8:F10,F15)</f>
        <v>1755832</v>
      </c>
      <c r="G18" s="71">
        <f>SUM(G5,G8:G10,G15)</f>
        <v>3800000</v>
      </c>
      <c r="H18" s="71">
        <f>SUM(H5,H8:H10,H15)</f>
        <v>7468496</v>
      </c>
      <c r="I18" s="71">
        <f>SUM(I5,I8:I10,I15)</f>
        <v>193941</v>
      </c>
      <c r="J18" s="91">
        <f>SUM(J5,J8:J10,J15)</f>
        <v>7662437</v>
      </c>
    </row>
    <row r="19" spans="1:10">
      <c r="A19" s="49" t="s">
        <v>23</v>
      </c>
      <c r="B19" s="50"/>
      <c r="C19" s="51"/>
      <c r="D19" s="52"/>
      <c r="E19" s="54"/>
      <c r="F19" s="54"/>
      <c r="G19" s="54"/>
      <c r="H19" s="54"/>
      <c r="I19" s="54"/>
      <c r="J19" s="84"/>
    </row>
    <row r="20" spans="1:10">
      <c r="A20" s="49"/>
      <c r="B20" s="50" t="s">
        <v>24</v>
      </c>
      <c r="C20" s="51"/>
      <c r="D20" s="52">
        <f>SUM(D21:D22)</f>
        <v>0</v>
      </c>
      <c r="E20" s="54">
        <f t="shared" ref="E20:J20" si="9">SUM(E21:E22)</f>
        <v>1900000</v>
      </c>
      <c r="F20" s="54">
        <f>SUM(F21:F22)</f>
        <v>1750000</v>
      </c>
      <c r="G20" s="54">
        <f>SUM(G21:G22)</f>
        <v>3800000</v>
      </c>
      <c r="H20" s="54">
        <f>SUM(H21:H22)</f>
        <v>7450000</v>
      </c>
      <c r="I20" s="54">
        <f>SUM(I21:I22)</f>
        <v>0</v>
      </c>
      <c r="J20" s="84">
        <f>SUM(J21:J22)</f>
        <v>7450000</v>
      </c>
    </row>
    <row r="21" spans="1:10">
      <c r="A21" s="49"/>
      <c r="B21" s="50"/>
      <c r="C21" s="51" t="s">
        <v>25</v>
      </c>
      <c r="D21" s="52"/>
      <c r="E21" s="54">
        <v>1900000</v>
      </c>
      <c r="F21" s="54">
        <v>1750000</v>
      </c>
      <c r="G21" s="54">
        <v>3800000</v>
      </c>
      <c r="H21" s="54">
        <f>SUM(D21:G21)</f>
        <v>7450000</v>
      </c>
      <c r="I21" s="54"/>
      <c r="J21" s="84">
        <f t="shared" ref="J21:J22" si="10">SUM(H21:I21)</f>
        <v>7450000</v>
      </c>
    </row>
    <row r="22" spans="1:10">
      <c r="A22" s="49"/>
      <c r="B22" s="50"/>
      <c r="C22" s="51" t="s">
        <v>26</v>
      </c>
      <c r="D22" s="55"/>
      <c r="E22" s="57"/>
      <c r="F22" s="57"/>
      <c r="G22" s="57"/>
      <c r="H22" s="57">
        <f>SUM(D22:G22)</f>
        <v>0</v>
      </c>
      <c r="I22" s="57"/>
      <c r="J22" s="85">
        <f>SUM(H22:I22)</f>
        <v>0</v>
      </c>
    </row>
    <row r="23" spans="1:10">
      <c r="A23" s="49"/>
      <c r="B23" s="50" t="s">
        <v>27</v>
      </c>
      <c r="C23" s="51"/>
      <c r="D23" s="52">
        <f>SUM(D24:D26)</f>
        <v>0</v>
      </c>
      <c r="E23" s="54">
        <f t="shared" ref="E23:J23" si="11">SUM(E24:E26)</f>
        <v>6333</v>
      </c>
      <c r="F23" s="54">
        <f>SUM(F24:F26)</f>
        <v>2917</v>
      </c>
      <c r="G23" s="54">
        <f>SUM(G24:G26)</f>
        <v>0</v>
      </c>
      <c r="H23" s="54">
        <f>SUM(H24:H26)</f>
        <v>9250</v>
      </c>
      <c r="I23" s="54">
        <f>SUM(I24:I26)</f>
        <v>0</v>
      </c>
      <c r="J23" s="84">
        <f>SUM(J24:J26)</f>
        <v>9250</v>
      </c>
    </row>
    <row r="24" spans="1:10">
      <c r="A24" s="49"/>
      <c r="B24" s="50"/>
      <c r="C24" s="51" t="s">
        <v>28</v>
      </c>
      <c r="D24" s="52"/>
      <c r="E24" s="54"/>
      <c r="F24" s="54"/>
      <c r="G24" s="54"/>
      <c r="H24" s="54">
        <f t="shared" ref="H24:H26" si="12">SUM(D24:G24)</f>
        <v>0</v>
      </c>
      <c r="I24" s="54"/>
      <c r="J24" s="84">
        <f t="shared" ref="J24:J26" si="13">SUM(H24:I24)</f>
        <v>0</v>
      </c>
    </row>
    <row r="25" spans="1:10">
      <c r="A25" s="49"/>
      <c r="B25" s="50"/>
      <c r="C25" s="51" t="s">
        <v>29</v>
      </c>
      <c r="D25" s="52"/>
      <c r="E25" s="54"/>
      <c r="F25" s="54"/>
      <c r="G25" s="54"/>
      <c r="H25" s="54">
        <f>SUM(D25:G25)</f>
        <v>0</v>
      </c>
      <c r="I25" s="54"/>
      <c r="J25" s="84">
        <f>SUM(H25:I25)</f>
        <v>0</v>
      </c>
    </row>
    <row r="26" spans="1:10">
      <c r="A26" s="49"/>
      <c r="B26" s="50"/>
      <c r="C26" s="51" t="s">
        <v>30</v>
      </c>
      <c r="D26" s="55"/>
      <c r="E26" s="57">
        <v>6333</v>
      </c>
      <c r="F26" s="57">
        <v>2917</v>
      </c>
      <c r="G26" s="57"/>
      <c r="H26" s="57">
        <f>SUM(D26:G26)</f>
        <v>9250</v>
      </c>
      <c r="I26" s="57"/>
      <c r="J26" s="85">
        <f>SUM(H26:I26)</f>
        <v>9250</v>
      </c>
    </row>
    <row r="27" spans="1:10">
      <c r="A27" s="49"/>
      <c r="B27" s="50" t="s">
        <v>31</v>
      </c>
      <c r="C27" s="51"/>
      <c r="D27" s="52">
        <f>SUM(D28:D36)</f>
        <v>18743</v>
      </c>
      <c r="E27" s="54">
        <f t="shared" ref="E27:J27" si="14">SUM(E28:E36)</f>
        <v>0</v>
      </c>
      <c r="F27" s="54">
        <f>SUM(F28:F36)</f>
        <v>0</v>
      </c>
      <c r="G27" s="54">
        <f>SUM(G28:G36)</f>
        <v>0</v>
      </c>
      <c r="H27" s="54">
        <f>SUM(H28:H36)</f>
        <v>18743</v>
      </c>
      <c r="I27" s="54">
        <f>SUM(I28:I36)</f>
        <v>24692</v>
      </c>
      <c r="J27" s="84">
        <f>SUM(J28:J36)</f>
        <v>43435</v>
      </c>
    </row>
    <row r="28" spans="1:10">
      <c r="A28" s="49"/>
      <c r="B28" s="50"/>
      <c r="C28" s="51" t="s">
        <v>32</v>
      </c>
      <c r="D28" s="52"/>
      <c r="E28" s="54"/>
      <c r="F28" s="54"/>
      <c r="G28" s="54"/>
      <c r="H28" s="54">
        <f t="shared" ref="H28:H36" si="15">SUM(D28:G28)</f>
        <v>0</v>
      </c>
      <c r="I28" s="54"/>
      <c r="J28" s="84">
        <f t="shared" ref="J28:J36" si="16">SUM(H28:I28)</f>
        <v>0</v>
      </c>
    </row>
    <row r="29" spans="1:10">
      <c r="A29" s="49"/>
      <c r="B29" s="50"/>
      <c r="C29" s="51" t="s">
        <v>33</v>
      </c>
      <c r="D29" s="52"/>
      <c r="E29" s="54"/>
      <c r="F29" s="54"/>
      <c r="G29" s="54"/>
      <c r="H29" s="54">
        <f>SUM(D29:G29)</f>
        <v>0</v>
      </c>
      <c r="I29" s="54">
        <v>200</v>
      </c>
      <c r="J29" s="84">
        <f>SUM(H29:I29)</f>
        <v>200</v>
      </c>
    </row>
    <row r="30" spans="1:10">
      <c r="A30" s="49"/>
      <c r="B30" s="50"/>
      <c r="C30" s="51" t="s">
        <v>34</v>
      </c>
      <c r="D30" s="52">
        <v>2760</v>
      </c>
      <c r="E30" s="54"/>
      <c r="F30" s="54"/>
      <c r="G30" s="54"/>
      <c r="H30" s="54">
        <f>SUM(D30:G30)</f>
        <v>2760</v>
      </c>
      <c r="I30" s="54">
        <v>7106</v>
      </c>
      <c r="J30" s="84">
        <f>SUM(H30:I30)</f>
        <v>9866</v>
      </c>
    </row>
    <row r="31" spans="1:10">
      <c r="A31" s="49"/>
      <c r="B31" s="50"/>
      <c r="C31" s="51" t="s">
        <v>35</v>
      </c>
      <c r="D31" s="52">
        <v>783</v>
      </c>
      <c r="E31" s="54"/>
      <c r="F31" s="54"/>
      <c r="G31" s="54"/>
      <c r="H31" s="54">
        <f>SUM(D31:G31)</f>
        <v>783</v>
      </c>
      <c r="I31" s="54">
        <v>14164</v>
      </c>
      <c r="J31" s="84">
        <f>SUM(H31:I31)</f>
        <v>14947</v>
      </c>
    </row>
    <row r="32" spans="1:10">
      <c r="A32" s="49"/>
      <c r="B32" s="50"/>
      <c r="C32" s="51" t="s">
        <v>36</v>
      </c>
      <c r="D32" s="52"/>
      <c r="E32" s="54"/>
      <c r="F32" s="54"/>
      <c r="G32" s="54"/>
      <c r="H32" s="54">
        <f>SUM(D32:G32)</f>
        <v>0</v>
      </c>
      <c r="I32" s="54">
        <v>50</v>
      </c>
      <c r="J32" s="84">
        <f>SUM(H32:I32)</f>
        <v>50</v>
      </c>
    </row>
    <row r="33" spans="1:10">
      <c r="A33" s="49"/>
      <c r="B33" s="50"/>
      <c r="C33" s="51" t="s">
        <v>37</v>
      </c>
      <c r="D33" s="52"/>
      <c r="E33" s="54"/>
      <c r="F33" s="54"/>
      <c r="G33" s="54"/>
      <c r="H33" s="54">
        <f>SUM(D33:G33)</f>
        <v>0</v>
      </c>
      <c r="I33" s="54">
        <v>1870</v>
      </c>
      <c r="J33" s="84">
        <f>SUM(H33:I33)</f>
        <v>1870</v>
      </c>
    </row>
    <row r="34" spans="1:10">
      <c r="A34" s="49"/>
      <c r="B34" s="50"/>
      <c r="C34" s="51" t="s">
        <v>38</v>
      </c>
      <c r="D34" s="52">
        <v>8000</v>
      </c>
      <c r="E34" s="54"/>
      <c r="F34" s="54"/>
      <c r="G34" s="54"/>
      <c r="H34" s="54">
        <f>SUM(D34:G34)</f>
        <v>8000</v>
      </c>
      <c r="I34" s="54"/>
      <c r="J34" s="84">
        <f>SUM(H34:I34)</f>
        <v>8000</v>
      </c>
    </row>
    <row r="35" spans="1:10">
      <c r="A35" s="49"/>
      <c r="B35" s="50"/>
      <c r="C35" s="51" t="s">
        <v>39</v>
      </c>
      <c r="D35" s="52"/>
      <c r="E35" s="54"/>
      <c r="F35" s="54"/>
      <c r="G35" s="54"/>
      <c r="H35" s="54">
        <f>SUM(D35:G35)</f>
        <v>0</v>
      </c>
      <c r="I35" s="54">
        <v>1302</v>
      </c>
      <c r="J35" s="84">
        <f>SUM(H35:I35)</f>
        <v>1302</v>
      </c>
    </row>
    <row r="36" spans="1:10">
      <c r="A36" s="49"/>
      <c r="B36" s="50"/>
      <c r="C36" s="51" t="s">
        <v>40</v>
      </c>
      <c r="D36" s="55">
        <v>7200</v>
      </c>
      <c r="E36" s="57"/>
      <c r="F36" s="57"/>
      <c r="G36" s="57"/>
      <c r="H36" s="57">
        <f>SUM(D36:G36)</f>
        <v>7200</v>
      </c>
      <c r="I36" s="57"/>
      <c r="J36" s="85">
        <f>SUM(H36:I36)</f>
        <v>7200</v>
      </c>
    </row>
    <row r="37" spans="1:10">
      <c r="A37" s="65"/>
      <c r="B37" s="66" t="s">
        <v>41</v>
      </c>
      <c r="C37" s="67"/>
      <c r="D37" s="70">
        <f>SUM(D20,D23,D27)</f>
        <v>18743</v>
      </c>
      <c r="E37" s="71">
        <f t="shared" ref="E37:I37" si="17">SUM(E20,E23,E27)</f>
        <v>1906333</v>
      </c>
      <c r="F37" s="71">
        <f>SUM(F20,F23,F27)</f>
        <v>1752917</v>
      </c>
      <c r="G37" s="71">
        <f>SUM(G20,G23,G27)</f>
        <v>3800000</v>
      </c>
      <c r="H37" s="71">
        <f>SUM(H20,H23,H27)</f>
        <v>7477993</v>
      </c>
      <c r="I37" s="71">
        <f>SUM(I20,I23,I27)</f>
        <v>24692</v>
      </c>
      <c r="J37" s="91">
        <f t="shared" ref="J37" si="18">SUM(J20,J23,J27)</f>
        <v>7502685</v>
      </c>
    </row>
    <row r="38" spans="1:10">
      <c r="A38" s="49" t="s">
        <v>42</v>
      </c>
      <c r="B38" s="50"/>
      <c r="C38" s="51"/>
      <c r="D38" s="52">
        <f>D18-D37</f>
        <v>-18743</v>
      </c>
      <c r="E38" s="54">
        <f t="shared" ref="E38:J38" si="19">E18-E37</f>
        <v>6331</v>
      </c>
      <c r="F38" s="54">
        <f>F18-F37</f>
        <v>2915</v>
      </c>
      <c r="G38" s="54">
        <f>G18-G37</f>
        <v>0</v>
      </c>
      <c r="H38" s="54">
        <f>H18-H37</f>
        <v>-9497</v>
      </c>
      <c r="I38" s="54">
        <f>I18-I37</f>
        <v>169249</v>
      </c>
      <c r="J38" s="84">
        <f>J18-J37</f>
        <v>159752</v>
      </c>
    </row>
    <row r="39" spans="1:10">
      <c r="A39" s="49" t="s">
        <v>43</v>
      </c>
      <c r="B39" s="50"/>
      <c r="C39" s="51"/>
      <c r="D39" s="52"/>
      <c r="E39" s="54"/>
      <c r="F39" s="54"/>
      <c r="G39" s="54"/>
      <c r="H39" s="54"/>
      <c r="I39" s="54"/>
      <c r="J39" s="84">
        <v>30000</v>
      </c>
    </row>
    <row r="40" spans="1:10">
      <c r="A40" s="65" t="s">
        <v>44</v>
      </c>
      <c r="B40" s="72"/>
      <c r="C40" s="73"/>
      <c r="D40" s="55"/>
      <c r="E40" s="57"/>
      <c r="F40" s="57"/>
      <c r="G40" s="57"/>
      <c r="H40" s="57"/>
      <c r="I40" s="57">
        <f t="shared" ref="I40:J40" si="20">I38-I39</f>
        <v>169249</v>
      </c>
      <c r="J40" s="85">
        <f>J38-J39</f>
        <v>129752</v>
      </c>
    </row>
    <row r="41" spans="1:10">
      <c r="A41" s="49" t="s">
        <v>45</v>
      </c>
      <c r="B41" s="50"/>
      <c r="C41" s="51"/>
      <c r="D41" s="52"/>
      <c r="E41" s="54"/>
      <c r="F41" s="54"/>
      <c r="G41" s="54"/>
      <c r="H41" s="54"/>
      <c r="I41" s="54"/>
      <c r="J41" s="84">
        <v>0</v>
      </c>
    </row>
    <row r="42" spans="1:10">
      <c r="A42" s="75" t="s">
        <v>46</v>
      </c>
      <c r="B42" s="76"/>
      <c r="C42" s="77"/>
      <c r="D42" s="78"/>
      <c r="E42" s="80"/>
      <c r="F42" s="80"/>
      <c r="G42" s="80"/>
      <c r="H42" s="80"/>
      <c r="I42" s="80"/>
      <c r="J42" s="92">
        <f t="shared" ref="J42" si="21">SUM(J40:J41)</f>
        <v>129752</v>
      </c>
    </row>
  </sheetData>
  <mergeCells count="1">
    <mergeCell ref="A1:J1"/>
  </mergeCells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2"/>
  <sheetViews>
    <sheetView topLeftCell="A25" workbookViewId="0">
      <selection activeCell="A4" sqref="A4"/>
    </sheetView>
  </sheetViews>
  <sheetFormatPr defaultColWidth="9" defaultRowHeight="12"/>
  <cols>
    <col min="1" max="1" width="9" style="40"/>
    <col min="2" max="2" width="10.25" style="40" customWidth="1"/>
    <col min="3" max="3" width="12.25" style="40" customWidth="1"/>
    <col min="4" max="7" width="9" style="41"/>
    <col min="8" max="12" width="10.25" style="41" customWidth="1"/>
    <col min="13" max="13" width="9" style="41"/>
    <col min="14" max="14" width="10.25" style="41" customWidth="1"/>
    <col min="15" max="15" width="10.25" style="40" customWidth="1"/>
    <col min="16" max="16384" width="9" style="40"/>
  </cols>
  <sheetData>
    <row r="1" spans="1:14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 t="s">
        <v>1</v>
      </c>
    </row>
    <row r="3" spans="1:14">
      <c r="A3" s="43"/>
      <c r="B3" s="44"/>
      <c r="C3" s="45"/>
      <c r="D3" s="46" t="s">
        <v>2</v>
      </c>
      <c r="E3" s="48" t="s">
        <v>3</v>
      </c>
      <c r="F3" s="48" t="s">
        <v>4</v>
      </c>
      <c r="G3" s="48" t="s">
        <v>5</v>
      </c>
      <c r="H3" s="48" t="s">
        <v>48</v>
      </c>
      <c r="I3" s="48" t="s">
        <v>49</v>
      </c>
      <c r="J3" s="48" t="s">
        <v>50</v>
      </c>
      <c r="K3" s="48" t="s">
        <v>51</v>
      </c>
      <c r="L3" s="48" t="s">
        <v>6</v>
      </c>
      <c r="M3" s="48" t="s">
        <v>7</v>
      </c>
      <c r="N3" s="83" t="s">
        <v>8</v>
      </c>
    </row>
    <row r="4" spans="1:14">
      <c r="A4" s="49" t="s">
        <v>9</v>
      </c>
      <c r="B4" s="50"/>
      <c r="C4" s="51"/>
      <c r="D4" s="52"/>
      <c r="E4" s="54"/>
      <c r="F4" s="54"/>
      <c r="G4" s="54"/>
      <c r="H4" s="54"/>
      <c r="I4" s="54"/>
      <c r="J4" s="54"/>
      <c r="K4" s="54"/>
      <c r="L4" s="54"/>
      <c r="M4" s="54"/>
      <c r="N4" s="84"/>
    </row>
    <row r="5" spans="1:14">
      <c r="A5" s="49"/>
      <c r="B5" s="50" t="s">
        <v>10</v>
      </c>
      <c r="C5" s="51"/>
      <c r="D5" s="52">
        <f>SUM(D6:D7)</f>
        <v>0</v>
      </c>
      <c r="E5" s="54">
        <f t="shared" ref="E5:N5" si="0">SUM(E6:E7)</f>
        <v>0</v>
      </c>
      <c r="F5" s="54">
        <f>SUM(F6:F7)</f>
        <v>0</v>
      </c>
      <c r="G5" s="54">
        <f>SUM(G6:G7)</f>
        <v>0</v>
      </c>
      <c r="H5" s="54">
        <f>SUM(H6:H7)</f>
        <v>0</v>
      </c>
      <c r="I5" s="54">
        <f>SUM(I6:I7)</f>
        <v>0</v>
      </c>
      <c r="J5" s="54">
        <f>SUM(J6:J7)</f>
        <v>0</v>
      </c>
      <c r="K5" s="54">
        <f>SUM(K6:K7)</f>
        <v>0</v>
      </c>
      <c r="L5" s="54">
        <f>SUM(L6:L7)</f>
        <v>0</v>
      </c>
      <c r="M5" s="54">
        <f>SUM(M6:M7)</f>
        <v>62500</v>
      </c>
      <c r="N5" s="84">
        <f>SUM(N6:N7)</f>
        <v>62500</v>
      </c>
    </row>
    <row r="6" spans="1:14">
      <c r="A6" s="49"/>
      <c r="B6" s="50"/>
      <c r="C6" s="51" t="s">
        <v>11</v>
      </c>
      <c r="D6" s="52"/>
      <c r="E6" s="54"/>
      <c r="F6" s="54"/>
      <c r="G6" s="54"/>
      <c r="H6" s="54"/>
      <c r="I6" s="54"/>
      <c r="J6" s="54"/>
      <c r="K6" s="54"/>
      <c r="L6" s="54">
        <f>SUM(D6:K6)</f>
        <v>0</v>
      </c>
      <c r="M6" s="54">
        <v>47000</v>
      </c>
      <c r="N6" s="84">
        <f>SUM(L6:M6)</f>
        <v>47000</v>
      </c>
    </row>
    <row r="7" spans="1:14">
      <c r="A7" s="49"/>
      <c r="B7" s="50"/>
      <c r="C7" s="51" t="s">
        <v>12</v>
      </c>
      <c r="D7" s="55"/>
      <c r="E7" s="57"/>
      <c r="F7" s="57"/>
      <c r="G7" s="57"/>
      <c r="H7" s="57"/>
      <c r="I7" s="57"/>
      <c r="J7" s="57"/>
      <c r="K7" s="57"/>
      <c r="L7" s="57">
        <f t="shared" ref="L7:L9" si="1">SUM(D7:K7)</f>
        <v>0</v>
      </c>
      <c r="M7" s="57">
        <v>15500</v>
      </c>
      <c r="N7" s="85">
        <f t="shared" ref="N7:N9" si="2">SUM(L7:M7)</f>
        <v>15500</v>
      </c>
    </row>
    <row r="8" spans="1:14">
      <c r="A8" s="49"/>
      <c r="B8" s="50" t="s">
        <v>13</v>
      </c>
      <c r="C8" s="51"/>
      <c r="D8" s="58"/>
      <c r="E8" s="60"/>
      <c r="F8" s="60"/>
      <c r="G8" s="60"/>
      <c r="H8" s="60"/>
      <c r="I8" s="60"/>
      <c r="J8" s="60"/>
      <c r="K8" s="60"/>
      <c r="L8" s="60">
        <f>SUM(D8:K8)</f>
        <v>0</v>
      </c>
      <c r="M8" s="60">
        <v>276146</v>
      </c>
      <c r="N8" s="86">
        <f>SUM(L8:M8)</f>
        <v>276146</v>
      </c>
    </row>
    <row r="9" spans="1:14">
      <c r="A9" s="49"/>
      <c r="B9" s="50" t="s">
        <v>14</v>
      </c>
      <c r="C9" s="51"/>
      <c r="D9" s="58"/>
      <c r="E9" s="60"/>
      <c r="F9" s="60"/>
      <c r="G9" s="60"/>
      <c r="H9" s="60"/>
      <c r="I9" s="60"/>
      <c r="J9" s="60">
        <v>1253</v>
      </c>
      <c r="K9" s="60"/>
      <c r="L9" s="60">
        <f>SUM(D9:K9)</f>
        <v>1253</v>
      </c>
      <c r="M9" s="60"/>
      <c r="N9" s="86">
        <f>SUM(L9:M9)</f>
        <v>1253</v>
      </c>
    </row>
    <row r="10" spans="1:14">
      <c r="A10" s="49"/>
      <c r="B10" s="50" t="s">
        <v>15</v>
      </c>
      <c r="C10" s="51"/>
      <c r="D10" s="52">
        <f>SUM(D11:D14)</f>
        <v>27100</v>
      </c>
      <c r="E10" s="54">
        <f t="shared" ref="E10:N10" si="3">SUM(E11:E14)</f>
        <v>37324</v>
      </c>
      <c r="F10" s="54">
        <f>SUM(F11:F14)</f>
        <v>34690</v>
      </c>
      <c r="G10" s="54">
        <f>SUM(G11:G14)</f>
        <v>76000</v>
      </c>
      <c r="H10" s="54">
        <f>SUM(H11:H14)</f>
        <v>1797420</v>
      </c>
      <c r="I10" s="54">
        <f>SUM(I11:I14)</f>
        <v>1627238</v>
      </c>
      <c r="J10" s="54">
        <f>SUM(J11:J14)</f>
        <v>1472580</v>
      </c>
      <c r="K10" s="54">
        <f>SUM(K11:K14)</f>
        <v>1839060</v>
      </c>
      <c r="L10" s="54">
        <f>SUM(L11:L14)</f>
        <v>6911412</v>
      </c>
      <c r="M10" s="54">
        <f>SUM(M11:M14)</f>
        <v>0</v>
      </c>
      <c r="N10" s="84">
        <f>SUM(N11:N14)</f>
        <v>6911412</v>
      </c>
    </row>
    <row r="11" spans="1:14">
      <c r="A11" s="49"/>
      <c r="B11" s="50"/>
      <c r="C11" s="51" t="s">
        <v>16</v>
      </c>
      <c r="D11" s="52"/>
      <c r="E11" s="54"/>
      <c r="F11" s="54"/>
      <c r="G11" s="54"/>
      <c r="H11" s="54">
        <v>1767960</v>
      </c>
      <c r="I11" s="54">
        <v>1620000</v>
      </c>
      <c r="J11" s="54">
        <v>1458000</v>
      </c>
      <c r="K11" s="54">
        <v>1836000</v>
      </c>
      <c r="L11" s="54">
        <f t="shared" ref="L11:L14" si="4">SUM(D11:K11)</f>
        <v>6681960</v>
      </c>
      <c r="M11" s="54"/>
      <c r="N11" s="84">
        <f t="shared" ref="N11:N14" si="5">SUM(L11:M11)</f>
        <v>6681960</v>
      </c>
    </row>
    <row r="12" spans="1:14">
      <c r="A12" s="49"/>
      <c r="B12" s="50"/>
      <c r="C12" s="51" t="s">
        <v>17</v>
      </c>
      <c r="D12" s="52"/>
      <c r="E12" s="54">
        <v>18324</v>
      </c>
      <c r="F12" s="54">
        <v>17190</v>
      </c>
      <c r="G12" s="54">
        <v>38000</v>
      </c>
      <c r="H12" s="54">
        <v>14730</v>
      </c>
      <c r="I12" s="54">
        <v>3619</v>
      </c>
      <c r="J12" s="54">
        <v>7290</v>
      </c>
      <c r="K12" s="54">
        <v>1530</v>
      </c>
      <c r="L12" s="54">
        <f>SUM(D12:K12)</f>
        <v>100683</v>
      </c>
      <c r="M12" s="54"/>
      <c r="N12" s="84">
        <f>SUM(L12:M12)</f>
        <v>100683</v>
      </c>
    </row>
    <row r="13" spans="1:14">
      <c r="A13" s="49"/>
      <c r="B13" s="50"/>
      <c r="C13" s="51" t="s">
        <v>18</v>
      </c>
      <c r="D13" s="52"/>
      <c r="E13" s="54">
        <v>19000</v>
      </c>
      <c r="F13" s="54">
        <v>17500</v>
      </c>
      <c r="G13" s="54">
        <v>38000</v>
      </c>
      <c r="H13" s="54">
        <v>14730</v>
      </c>
      <c r="I13" s="54">
        <v>3619</v>
      </c>
      <c r="J13" s="54">
        <v>7290</v>
      </c>
      <c r="K13" s="54">
        <v>1530</v>
      </c>
      <c r="L13" s="54">
        <f>SUM(D13:K13)</f>
        <v>101669</v>
      </c>
      <c r="M13" s="54"/>
      <c r="N13" s="84">
        <f>SUM(L13:M13)</f>
        <v>101669</v>
      </c>
    </row>
    <row r="14" spans="1:14">
      <c r="A14" s="49"/>
      <c r="B14" s="50"/>
      <c r="C14" s="51" t="s">
        <v>19</v>
      </c>
      <c r="D14" s="55">
        <v>27100</v>
      </c>
      <c r="E14" s="57"/>
      <c r="F14" s="57"/>
      <c r="G14" s="57"/>
      <c r="H14" s="57"/>
      <c r="I14" s="57"/>
      <c r="J14" s="57"/>
      <c r="K14" s="57"/>
      <c r="L14" s="57">
        <f>SUM(D14:K14)</f>
        <v>27100</v>
      </c>
      <c r="M14" s="57"/>
      <c r="N14" s="85">
        <f>SUM(L14:M14)</f>
        <v>27100</v>
      </c>
    </row>
    <row r="15" spans="1:14">
      <c r="A15" s="49"/>
      <c r="B15" s="50" t="s">
        <v>20</v>
      </c>
      <c r="C15" s="51"/>
      <c r="D15" s="52">
        <f>D16</f>
        <v>0</v>
      </c>
      <c r="E15" s="54">
        <f t="shared" ref="E15:N15" si="6">E16</f>
        <v>0</v>
      </c>
      <c r="F15" s="54">
        <f>F16</f>
        <v>0</v>
      </c>
      <c r="G15" s="54">
        <f>G16</f>
        <v>0</v>
      </c>
      <c r="H15" s="54">
        <f>H16</f>
        <v>0</v>
      </c>
      <c r="I15" s="54">
        <f>I16</f>
        <v>0</v>
      </c>
      <c r="J15" s="54">
        <f>J16</f>
        <v>0</v>
      </c>
      <c r="K15" s="54">
        <f>K16</f>
        <v>0</v>
      </c>
      <c r="L15" s="54">
        <f>L16</f>
        <v>0</v>
      </c>
      <c r="M15" s="54">
        <f>M16</f>
        <v>396</v>
      </c>
      <c r="N15" s="84">
        <f>N16</f>
        <v>396</v>
      </c>
    </row>
    <row r="16" spans="1:14">
      <c r="A16" s="49"/>
      <c r="B16" s="50"/>
      <c r="C16" s="51" t="s">
        <v>17</v>
      </c>
      <c r="D16" s="52"/>
      <c r="E16" s="54"/>
      <c r="F16" s="54"/>
      <c r="G16" s="54"/>
      <c r="H16" s="54"/>
      <c r="I16" s="54"/>
      <c r="J16" s="54"/>
      <c r="K16" s="54"/>
      <c r="L16" s="54">
        <f>SUM(D16:K16)</f>
        <v>0</v>
      </c>
      <c r="M16" s="54">
        <v>396</v>
      </c>
      <c r="N16" s="84">
        <f>SUM(L16:M16)</f>
        <v>396</v>
      </c>
    </row>
    <row r="17" spans="1:15">
      <c r="A17" s="65"/>
      <c r="B17" s="66" t="s">
        <v>22</v>
      </c>
      <c r="C17" s="67"/>
      <c r="D17" s="68">
        <f>SUM(D5,D8:D10,D15)</f>
        <v>27100</v>
      </c>
      <c r="E17" s="69">
        <f t="shared" ref="E17:M17" si="7">SUM(E5,E8:E10,E15)</f>
        <v>37324</v>
      </c>
      <c r="F17" s="69">
        <f>SUM(F5,F8:F10,F15)</f>
        <v>34690</v>
      </c>
      <c r="G17" s="69">
        <f>SUM(G5,G8:G10,G15)</f>
        <v>76000</v>
      </c>
      <c r="H17" s="69">
        <f>SUM(H5,H8:H10,H15)</f>
        <v>1797420</v>
      </c>
      <c r="I17" s="69">
        <f>SUM(I5,I8:I10,I15)</f>
        <v>1627238</v>
      </c>
      <c r="J17" s="69">
        <f>SUM(J5,J8:J10,J15)</f>
        <v>1473833</v>
      </c>
      <c r="K17" s="69">
        <f>SUM(K5,K8:K10,K15)</f>
        <v>1839060</v>
      </c>
      <c r="L17" s="69">
        <f>SUM(L5,L8:L10,L15)</f>
        <v>6912665</v>
      </c>
      <c r="M17" s="69">
        <f>SUM(M5,M8:M10,M15)</f>
        <v>339042</v>
      </c>
      <c r="N17" s="88">
        <f t="shared" ref="N17" si="8">SUM(N5,N8:N10,N15)</f>
        <v>7251707</v>
      </c>
      <c r="O17" s="41"/>
    </row>
    <row r="18" spans="1:14">
      <c r="A18" s="49" t="s">
        <v>23</v>
      </c>
      <c r="B18" s="50"/>
      <c r="C18" s="51"/>
      <c r="D18" s="52"/>
      <c r="E18" s="54"/>
      <c r="F18" s="54"/>
      <c r="G18" s="54"/>
      <c r="H18" s="54"/>
      <c r="I18" s="54"/>
      <c r="J18" s="54"/>
      <c r="K18" s="54"/>
      <c r="L18" s="54"/>
      <c r="M18" s="54"/>
      <c r="N18" s="84"/>
    </row>
    <row r="19" spans="1:14">
      <c r="A19" s="49"/>
      <c r="B19" s="50" t="s">
        <v>24</v>
      </c>
      <c r="C19" s="51"/>
      <c r="D19" s="52">
        <f>SUM(D20:D21)</f>
        <v>35250</v>
      </c>
      <c r="E19" s="54">
        <f t="shared" ref="E19:N19" si="9">SUM(E20:E21)</f>
        <v>0</v>
      </c>
      <c r="F19" s="54">
        <f>SUM(F20:F21)</f>
        <v>0</v>
      </c>
      <c r="G19" s="54">
        <f>SUM(G20:G21)</f>
        <v>0</v>
      </c>
      <c r="H19" s="54">
        <f>SUM(H20:H21)</f>
        <v>1767960</v>
      </c>
      <c r="I19" s="54">
        <f>SUM(I20:I21)</f>
        <v>1620000</v>
      </c>
      <c r="J19" s="54">
        <f>SUM(J20:J21)</f>
        <v>1458000</v>
      </c>
      <c r="K19" s="54">
        <f>SUM(K20:K21)</f>
        <v>1836000</v>
      </c>
      <c r="L19" s="54">
        <f>SUM(L20:L21)</f>
        <v>6717210</v>
      </c>
      <c r="M19" s="54">
        <f>SUM(M20:M21)</f>
        <v>0</v>
      </c>
      <c r="N19" s="84">
        <f>SUM(N20:N21)</f>
        <v>6717210</v>
      </c>
    </row>
    <row r="20" spans="1:14">
      <c r="A20" s="49"/>
      <c r="B20" s="50"/>
      <c r="C20" s="51" t="s">
        <v>25</v>
      </c>
      <c r="D20" s="52"/>
      <c r="E20" s="54"/>
      <c r="F20" s="54"/>
      <c r="G20" s="54"/>
      <c r="H20" s="54">
        <v>1767960</v>
      </c>
      <c r="I20" s="54">
        <v>1620000</v>
      </c>
      <c r="J20" s="54">
        <v>1458000</v>
      </c>
      <c r="K20" s="54">
        <v>1836000</v>
      </c>
      <c r="L20" s="54">
        <f t="shared" ref="L20:L21" si="10">SUM(D20:K20)</f>
        <v>6681960</v>
      </c>
      <c r="M20" s="54"/>
      <c r="N20" s="84">
        <f t="shared" ref="N20:N21" si="11">SUM(L20:M20)</f>
        <v>6681960</v>
      </c>
    </row>
    <row r="21" spans="1:14">
      <c r="A21" s="49"/>
      <c r="B21" s="50"/>
      <c r="C21" s="51" t="s">
        <v>26</v>
      </c>
      <c r="D21" s="55">
        <v>35250</v>
      </c>
      <c r="E21" s="57"/>
      <c r="F21" s="57"/>
      <c r="G21" s="57"/>
      <c r="H21" s="57"/>
      <c r="I21" s="57"/>
      <c r="J21" s="57"/>
      <c r="K21" s="57"/>
      <c r="L21" s="57">
        <f>SUM(D21:K21)</f>
        <v>35250</v>
      </c>
      <c r="M21" s="57"/>
      <c r="N21" s="85">
        <f>SUM(L21:M21)</f>
        <v>35250</v>
      </c>
    </row>
    <row r="22" spans="1:14">
      <c r="A22" s="49"/>
      <c r="B22" s="50" t="s">
        <v>27</v>
      </c>
      <c r="C22" s="51"/>
      <c r="D22" s="52">
        <f>SUM(D23:D25)</f>
        <v>0</v>
      </c>
      <c r="E22" s="54">
        <f t="shared" ref="E22:N22" si="12">SUM(E23:E25)</f>
        <v>18322</v>
      </c>
      <c r="F22" s="54">
        <f>SUM(F23:F25)</f>
        <v>17187</v>
      </c>
      <c r="G22" s="54">
        <f>SUM(G23:G25)</f>
        <v>38000</v>
      </c>
      <c r="H22" s="54">
        <f>SUM(H23:H25)</f>
        <v>14733</v>
      </c>
      <c r="I22" s="54">
        <f>SUM(I23:I25)</f>
        <v>3617</v>
      </c>
      <c r="J22" s="54">
        <f>SUM(J23:J25)</f>
        <v>8798</v>
      </c>
      <c r="K22" s="54">
        <f>SUM(K23:K25)</f>
        <v>1530</v>
      </c>
      <c r="L22" s="54">
        <f>SUM(L23:L25)</f>
        <v>102187</v>
      </c>
      <c r="M22" s="54">
        <f>SUM(M23:M25)</f>
        <v>0</v>
      </c>
      <c r="N22" s="84">
        <f>SUM(N23:N25)</f>
        <v>102187</v>
      </c>
    </row>
    <row r="23" spans="1:14">
      <c r="A23" s="49"/>
      <c r="B23" s="50"/>
      <c r="C23" s="51" t="s">
        <v>28</v>
      </c>
      <c r="D23" s="52"/>
      <c r="E23" s="54"/>
      <c r="F23" s="54"/>
      <c r="G23" s="54"/>
      <c r="H23" s="54"/>
      <c r="I23" s="54"/>
      <c r="J23" s="54">
        <v>3048</v>
      </c>
      <c r="K23" s="54"/>
      <c r="L23" s="54">
        <f t="shared" ref="L23:L25" si="13">SUM(D23:K23)</f>
        <v>3048</v>
      </c>
      <c r="M23" s="54"/>
      <c r="N23" s="84">
        <f t="shared" ref="N23:N25" si="14">SUM(L23:M23)</f>
        <v>3048</v>
      </c>
    </row>
    <row r="24" spans="1:14">
      <c r="A24" s="49"/>
      <c r="B24" s="50"/>
      <c r="C24" s="51" t="s">
        <v>29</v>
      </c>
      <c r="D24" s="52"/>
      <c r="E24" s="54">
        <v>12667</v>
      </c>
      <c r="F24" s="54">
        <v>14583</v>
      </c>
      <c r="G24" s="54"/>
      <c r="H24" s="54"/>
      <c r="I24" s="54"/>
      <c r="J24" s="54"/>
      <c r="K24" s="54"/>
      <c r="L24" s="54">
        <f>SUM(D24:K24)</f>
        <v>27250</v>
      </c>
      <c r="M24" s="54"/>
      <c r="N24" s="84">
        <f>SUM(L24:M24)</f>
        <v>27250</v>
      </c>
    </row>
    <row r="25" spans="1:14">
      <c r="A25" s="49"/>
      <c r="B25" s="50"/>
      <c r="C25" s="51" t="s">
        <v>30</v>
      </c>
      <c r="D25" s="55"/>
      <c r="E25" s="57">
        <v>5655</v>
      </c>
      <c r="F25" s="57">
        <v>2604</v>
      </c>
      <c r="G25" s="57">
        <v>38000</v>
      </c>
      <c r="H25" s="57">
        <v>14733</v>
      </c>
      <c r="I25" s="57">
        <v>3617</v>
      </c>
      <c r="J25" s="57">
        <v>5750</v>
      </c>
      <c r="K25" s="57">
        <v>1530</v>
      </c>
      <c r="L25" s="57">
        <f>SUM(D25:K25)</f>
        <v>71889</v>
      </c>
      <c r="M25" s="57"/>
      <c r="N25" s="85">
        <f>SUM(L25:M25)</f>
        <v>71889</v>
      </c>
    </row>
    <row r="26" spans="1:14">
      <c r="A26" s="49"/>
      <c r="B26" s="50" t="s">
        <v>31</v>
      </c>
      <c r="C26" s="51"/>
      <c r="D26" s="52">
        <f>SUM(D27:D35)</f>
        <v>110641</v>
      </c>
      <c r="E26" s="54">
        <f t="shared" ref="E26:N26" si="15">SUM(E27:E35)</f>
        <v>0</v>
      </c>
      <c r="F26" s="54">
        <f>SUM(F27:F35)</f>
        <v>0</v>
      </c>
      <c r="G26" s="54">
        <f>SUM(G27:G35)</f>
        <v>0</v>
      </c>
      <c r="H26" s="54">
        <f>SUM(H27:H35)</f>
        <v>0</v>
      </c>
      <c r="I26" s="54">
        <f>SUM(I27:I35)</f>
        <v>400</v>
      </c>
      <c r="J26" s="54">
        <f>SUM(J27:J35)</f>
        <v>6950</v>
      </c>
      <c r="K26" s="54">
        <f>SUM(K27:K35)</f>
        <v>400</v>
      </c>
      <c r="L26" s="54">
        <f>SUM(L27:L35)</f>
        <v>118391</v>
      </c>
      <c r="M26" s="54">
        <f>SUM(M27:M35)</f>
        <v>44854</v>
      </c>
      <c r="N26" s="84">
        <f>SUM(N27:N35)</f>
        <v>163245</v>
      </c>
    </row>
    <row r="27" spans="1:14">
      <c r="A27" s="49"/>
      <c r="B27" s="50"/>
      <c r="C27" s="51" t="s">
        <v>32</v>
      </c>
      <c r="D27" s="52">
        <v>17080</v>
      </c>
      <c r="E27" s="54"/>
      <c r="F27" s="54"/>
      <c r="G27" s="54"/>
      <c r="H27" s="54"/>
      <c r="I27" s="54"/>
      <c r="J27" s="54"/>
      <c r="K27" s="54"/>
      <c r="L27" s="54">
        <f t="shared" ref="L27:L35" si="16">SUM(D27:K27)</f>
        <v>17080</v>
      </c>
      <c r="M27" s="54"/>
      <c r="N27" s="84">
        <f t="shared" ref="N27:N35" si="17">SUM(L27:M27)</f>
        <v>17080</v>
      </c>
    </row>
    <row r="28" spans="1:14">
      <c r="A28" s="49"/>
      <c r="B28" s="50"/>
      <c r="C28" s="51" t="s">
        <v>33</v>
      </c>
      <c r="D28" s="52">
        <v>49902</v>
      </c>
      <c r="E28" s="54"/>
      <c r="F28" s="54"/>
      <c r="G28" s="54"/>
      <c r="H28" s="54"/>
      <c r="I28" s="54"/>
      <c r="J28" s="54"/>
      <c r="K28" s="54"/>
      <c r="L28" s="54">
        <f>SUM(D28:K28)</f>
        <v>49902</v>
      </c>
      <c r="M28" s="54">
        <v>8693</v>
      </c>
      <c r="N28" s="84">
        <f>SUM(L28:M28)</f>
        <v>58595</v>
      </c>
    </row>
    <row r="29" spans="1:14">
      <c r="A29" s="49"/>
      <c r="B29" s="50"/>
      <c r="C29" s="51" t="s">
        <v>34</v>
      </c>
      <c r="D29" s="52">
        <v>25343</v>
      </c>
      <c r="E29" s="54"/>
      <c r="F29" s="54"/>
      <c r="G29" s="54"/>
      <c r="H29" s="54"/>
      <c r="I29" s="54"/>
      <c r="J29" s="54"/>
      <c r="K29" s="54"/>
      <c r="L29" s="54">
        <f>SUM(D29:K29)</f>
        <v>25343</v>
      </c>
      <c r="M29" s="54">
        <v>4466</v>
      </c>
      <c r="N29" s="84">
        <f>SUM(L29:M29)</f>
        <v>29809</v>
      </c>
    </row>
    <row r="30" spans="1:14">
      <c r="A30" s="49"/>
      <c r="B30" s="50"/>
      <c r="C30" s="51" t="s">
        <v>35</v>
      </c>
      <c r="D30" s="52"/>
      <c r="E30" s="54"/>
      <c r="F30" s="54"/>
      <c r="G30" s="54"/>
      <c r="H30" s="54"/>
      <c r="I30" s="54"/>
      <c r="J30" s="54"/>
      <c r="K30" s="54"/>
      <c r="L30" s="54">
        <f>SUM(D30:K30)</f>
        <v>0</v>
      </c>
      <c r="M30" s="54">
        <v>19642</v>
      </c>
      <c r="N30" s="84">
        <f>SUM(L30:M30)</f>
        <v>19642</v>
      </c>
    </row>
    <row r="31" spans="1:14">
      <c r="A31" s="49"/>
      <c r="B31" s="50"/>
      <c r="C31" s="51" t="s">
        <v>36</v>
      </c>
      <c r="D31" s="52">
        <v>3116</v>
      </c>
      <c r="E31" s="54"/>
      <c r="F31" s="54"/>
      <c r="G31" s="54"/>
      <c r="H31" s="54"/>
      <c r="I31" s="54"/>
      <c r="J31" s="54"/>
      <c r="K31" s="54"/>
      <c r="L31" s="54">
        <f>SUM(D31:K31)</f>
        <v>3116</v>
      </c>
      <c r="M31" s="54">
        <v>2050</v>
      </c>
      <c r="N31" s="84">
        <f>SUM(L31:M31)</f>
        <v>5166</v>
      </c>
    </row>
    <row r="32" spans="1:14">
      <c r="A32" s="49"/>
      <c r="B32" s="50"/>
      <c r="C32" s="51" t="s">
        <v>37</v>
      </c>
      <c r="D32" s="52"/>
      <c r="E32" s="54"/>
      <c r="F32" s="54"/>
      <c r="G32" s="54"/>
      <c r="H32" s="54"/>
      <c r="I32" s="54"/>
      <c r="J32" s="54"/>
      <c r="K32" s="54"/>
      <c r="L32" s="54">
        <f>SUM(D32:K32)</f>
        <v>0</v>
      </c>
      <c r="M32" s="54">
        <v>2363</v>
      </c>
      <c r="N32" s="84">
        <f>SUM(L32:M32)</f>
        <v>2363</v>
      </c>
    </row>
    <row r="33" spans="1:14">
      <c r="A33" s="49"/>
      <c r="B33" s="50"/>
      <c r="C33" s="51" t="s">
        <v>38</v>
      </c>
      <c r="D33" s="52">
        <v>9200</v>
      </c>
      <c r="E33" s="54"/>
      <c r="F33" s="54"/>
      <c r="G33" s="54"/>
      <c r="H33" s="54"/>
      <c r="I33" s="54"/>
      <c r="J33" s="54"/>
      <c r="K33" s="54"/>
      <c r="L33" s="54">
        <f>SUM(D33:K33)</f>
        <v>9200</v>
      </c>
      <c r="M33" s="54">
        <v>5000</v>
      </c>
      <c r="N33" s="84">
        <f>SUM(L33:M33)</f>
        <v>14200</v>
      </c>
    </row>
    <row r="34" spans="1:14">
      <c r="A34" s="49"/>
      <c r="B34" s="50"/>
      <c r="C34" s="51" t="s">
        <v>39</v>
      </c>
      <c r="D34" s="52">
        <v>6000</v>
      </c>
      <c r="E34" s="54"/>
      <c r="F34" s="54"/>
      <c r="G34" s="54"/>
      <c r="H34" s="54"/>
      <c r="I34" s="54"/>
      <c r="J34" s="54">
        <v>300</v>
      </c>
      <c r="K34" s="54"/>
      <c r="L34" s="54">
        <f>SUM(D34:K34)</f>
        <v>6300</v>
      </c>
      <c r="M34" s="54">
        <v>2640</v>
      </c>
      <c r="N34" s="84">
        <f>SUM(L34:M34)</f>
        <v>8940</v>
      </c>
    </row>
    <row r="35" spans="1:15">
      <c r="A35" s="49"/>
      <c r="B35" s="50"/>
      <c r="C35" s="51" t="s">
        <v>40</v>
      </c>
      <c r="D35" s="55"/>
      <c r="E35" s="57"/>
      <c r="F35" s="57"/>
      <c r="G35" s="57"/>
      <c r="H35" s="57"/>
      <c r="I35" s="57">
        <v>400</v>
      </c>
      <c r="J35" s="57">
        <v>6650</v>
      </c>
      <c r="K35" s="57">
        <v>400</v>
      </c>
      <c r="L35" s="57">
        <f>SUM(D35:K35)</f>
        <v>7450</v>
      </c>
      <c r="M35" s="57"/>
      <c r="N35" s="85">
        <f>SUM(L35:M35)</f>
        <v>7450</v>
      </c>
      <c r="O35" s="41"/>
    </row>
    <row r="36" spans="1:15">
      <c r="A36" s="65"/>
      <c r="B36" s="66" t="s">
        <v>41</v>
      </c>
      <c r="C36" s="67"/>
      <c r="D36" s="70">
        <f>SUM(D19,D22,D26)</f>
        <v>145891</v>
      </c>
      <c r="E36" s="71">
        <f t="shared" ref="E36:M36" si="18">SUM(E19,E22,E26)</f>
        <v>18322</v>
      </c>
      <c r="F36" s="71">
        <f>SUM(F19,F22,F26)</f>
        <v>17187</v>
      </c>
      <c r="G36" s="71">
        <f>SUM(G19,G22,G26)</f>
        <v>38000</v>
      </c>
      <c r="H36" s="71">
        <f>SUM(H19,H22,H26)</f>
        <v>1782693</v>
      </c>
      <c r="I36" s="71">
        <f>SUM(I19,I22,I26)</f>
        <v>1624017</v>
      </c>
      <c r="J36" s="71">
        <f>SUM(J19,J22,J26)</f>
        <v>1473748</v>
      </c>
      <c r="K36" s="71">
        <f>SUM(K19,K22,K26)</f>
        <v>1837930</v>
      </c>
      <c r="L36" s="71">
        <f>SUM(L19,L22,L26)</f>
        <v>6937788</v>
      </c>
      <c r="M36" s="71">
        <f>SUM(M19,M22,M26)</f>
        <v>44854</v>
      </c>
      <c r="N36" s="91">
        <f t="shared" ref="N36" si="19">SUM(N19,N22,N26)</f>
        <v>6982642</v>
      </c>
      <c r="O36" s="41"/>
    </row>
    <row r="37" spans="1:15">
      <c r="A37" s="49" t="s">
        <v>42</v>
      </c>
      <c r="B37" s="50"/>
      <c r="C37" s="51"/>
      <c r="D37" s="52">
        <f>D17-D36</f>
        <v>-118791</v>
      </c>
      <c r="E37" s="54">
        <f t="shared" ref="E37:N37" si="20">E17-E36</f>
        <v>19002</v>
      </c>
      <c r="F37" s="54">
        <f>F17-F36</f>
        <v>17503</v>
      </c>
      <c r="G37" s="54">
        <f>G17-G36</f>
        <v>38000</v>
      </c>
      <c r="H37" s="54">
        <f>H17-H36</f>
        <v>14727</v>
      </c>
      <c r="I37" s="54">
        <f>I17-I36</f>
        <v>3221</v>
      </c>
      <c r="J37" s="54">
        <f>J17-J36</f>
        <v>85</v>
      </c>
      <c r="K37" s="54">
        <f>K17-K36</f>
        <v>1130</v>
      </c>
      <c r="L37" s="54">
        <f>L17-L36</f>
        <v>-25123</v>
      </c>
      <c r="M37" s="54">
        <f>M17-M36</f>
        <v>294188</v>
      </c>
      <c r="N37" s="84">
        <f>N17-N36</f>
        <v>269065</v>
      </c>
      <c r="O37" s="41"/>
    </row>
    <row r="38" spans="1:14">
      <c r="A38" s="49" t="s">
        <v>43</v>
      </c>
      <c r="B38" s="50"/>
      <c r="C38" s="51"/>
      <c r="D38" s="52"/>
      <c r="E38" s="54"/>
      <c r="F38" s="54"/>
      <c r="G38" s="54"/>
      <c r="H38" s="54"/>
      <c r="I38" s="54"/>
      <c r="J38" s="54"/>
      <c r="K38" s="54"/>
      <c r="L38" s="54"/>
      <c r="M38" s="54">
        <v>60000</v>
      </c>
      <c r="N38" s="84">
        <f>M38</f>
        <v>60000</v>
      </c>
    </row>
    <row r="39" spans="1:14">
      <c r="A39" s="65" t="s">
        <v>44</v>
      </c>
      <c r="B39" s="72"/>
      <c r="C39" s="73"/>
      <c r="D39" s="55"/>
      <c r="E39" s="57"/>
      <c r="F39" s="57"/>
      <c r="G39" s="57"/>
      <c r="H39" s="57"/>
      <c r="I39" s="57"/>
      <c r="J39" s="57"/>
      <c r="K39" s="57"/>
      <c r="L39" s="57"/>
      <c r="M39" s="57">
        <f t="shared" ref="M39:N39" si="21">M37-M38</f>
        <v>234188</v>
      </c>
      <c r="N39" s="85">
        <f>N37-N38</f>
        <v>209065</v>
      </c>
    </row>
    <row r="40" spans="1:14">
      <c r="A40" s="49" t="s">
        <v>45</v>
      </c>
      <c r="B40" s="50"/>
      <c r="C40" s="74"/>
      <c r="D40" s="52"/>
      <c r="E40" s="54"/>
      <c r="F40" s="54"/>
      <c r="G40" s="54"/>
      <c r="H40" s="54"/>
      <c r="I40" s="54"/>
      <c r="J40" s="54"/>
      <c r="K40" s="54"/>
      <c r="L40" s="54"/>
      <c r="M40" s="54"/>
      <c r="N40" s="84">
        <v>129752</v>
      </c>
    </row>
    <row r="41" spans="1:15">
      <c r="A41" s="75" t="s">
        <v>46</v>
      </c>
      <c r="B41" s="76"/>
      <c r="C41" s="77"/>
      <c r="D41" s="78"/>
      <c r="E41" s="80"/>
      <c r="F41" s="80"/>
      <c r="G41" s="80"/>
      <c r="H41" s="80"/>
      <c r="I41" s="80"/>
      <c r="J41" s="80"/>
      <c r="K41" s="80"/>
      <c r="L41" s="80"/>
      <c r="M41" s="80"/>
      <c r="N41" s="92">
        <f>SUM(N39:N40)</f>
        <v>338817</v>
      </c>
      <c r="O41" s="41"/>
    </row>
    <row r="42" spans="3:3">
      <c r="C42" s="81"/>
    </row>
  </sheetData>
  <mergeCells count="1">
    <mergeCell ref="A1:N1"/>
  </mergeCells>
  <pageMargins left="0.708333333333333" right="0.708333333333333" top="0.747916666666667" bottom="0.747916666666667" header="0.314583333333333" footer="0.314583333333333"/>
  <pageSetup paperSize="9" scale="9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3"/>
  <sheetViews>
    <sheetView topLeftCell="A19" workbookViewId="0">
      <selection activeCell="N43" sqref="N43"/>
    </sheetView>
  </sheetViews>
  <sheetFormatPr defaultColWidth="9" defaultRowHeight="12"/>
  <cols>
    <col min="1" max="1" width="9" style="40"/>
    <col min="2" max="2" width="10.25" style="40" customWidth="1"/>
    <col min="3" max="3" width="12.25" style="40" customWidth="1"/>
    <col min="4" max="7" width="9" style="41"/>
    <col min="8" max="12" width="10.25" style="41" customWidth="1"/>
    <col min="13" max="13" width="9" style="41"/>
    <col min="14" max="14" width="10.25" style="41" customWidth="1"/>
    <col min="15" max="15" width="10.25" style="40" customWidth="1"/>
    <col min="16" max="16384" width="9" style="40"/>
  </cols>
  <sheetData>
    <row r="1" spans="1:14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 t="s">
        <v>1</v>
      </c>
    </row>
    <row r="3" spans="1:14">
      <c r="A3" s="43"/>
      <c r="B3" s="44"/>
      <c r="C3" s="45"/>
      <c r="D3" s="46" t="s">
        <v>2</v>
      </c>
      <c r="E3" s="48" t="s">
        <v>3</v>
      </c>
      <c r="F3" s="48" t="s">
        <v>4</v>
      </c>
      <c r="G3" s="48" t="s">
        <v>5</v>
      </c>
      <c r="H3" s="48" t="s">
        <v>48</v>
      </c>
      <c r="I3" s="48" t="s">
        <v>49</v>
      </c>
      <c r="J3" s="48" t="s">
        <v>50</v>
      </c>
      <c r="K3" s="48" t="s">
        <v>51</v>
      </c>
      <c r="L3" s="48" t="s">
        <v>6</v>
      </c>
      <c r="M3" s="48" t="s">
        <v>7</v>
      </c>
      <c r="N3" s="83" t="s">
        <v>8</v>
      </c>
    </row>
    <row r="4" spans="1:14">
      <c r="A4" s="49" t="s">
        <v>9</v>
      </c>
      <c r="B4" s="50"/>
      <c r="C4" s="51"/>
      <c r="D4" s="52"/>
      <c r="E4" s="54"/>
      <c r="F4" s="54"/>
      <c r="G4" s="54"/>
      <c r="H4" s="54"/>
      <c r="I4" s="54"/>
      <c r="J4" s="54"/>
      <c r="K4" s="54"/>
      <c r="L4" s="54"/>
      <c r="M4" s="54"/>
      <c r="N4" s="84"/>
    </row>
    <row r="5" spans="1:14">
      <c r="A5" s="49"/>
      <c r="B5" s="50" t="s">
        <v>10</v>
      </c>
      <c r="C5" s="51"/>
      <c r="D5" s="52">
        <f>SUM(D6:D7)</f>
        <v>0</v>
      </c>
      <c r="E5" s="54">
        <f t="shared" ref="E5:N5" si="0">SUM(E6:E7)</f>
        <v>0</v>
      </c>
      <c r="F5" s="54">
        <f>SUM(F6:F7)</f>
        <v>0</v>
      </c>
      <c r="G5" s="54">
        <f>SUM(G6:G7)</f>
        <v>0</v>
      </c>
      <c r="H5" s="54">
        <f>SUM(H6:H7)</f>
        <v>0</v>
      </c>
      <c r="I5" s="54">
        <f>SUM(I6:I7)</f>
        <v>0</v>
      </c>
      <c r="J5" s="54">
        <f>SUM(J6:J7)</f>
        <v>0</v>
      </c>
      <c r="K5" s="54">
        <f>SUM(K6:K7)</f>
        <v>0</v>
      </c>
      <c r="L5" s="54">
        <f>SUM(L6:L7)</f>
        <v>0</v>
      </c>
      <c r="M5" s="54">
        <f>SUM(M6:M7)</f>
        <v>62500</v>
      </c>
      <c r="N5" s="84">
        <f>SUM(N6:N7)</f>
        <v>62500</v>
      </c>
    </row>
    <row r="6" spans="1:14">
      <c r="A6" s="49"/>
      <c r="B6" s="50"/>
      <c r="C6" s="51" t="s">
        <v>11</v>
      </c>
      <c r="D6" s="52"/>
      <c r="E6" s="54"/>
      <c r="F6" s="54"/>
      <c r="G6" s="54"/>
      <c r="H6" s="54"/>
      <c r="I6" s="54"/>
      <c r="J6" s="54"/>
      <c r="K6" s="54"/>
      <c r="L6" s="54">
        <f>SUM(D6:K6)</f>
        <v>0</v>
      </c>
      <c r="M6" s="54">
        <v>47000</v>
      </c>
      <c r="N6" s="84">
        <f>SUM(L6:M6)</f>
        <v>47000</v>
      </c>
    </row>
    <row r="7" spans="1:14">
      <c r="A7" s="49"/>
      <c r="B7" s="50"/>
      <c r="C7" s="51" t="s">
        <v>12</v>
      </c>
      <c r="D7" s="55"/>
      <c r="E7" s="57"/>
      <c r="F7" s="57"/>
      <c r="G7" s="57"/>
      <c r="H7" s="57"/>
      <c r="I7" s="57"/>
      <c r="J7" s="57"/>
      <c r="K7" s="57"/>
      <c r="L7" s="57">
        <f t="shared" ref="L7:L9" si="1">SUM(D7:K7)</f>
        <v>0</v>
      </c>
      <c r="M7" s="57">
        <v>15500</v>
      </c>
      <c r="N7" s="85">
        <f t="shared" ref="N7:N9" si="2">SUM(L7:M7)</f>
        <v>15500</v>
      </c>
    </row>
    <row r="8" spans="1:14">
      <c r="A8" s="49"/>
      <c r="B8" s="50" t="s">
        <v>13</v>
      </c>
      <c r="C8" s="51"/>
      <c r="D8" s="58"/>
      <c r="E8" s="60"/>
      <c r="F8" s="60"/>
      <c r="G8" s="60"/>
      <c r="H8" s="60"/>
      <c r="I8" s="60"/>
      <c r="J8" s="60"/>
      <c r="K8" s="60"/>
      <c r="L8" s="60">
        <f>SUM(D8:K8)</f>
        <v>0</v>
      </c>
      <c r="M8" s="60">
        <v>276146</v>
      </c>
      <c r="N8" s="86">
        <f>SUM(L8:M8)</f>
        <v>276146</v>
      </c>
    </row>
    <row r="9" spans="1:14">
      <c r="A9" s="49"/>
      <c r="B9" s="50" t="s">
        <v>14</v>
      </c>
      <c r="C9" s="51"/>
      <c r="D9" s="58"/>
      <c r="E9" s="60"/>
      <c r="F9" s="60"/>
      <c r="G9" s="60"/>
      <c r="H9" s="60"/>
      <c r="I9" s="60"/>
      <c r="J9" s="60">
        <v>1253</v>
      </c>
      <c r="K9" s="60"/>
      <c r="L9" s="60">
        <f>SUM(D9:K9)</f>
        <v>1253</v>
      </c>
      <c r="M9" s="60"/>
      <c r="N9" s="86">
        <f>SUM(L9:M9)</f>
        <v>1253</v>
      </c>
    </row>
    <row r="10" spans="1:14">
      <c r="A10" s="49"/>
      <c r="B10" s="50" t="s">
        <v>15</v>
      </c>
      <c r="C10" s="51"/>
      <c r="D10" s="52">
        <f>SUM(D11:D14)</f>
        <v>27100</v>
      </c>
      <c r="E10" s="54">
        <f t="shared" ref="E10:N10" si="3">SUM(E11:E14)</f>
        <v>37324</v>
      </c>
      <c r="F10" s="54">
        <f>SUM(F11:F14)</f>
        <v>34690</v>
      </c>
      <c r="G10" s="54">
        <f>SUM(G11:G14)</f>
        <v>76000</v>
      </c>
      <c r="H10" s="54">
        <f>SUM(H11:H14)</f>
        <v>1797420</v>
      </c>
      <c r="I10" s="54">
        <f>SUM(I11:I14)</f>
        <v>1627238</v>
      </c>
      <c r="J10" s="54">
        <f>SUM(J11:J14)</f>
        <v>1472580</v>
      </c>
      <c r="K10" s="54">
        <f>SUM(K11:K14)</f>
        <v>1839060</v>
      </c>
      <c r="L10" s="54">
        <f>SUM(L11:L14)</f>
        <v>6911412</v>
      </c>
      <c r="M10" s="54">
        <f>SUM(M11:M14)</f>
        <v>0</v>
      </c>
      <c r="N10" s="84">
        <f>SUM(N11:N14)</f>
        <v>6911412</v>
      </c>
    </row>
    <row r="11" spans="1:14">
      <c r="A11" s="49"/>
      <c r="B11" s="50"/>
      <c r="C11" s="51" t="s">
        <v>16</v>
      </c>
      <c r="D11" s="52"/>
      <c r="E11" s="54"/>
      <c r="F11" s="54"/>
      <c r="G11" s="54"/>
      <c r="H11" s="54">
        <v>1767960</v>
      </c>
      <c r="I11" s="54">
        <v>1620000</v>
      </c>
      <c r="J11" s="54">
        <v>1458000</v>
      </c>
      <c r="K11" s="54">
        <v>1836000</v>
      </c>
      <c r="L11" s="54">
        <f t="shared" ref="L11:L14" si="4">SUM(D11:K11)</f>
        <v>6681960</v>
      </c>
      <c r="M11" s="54"/>
      <c r="N11" s="84">
        <f t="shared" ref="N11:N14" si="5">SUM(L11:M11)</f>
        <v>6681960</v>
      </c>
    </row>
    <row r="12" spans="1:14">
      <c r="A12" s="49"/>
      <c r="B12" s="50"/>
      <c r="C12" s="51" t="s">
        <v>17</v>
      </c>
      <c r="D12" s="52"/>
      <c r="E12" s="54">
        <v>18324</v>
      </c>
      <c r="F12" s="54">
        <v>17190</v>
      </c>
      <c r="G12" s="54">
        <v>38000</v>
      </c>
      <c r="H12" s="54">
        <v>14730</v>
      </c>
      <c r="I12" s="54">
        <v>3619</v>
      </c>
      <c r="J12" s="54">
        <v>7290</v>
      </c>
      <c r="K12" s="54">
        <v>1530</v>
      </c>
      <c r="L12" s="54">
        <f>SUM(D12:K12)</f>
        <v>100683</v>
      </c>
      <c r="M12" s="54"/>
      <c r="N12" s="84">
        <f>SUM(L12:M12)</f>
        <v>100683</v>
      </c>
    </row>
    <row r="13" spans="1:14">
      <c r="A13" s="49"/>
      <c r="B13" s="50"/>
      <c r="C13" s="51" t="s">
        <v>18</v>
      </c>
      <c r="D13" s="52"/>
      <c r="E13" s="54">
        <v>19000</v>
      </c>
      <c r="F13" s="54">
        <v>17500</v>
      </c>
      <c r="G13" s="54">
        <v>38000</v>
      </c>
      <c r="H13" s="54">
        <v>14730</v>
      </c>
      <c r="I13" s="54">
        <v>3619</v>
      </c>
      <c r="J13" s="54">
        <v>7290</v>
      </c>
      <c r="K13" s="54">
        <v>1530</v>
      </c>
      <c r="L13" s="54">
        <f>SUM(D13:K13)</f>
        <v>101669</v>
      </c>
      <c r="M13" s="54"/>
      <c r="N13" s="84">
        <f>SUM(L13:M13)</f>
        <v>101669</v>
      </c>
    </row>
    <row r="14" spans="1:14">
      <c r="A14" s="49"/>
      <c r="B14" s="50"/>
      <c r="C14" s="51" t="s">
        <v>19</v>
      </c>
      <c r="D14" s="55">
        <v>27100</v>
      </c>
      <c r="E14" s="57"/>
      <c r="F14" s="57"/>
      <c r="G14" s="57"/>
      <c r="H14" s="57"/>
      <c r="I14" s="57"/>
      <c r="J14" s="57"/>
      <c r="K14" s="57"/>
      <c r="L14" s="57">
        <f>SUM(D14:K14)</f>
        <v>27100</v>
      </c>
      <c r="M14" s="57"/>
      <c r="N14" s="85">
        <f>SUM(L14:M14)</f>
        <v>27100</v>
      </c>
    </row>
    <row r="15" spans="1:14">
      <c r="A15" s="49"/>
      <c r="B15" s="50" t="s">
        <v>20</v>
      </c>
      <c r="C15" s="51"/>
      <c r="D15" s="52">
        <f>D16</f>
        <v>0</v>
      </c>
      <c r="E15" s="54">
        <f t="shared" ref="E15:N15" si="6">E16</f>
        <v>0</v>
      </c>
      <c r="F15" s="54">
        <f>F16</f>
        <v>0</v>
      </c>
      <c r="G15" s="54">
        <f>G16</f>
        <v>0</v>
      </c>
      <c r="H15" s="54">
        <f>H16</f>
        <v>0</v>
      </c>
      <c r="I15" s="54">
        <f>I16</f>
        <v>0</v>
      </c>
      <c r="J15" s="54">
        <f>J16</f>
        <v>0</v>
      </c>
      <c r="K15" s="54">
        <f>K16</f>
        <v>0</v>
      </c>
      <c r="L15" s="54">
        <f>L16</f>
        <v>0</v>
      </c>
      <c r="M15" s="54">
        <f>M16</f>
        <v>396</v>
      </c>
      <c r="N15" s="84">
        <f>N16</f>
        <v>396</v>
      </c>
    </row>
    <row r="16" spans="1:14">
      <c r="A16" s="49"/>
      <c r="B16" s="50"/>
      <c r="C16" s="51" t="s">
        <v>17</v>
      </c>
      <c r="D16" s="55"/>
      <c r="E16" s="57"/>
      <c r="F16" s="57"/>
      <c r="G16" s="57"/>
      <c r="H16" s="57"/>
      <c r="I16" s="57"/>
      <c r="J16" s="57"/>
      <c r="K16" s="57"/>
      <c r="L16" s="57">
        <f>SUM(D16:K16)</f>
        <v>0</v>
      </c>
      <c r="M16" s="57">
        <v>396</v>
      </c>
      <c r="N16" s="85">
        <f>SUM(L16:M16)</f>
        <v>396</v>
      </c>
    </row>
    <row r="17" spans="1:15">
      <c r="A17" s="65"/>
      <c r="B17" s="66" t="s">
        <v>22</v>
      </c>
      <c r="C17" s="67"/>
      <c r="D17" s="70">
        <f>SUM(D5,D8:D10,D15)</f>
        <v>27100</v>
      </c>
      <c r="E17" s="71">
        <f t="shared" ref="E17:M17" si="7">SUM(E5,E8:E10,E15)</f>
        <v>37324</v>
      </c>
      <c r="F17" s="71">
        <f>SUM(F5,F8:F10,F15)</f>
        <v>34690</v>
      </c>
      <c r="G17" s="71">
        <f>SUM(G5,G8:G10,G15)</f>
        <v>76000</v>
      </c>
      <c r="H17" s="71">
        <f>SUM(H5,H8:H10,H15)</f>
        <v>1797420</v>
      </c>
      <c r="I17" s="71">
        <f>SUM(I5,I8:I10,I15)</f>
        <v>1627238</v>
      </c>
      <c r="J17" s="71">
        <f>SUM(J5,J8:J10,J15)</f>
        <v>1473833</v>
      </c>
      <c r="K17" s="71">
        <f>SUM(K5,K8:K10,K15)</f>
        <v>1839060</v>
      </c>
      <c r="L17" s="71">
        <f>SUM(L5,L8:L10,L15)</f>
        <v>6912665</v>
      </c>
      <c r="M17" s="71">
        <f>SUM(M5,M8:M10,M15)</f>
        <v>339042</v>
      </c>
      <c r="N17" s="91">
        <f t="shared" ref="N17" si="8">SUM(N5,N8:N10,N15)</f>
        <v>7251707</v>
      </c>
      <c r="O17" s="41"/>
    </row>
    <row r="18" spans="1:14">
      <c r="A18" s="49" t="s">
        <v>23</v>
      </c>
      <c r="B18" s="50"/>
      <c r="C18" s="51"/>
      <c r="D18" s="52"/>
      <c r="E18" s="54"/>
      <c r="F18" s="54"/>
      <c r="G18" s="54"/>
      <c r="H18" s="54"/>
      <c r="I18" s="54"/>
      <c r="J18" s="54"/>
      <c r="K18" s="54"/>
      <c r="L18" s="54"/>
      <c r="M18" s="54"/>
      <c r="N18" s="84"/>
    </row>
    <row r="19" spans="1:14">
      <c r="A19" s="49"/>
      <c r="B19" s="50" t="s">
        <v>24</v>
      </c>
      <c r="C19" s="51"/>
      <c r="D19" s="52">
        <f>SUM(D20:D21)</f>
        <v>35250</v>
      </c>
      <c r="E19" s="54">
        <f t="shared" ref="E19:N19" si="9">SUM(E20:E21)</f>
        <v>0</v>
      </c>
      <c r="F19" s="54">
        <f>SUM(F20:F21)</f>
        <v>0</v>
      </c>
      <c r="G19" s="54">
        <f>SUM(G20:G21)</f>
        <v>0</v>
      </c>
      <c r="H19" s="54">
        <f>SUM(H20:H21)</f>
        <v>1767960</v>
      </c>
      <c r="I19" s="54">
        <f>SUM(I20:I21)</f>
        <v>1620000</v>
      </c>
      <c r="J19" s="54">
        <f>SUM(J20:J21)</f>
        <v>1458000</v>
      </c>
      <c r="K19" s="54">
        <f>SUM(K20:K21)</f>
        <v>1836000</v>
      </c>
      <c r="L19" s="54">
        <f>SUM(L20:L21)</f>
        <v>6717210</v>
      </c>
      <c r="M19" s="54">
        <f>SUM(M20:M21)</f>
        <v>0</v>
      </c>
      <c r="N19" s="84">
        <f>SUM(N20:N21)</f>
        <v>6717210</v>
      </c>
    </row>
    <row r="20" spans="1:14">
      <c r="A20" s="49"/>
      <c r="B20" s="50"/>
      <c r="C20" s="51" t="s">
        <v>25</v>
      </c>
      <c r="D20" s="52"/>
      <c r="E20" s="54"/>
      <c r="F20" s="54"/>
      <c r="G20" s="54"/>
      <c r="H20" s="54">
        <v>1767960</v>
      </c>
      <c r="I20" s="54">
        <v>1620000</v>
      </c>
      <c r="J20" s="54">
        <v>1458000</v>
      </c>
      <c r="K20" s="54">
        <v>1836000</v>
      </c>
      <c r="L20" s="54">
        <f t="shared" ref="L20:L21" si="10">SUM(D20:K20)</f>
        <v>6681960</v>
      </c>
      <c r="M20" s="54"/>
      <c r="N20" s="84">
        <f t="shared" ref="N20:N21" si="11">SUM(L20:M20)</f>
        <v>6681960</v>
      </c>
    </row>
    <row r="21" spans="1:14">
      <c r="A21" s="49"/>
      <c r="B21" s="50"/>
      <c r="C21" s="51" t="s">
        <v>26</v>
      </c>
      <c r="D21" s="55">
        <v>35250</v>
      </c>
      <c r="E21" s="57"/>
      <c r="F21" s="57"/>
      <c r="G21" s="57"/>
      <c r="H21" s="57"/>
      <c r="I21" s="57"/>
      <c r="J21" s="57"/>
      <c r="K21" s="57"/>
      <c r="L21" s="57">
        <f>SUM(D21:K21)</f>
        <v>35250</v>
      </c>
      <c r="M21" s="57"/>
      <c r="N21" s="85">
        <f>SUM(L21:M21)</f>
        <v>35250</v>
      </c>
    </row>
    <row r="22" spans="1:14">
      <c r="A22" s="49"/>
      <c r="B22" s="50" t="s">
        <v>27</v>
      </c>
      <c r="C22" s="51"/>
      <c r="D22" s="52">
        <f>SUM(D23:D25)</f>
        <v>0</v>
      </c>
      <c r="E22" s="54">
        <f t="shared" ref="E22:N22" si="12">SUM(E23:E25)</f>
        <v>18322</v>
      </c>
      <c r="F22" s="54">
        <f>SUM(F23:F25)</f>
        <v>17187</v>
      </c>
      <c r="G22" s="54">
        <f>SUM(G23:G25)</f>
        <v>38000</v>
      </c>
      <c r="H22" s="54">
        <f>SUM(H23:H25)</f>
        <v>14733</v>
      </c>
      <c r="I22" s="54">
        <f>SUM(I23:I25)</f>
        <v>3617</v>
      </c>
      <c r="J22" s="54">
        <f>SUM(J23:J25)</f>
        <v>8798</v>
      </c>
      <c r="K22" s="54">
        <f>SUM(K23:K25)</f>
        <v>1530</v>
      </c>
      <c r="L22" s="54">
        <f>SUM(L23:L25)</f>
        <v>102187</v>
      </c>
      <c r="M22" s="54">
        <f>SUM(M23:M25)</f>
        <v>0</v>
      </c>
      <c r="N22" s="84">
        <f>SUM(N23:N25)</f>
        <v>102187</v>
      </c>
    </row>
    <row r="23" spans="1:14">
      <c r="A23" s="49"/>
      <c r="B23" s="50"/>
      <c r="C23" s="51" t="s">
        <v>28</v>
      </c>
      <c r="D23" s="52"/>
      <c r="E23" s="54"/>
      <c r="F23" s="54"/>
      <c r="G23" s="54"/>
      <c r="H23" s="54"/>
      <c r="I23" s="54"/>
      <c r="J23" s="54">
        <v>3048</v>
      </c>
      <c r="K23" s="54"/>
      <c r="L23" s="54">
        <f t="shared" ref="L23:L25" si="13">SUM(D23:K23)</f>
        <v>3048</v>
      </c>
      <c r="M23" s="54"/>
      <c r="N23" s="84">
        <f t="shared" ref="N23:N25" si="14">SUM(L23:M23)</f>
        <v>3048</v>
      </c>
    </row>
    <row r="24" spans="1:14">
      <c r="A24" s="49"/>
      <c r="B24" s="50"/>
      <c r="C24" s="51" t="s">
        <v>29</v>
      </c>
      <c r="D24" s="52"/>
      <c r="E24" s="54">
        <v>12667</v>
      </c>
      <c r="F24" s="54">
        <v>14583</v>
      </c>
      <c r="G24" s="54"/>
      <c r="H24" s="54"/>
      <c r="I24" s="54"/>
      <c r="J24" s="54"/>
      <c r="K24" s="54"/>
      <c r="L24" s="54">
        <f>SUM(D24:K24)</f>
        <v>27250</v>
      </c>
      <c r="M24" s="54"/>
      <c r="N24" s="84">
        <f>SUM(L24:M24)</f>
        <v>27250</v>
      </c>
    </row>
    <row r="25" spans="1:14">
      <c r="A25" s="49"/>
      <c r="B25" s="50"/>
      <c r="C25" s="51" t="s">
        <v>30</v>
      </c>
      <c r="D25" s="55"/>
      <c r="E25" s="57">
        <v>5655</v>
      </c>
      <c r="F25" s="57">
        <v>2604</v>
      </c>
      <c r="G25" s="57">
        <v>38000</v>
      </c>
      <c r="H25" s="57">
        <v>14733</v>
      </c>
      <c r="I25" s="57">
        <v>3617</v>
      </c>
      <c r="J25" s="57">
        <v>5750</v>
      </c>
      <c r="K25" s="57">
        <v>1530</v>
      </c>
      <c r="L25" s="57">
        <f>SUM(D25:K25)</f>
        <v>71889</v>
      </c>
      <c r="M25" s="57"/>
      <c r="N25" s="85">
        <f>SUM(L25:M25)</f>
        <v>71889</v>
      </c>
    </row>
    <row r="26" spans="1:14">
      <c r="A26" s="49"/>
      <c r="B26" s="50" t="s">
        <v>31</v>
      </c>
      <c r="C26" s="51"/>
      <c r="D26" s="52">
        <f>SUM(D27:D35)</f>
        <v>110641</v>
      </c>
      <c r="E26" s="54">
        <f t="shared" ref="E26:N26" si="15">SUM(E27:E35)</f>
        <v>0</v>
      </c>
      <c r="F26" s="54">
        <f>SUM(F27:F35)</f>
        <v>0</v>
      </c>
      <c r="G26" s="54">
        <f>SUM(G27:G35)</f>
        <v>0</v>
      </c>
      <c r="H26" s="54">
        <f>SUM(H27:H35)</f>
        <v>0</v>
      </c>
      <c r="I26" s="54">
        <f>SUM(I27:I35)</f>
        <v>400</v>
      </c>
      <c r="J26" s="54">
        <f>SUM(J27:J35)</f>
        <v>6950</v>
      </c>
      <c r="K26" s="54">
        <f>SUM(K27:K35)</f>
        <v>400</v>
      </c>
      <c r="L26" s="54">
        <f>SUM(L27:L35)</f>
        <v>118391</v>
      </c>
      <c r="M26" s="54">
        <f>SUM(M27:M35)</f>
        <v>44854</v>
      </c>
      <c r="N26" s="84">
        <f>SUM(N27:N35)</f>
        <v>163245</v>
      </c>
    </row>
    <row r="27" spans="1:14">
      <c r="A27" s="49"/>
      <c r="B27" s="50"/>
      <c r="C27" s="51" t="s">
        <v>32</v>
      </c>
      <c r="D27" s="52">
        <v>17080</v>
      </c>
      <c r="E27" s="54"/>
      <c r="F27" s="54"/>
      <c r="G27" s="54"/>
      <c r="H27" s="54"/>
      <c r="I27" s="54"/>
      <c r="J27" s="54"/>
      <c r="K27" s="54"/>
      <c r="L27" s="54">
        <f t="shared" ref="L27:L35" si="16">SUM(D27:K27)</f>
        <v>17080</v>
      </c>
      <c r="M27" s="54"/>
      <c r="N27" s="84">
        <f t="shared" ref="N27:N35" si="17">SUM(L27:M27)</f>
        <v>17080</v>
      </c>
    </row>
    <row r="28" spans="1:14">
      <c r="A28" s="49"/>
      <c r="B28" s="50"/>
      <c r="C28" s="51" t="s">
        <v>33</v>
      </c>
      <c r="D28" s="52">
        <v>49902</v>
      </c>
      <c r="E28" s="54"/>
      <c r="F28" s="54"/>
      <c r="G28" s="54"/>
      <c r="H28" s="54"/>
      <c r="I28" s="54"/>
      <c r="J28" s="54"/>
      <c r="K28" s="54"/>
      <c r="L28" s="54">
        <f>SUM(D28:K28)</f>
        <v>49902</v>
      </c>
      <c r="M28" s="54">
        <v>8693</v>
      </c>
      <c r="N28" s="84">
        <f>SUM(L28:M28)</f>
        <v>58595</v>
      </c>
    </row>
    <row r="29" spans="1:14">
      <c r="A29" s="49"/>
      <c r="B29" s="50"/>
      <c r="C29" s="51" t="s">
        <v>34</v>
      </c>
      <c r="D29" s="52">
        <v>25343</v>
      </c>
      <c r="E29" s="54"/>
      <c r="F29" s="54"/>
      <c r="G29" s="54"/>
      <c r="H29" s="54"/>
      <c r="I29" s="54"/>
      <c r="J29" s="54"/>
      <c r="K29" s="54"/>
      <c r="L29" s="54">
        <f>SUM(D29:K29)</f>
        <v>25343</v>
      </c>
      <c r="M29" s="54">
        <v>4466</v>
      </c>
      <c r="N29" s="84">
        <f>SUM(L29:M29)</f>
        <v>29809</v>
      </c>
    </row>
    <row r="30" spans="1:14">
      <c r="A30" s="49"/>
      <c r="B30" s="50"/>
      <c r="C30" s="51" t="s">
        <v>35</v>
      </c>
      <c r="D30" s="52"/>
      <c r="E30" s="54"/>
      <c r="F30" s="54"/>
      <c r="G30" s="54"/>
      <c r="H30" s="54"/>
      <c r="I30" s="54"/>
      <c r="J30" s="54"/>
      <c r="K30" s="54"/>
      <c r="L30" s="54">
        <f>SUM(D30:K30)</f>
        <v>0</v>
      </c>
      <c r="M30" s="54">
        <v>19642</v>
      </c>
      <c r="N30" s="84">
        <f>SUM(L30:M30)</f>
        <v>19642</v>
      </c>
    </row>
    <row r="31" spans="1:14">
      <c r="A31" s="49"/>
      <c r="B31" s="50"/>
      <c r="C31" s="51" t="s">
        <v>36</v>
      </c>
      <c r="D31" s="52">
        <v>3116</v>
      </c>
      <c r="E31" s="54"/>
      <c r="F31" s="54"/>
      <c r="G31" s="54"/>
      <c r="H31" s="54"/>
      <c r="I31" s="54"/>
      <c r="J31" s="54"/>
      <c r="K31" s="54"/>
      <c r="L31" s="54">
        <f>SUM(D31:K31)</f>
        <v>3116</v>
      </c>
      <c r="M31" s="54">
        <v>2050</v>
      </c>
      <c r="N31" s="84">
        <f>SUM(L31:M31)</f>
        <v>5166</v>
      </c>
    </row>
    <row r="32" spans="1:14">
      <c r="A32" s="49"/>
      <c r="B32" s="50"/>
      <c r="C32" s="51" t="s">
        <v>37</v>
      </c>
      <c r="D32" s="52"/>
      <c r="E32" s="54"/>
      <c r="F32" s="54"/>
      <c r="G32" s="54"/>
      <c r="H32" s="54"/>
      <c r="I32" s="54"/>
      <c r="J32" s="54"/>
      <c r="K32" s="54"/>
      <c r="L32" s="54">
        <f>SUM(D32:K32)</f>
        <v>0</v>
      </c>
      <c r="M32" s="54">
        <v>2363</v>
      </c>
      <c r="N32" s="84">
        <f>SUM(L32:M32)</f>
        <v>2363</v>
      </c>
    </row>
    <row r="33" spans="1:14">
      <c r="A33" s="49"/>
      <c r="B33" s="50"/>
      <c r="C33" s="51" t="s">
        <v>38</v>
      </c>
      <c r="D33" s="52">
        <v>9200</v>
      </c>
      <c r="E33" s="54"/>
      <c r="F33" s="54"/>
      <c r="G33" s="54"/>
      <c r="H33" s="54"/>
      <c r="I33" s="54"/>
      <c r="J33" s="54"/>
      <c r="K33" s="54"/>
      <c r="L33" s="54">
        <f>SUM(D33:K33)</f>
        <v>9200</v>
      </c>
      <c r="M33" s="54">
        <v>5000</v>
      </c>
      <c r="N33" s="84">
        <f>SUM(L33:M33)</f>
        <v>14200</v>
      </c>
    </row>
    <row r="34" spans="1:14">
      <c r="A34" s="49"/>
      <c r="B34" s="50"/>
      <c r="C34" s="51" t="s">
        <v>39</v>
      </c>
      <c r="D34" s="52">
        <v>6000</v>
      </c>
      <c r="E34" s="54"/>
      <c r="F34" s="54"/>
      <c r="G34" s="54"/>
      <c r="H34" s="54"/>
      <c r="I34" s="54"/>
      <c r="J34" s="54">
        <v>300</v>
      </c>
      <c r="K34" s="54"/>
      <c r="L34" s="54">
        <f>SUM(D34:K34)</f>
        <v>6300</v>
      </c>
      <c r="M34" s="54">
        <v>2640</v>
      </c>
      <c r="N34" s="84">
        <f>SUM(L34:M34)</f>
        <v>8940</v>
      </c>
    </row>
    <row r="35" spans="1:15">
      <c r="A35" s="49"/>
      <c r="B35" s="50"/>
      <c r="C35" s="51" t="s">
        <v>40</v>
      </c>
      <c r="D35" s="55"/>
      <c r="E35" s="57"/>
      <c r="F35" s="57"/>
      <c r="G35" s="57"/>
      <c r="H35" s="57"/>
      <c r="I35" s="57">
        <v>400</v>
      </c>
      <c r="J35" s="57">
        <v>6650</v>
      </c>
      <c r="K35" s="57">
        <v>400</v>
      </c>
      <c r="L35" s="57">
        <f>SUM(D35:K35)</f>
        <v>7450</v>
      </c>
      <c r="M35" s="57"/>
      <c r="N35" s="85">
        <f>SUM(L35:M35)</f>
        <v>7450</v>
      </c>
      <c r="O35" s="41"/>
    </row>
    <row r="36" spans="1:15">
      <c r="A36" s="65"/>
      <c r="B36" s="66" t="s">
        <v>41</v>
      </c>
      <c r="C36" s="67"/>
      <c r="D36" s="70">
        <f>SUM(D19,D22,D26)</f>
        <v>145891</v>
      </c>
      <c r="E36" s="71">
        <f t="shared" ref="E36:M36" si="18">SUM(E19,E22,E26)</f>
        <v>18322</v>
      </c>
      <c r="F36" s="71">
        <f>SUM(F19,F22,F26)</f>
        <v>17187</v>
      </c>
      <c r="G36" s="71">
        <f>SUM(G19,G22,G26)</f>
        <v>38000</v>
      </c>
      <c r="H36" s="71">
        <f>SUM(H19,H22,H26)</f>
        <v>1782693</v>
      </c>
      <c r="I36" s="71">
        <f>SUM(I19,I22,I26)</f>
        <v>1624017</v>
      </c>
      <c r="J36" s="71">
        <f>SUM(J19,J22,J26)</f>
        <v>1473748</v>
      </c>
      <c r="K36" s="71">
        <f>SUM(K19,K22,K26)</f>
        <v>1837930</v>
      </c>
      <c r="L36" s="71">
        <f>SUM(L19,L22,L26)</f>
        <v>6937788</v>
      </c>
      <c r="M36" s="71">
        <f>SUM(M19,M22,M26)</f>
        <v>44854</v>
      </c>
      <c r="N36" s="91">
        <f t="shared" ref="N36" si="19">SUM(N19,N22,N26)</f>
        <v>6982642</v>
      </c>
      <c r="O36" s="41"/>
    </row>
    <row r="37" spans="1:15">
      <c r="A37" s="49" t="s">
        <v>53</v>
      </c>
      <c r="B37" s="96"/>
      <c r="C37" s="97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100">
        <f>N38</f>
        <v>251</v>
      </c>
      <c r="O37" s="41"/>
    </row>
    <row r="38" spans="1:15">
      <c r="A38" s="65"/>
      <c r="B38" s="66" t="s">
        <v>54</v>
      </c>
      <c r="C38" s="67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91">
        <v>251</v>
      </c>
      <c r="O38" s="41"/>
    </row>
    <row r="39" spans="1:15">
      <c r="A39" s="49" t="s">
        <v>42</v>
      </c>
      <c r="B39" s="50"/>
      <c r="C39" s="51"/>
      <c r="D39" s="52">
        <f>D17-D36</f>
        <v>-118791</v>
      </c>
      <c r="E39" s="54">
        <f t="shared" ref="E39:M39" si="20">E17-E36</f>
        <v>19002</v>
      </c>
      <c r="F39" s="54">
        <f>F17-F36</f>
        <v>17503</v>
      </c>
      <c r="G39" s="54">
        <f>G17-G36</f>
        <v>38000</v>
      </c>
      <c r="H39" s="54">
        <f>H17-H36</f>
        <v>14727</v>
      </c>
      <c r="I39" s="54">
        <f>I17-I36</f>
        <v>3221</v>
      </c>
      <c r="J39" s="54">
        <f>J17-J36</f>
        <v>85</v>
      </c>
      <c r="K39" s="54">
        <f>K17-K36</f>
        <v>1130</v>
      </c>
      <c r="L39" s="54">
        <f>L17-L36</f>
        <v>-25123</v>
      </c>
      <c r="M39" s="54">
        <f>M17-M36</f>
        <v>294188</v>
      </c>
      <c r="N39" s="84">
        <f>N17-N36+N37</f>
        <v>269316</v>
      </c>
      <c r="O39" s="41"/>
    </row>
    <row r="40" spans="1:14">
      <c r="A40" s="49" t="s">
        <v>43</v>
      </c>
      <c r="B40" s="50"/>
      <c r="C40" s="51"/>
      <c r="D40" s="52"/>
      <c r="E40" s="54"/>
      <c r="F40" s="54"/>
      <c r="G40" s="54"/>
      <c r="H40" s="54"/>
      <c r="I40" s="54"/>
      <c r="J40" s="54"/>
      <c r="K40" s="54"/>
      <c r="L40" s="54"/>
      <c r="M40" s="54">
        <v>60000</v>
      </c>
      <c r="N40" s="84">
        <f>M40</f>
        <v>60000</v>
      </c>
    </row>
    <row r="41" spans="1:14">
      <c r="A41" s="65" t="s">
        <v>44</v>
      </c>
      <c r="B41" s="72"/>
      <c r="C41" s="73"/>
      <c r="D41" s="55"/>
      <c r="E41" s="57"/>
      <c r="F41" s="57"/>
      <c r="G41" s="57"/>
      <c r="H41" s="57"/>
      <c r="I41" s="57"/>
      <c r="J41" s="57"/>
      <c r="K41" s="57"/>
      <c r="L41" s="57"/>
      <c r="M41" s="57">
        <f t="shared" ref="M41:N41" si="21">M39-M40</f>
        <v>234188</v>
      </c>
      <c r="N41" s="85">
        <f>N39-N40</f>
        <v>209316</v>
      </c>
    </row>
    <row r="42" spans="1:14">
      <c r="A42" s="49" t="s">
        <v>45</v>
      </c>
      <c r="B42" s="50"/>
      <c r="C42" s="51"/>
      <c r="D42" s="52"/>
      <c r="E42" s="54"/>
      <c r="F42" s="54"/>
      <c r="G42" s="54"/>
      <c r="H42" s="54"/>
      <c r="I42" s="54"/>
      <c r="J42" s="54"/>
      <c r="K42" s="54"/>
      <c r="L42" s="54"/>
      <c r="M42" s="54"/>
      <c r="N42" s="84">
        <v>129501</v>
      </c>
    </row>
    <row r="43" spans="1:15">
      <c r="A43" s="75" t="s">
        <v>46</v>
      </c>
      <c r="B43" s="76"/>
      <c r="C43" s="77"/>
      <c r="D43" s="78"/>
      <c r="E43" s="80"/>
      <c r="F43" s="80"/>
      <c r="G43" s="80"/>
      <c r="H43" s="80"/>
      <c r="I43" s="80"/>
      <c r="J43" s="80"/>
      <c r="K43" s="80"/>
      <c r="L43" s="80"/>
      <c r="M43" s="80"/>
      <c r="N43" s="92">
        <f>SUM(N41:N42)</f>
        <v>338817</v>
      </c>
      <c r="O43" s="41"/>
    </row>
  </sheetData>
  <mergeCells count="1">
    <mergeCell ref="A1:N1"/>
  </mergeCells>
  <pageMargins left="0.708333333333333" right="0.708333333333333" top="0.747916666666667" bottom="0.747916666666667" header="0.314583333333333" footer="0.314583333333333"/>
  <pageSetup paperSize="9" scale="9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4"/>
  <sheetViews>
    <sheetView workbookViewId="0">
      <selection activeCell="D27" sqref="D27"/>
    </sheetView>
  </sheetViews>
  <sheetFormatPr defaultColWidth="9" defaultRowHeight="13.5"/>
  <cols>
    <col min="1" max="3" width="4" style="2" customWidth="1"/>
    <col min="4" max="4" width="23.25" style="1" customWidth="1"/>
    <col min="5" max="7" width="15" style="1" customWidth="1"/>
    <col min="8" max="12" width="10.25" style="1" customWidth="1"/>
    <col min="13" max="13" width="9" style="1"/>
    <col min="14" max="14" width="10.25" style="1" customWidth="1"/>
    <col min="15" max="15" width="10.25" style="2" customWidth="1"/>
    <col min="16" max="16384" width="9" style="2"/>
  </cols>
  <sheetData>
    <row r="1" spans="1:1">
      <c r="A1" s="2" t="s">
        <v>55</v>
      </c>
    </row>
    <row r="3" ht="18.75" spans="1:7">
      <c r="A3" s="3" t="s">
        <v>56</v>
      </c>
      <c r="B3" s="4"/>
      <c r="C3" s="4"/>
      <c r="D3" s="4"/>
      <c r="E3" s="4"/>
      <c r="F3" s="4"/>
      <c r="G3" s="4"/>
    </row>
    <row r="4" spans="1:7">
      <c r="A4" s="5" t="s">
        <v>57</v>
      </c>
      <c r="B4" s="5"/>
      <c r="C4" s="5"/>
      <c r="D4" s="5"/>
      <c r="E4" s="5"/>
      <c r="F4" s="5"/>
      <c r="G4" s="5"/>
    </row>
    <row r="5" spans="1:7">
      <c r="A5" s="5"/>
      <c r="B5" s="5"/>
      <c r="C5" s="5"/>
      <c r="D5" s="5"/>
      <c r="E5" s="5"/>
      <c r="F5" s="5"/>
      <c r="G5" s="5"/>
    </row>
    <row r="6" spans="7:7">
      <c r="G6" s="6" t="s">
        <v>1</v>
      </c>
    </row>
    <row r="7" spans="1:7">
      <c r="A7" s="7" t="s">
        <v>58</v>
      </c>
      <c r="B7" s="8"/>
      <c r="C7" s="8"/>
      <c r="D7" s="9"/>
      <c r="E7" s="10" t="s">
        <v>59</v>
      </c>
      <c r="F7" s="10"/>
      <c r="G7" s="11"/>
    </row>
    <row r="8" spans="1:7">
      <c r="A8" s="12" t="s">
        <v>60</v>
      </c>
      <c r="B8" s="13"/>
      <c r="C8" s="13"/>
      <c r="D8" s="14"/>
      <c r="E8" s="15"/>
      <c r="F8" s="15"/>
      <c r="G8" s="16"/>
    </row>
    <row r="9" spans="1:7">
      <c r="A9" s="12"/>
      <c r="B9" s="13" t="s">
        <v>61</v>
      </c>
      <c r="C9" s="13"/>
      <c r="D9" s="17"/>
      <c r="E9" s="35"/>
      <c r="F9" s="18"/>
      <c r="G9" s="16"/>
    </row>
    <row r="10" spans="1:7">
      <c r="A10" s="12"/>
      <c r="B10" s="13"/>
      <c r="C10" s="13" t="s">
        <v>62</v>
      </c>
      <c r="D10" s="17"/>
      <c r="E10" s="18">
        <v>47000</v>
      </c>
      <c r="F10" s="18"/>
      <c r="G10" s="16"/>
    </row>
    <row r="11" spans="1:7">
      <c r="A11" s="12"/>
      <c r="B11" s="13"/>
      <c r="C11" s="13" t="s">
        <v>12</v>
      </c>
      <c r="D11" s="17"/>
      <c r="E11" s="20">
        <v>15500</v>
      </c>
      <c r="F11" s="18">
        <f>SUM(E10:E11)</f>
        <v>62500</v>
      </c>
      <c r="G11" s="16"/>
    </row>
    <row r="12" spans="1:7">
      <c r="A12" s="12"/>
      <c r="B12" s="13" t="s">
        <v>63</v>
      </c>
      <c r="C12" s="13"/>
      <c r="D12" s="17"/>
      <c r="E12" s="18"/>
      <c r="F12" s="18"/>
      <c r="G12" s="16"/>
    </row>
    <row r="13" spans="1:7">
      <c r="A13" s="12"/>
      <c r="B13" s="13"/>
      <c r="C13" s="13" t="s">
        <v>13</v>
      </c>
      <c r="D13" s="17"/>
      <c r="E13" s="18"/>
      <c r="F13" s="18">
        <v>276146</v>
      </c>
      <c r="G13" s="16"/>
    </row>
    <row r="14" spans="1:8">
      <c r="A14" s="12"/>
      <c r="B14" s="13" t="s">
        <v>64</v>
      </c>
      <c r="C14" s="13"/>
      <c r="D14" s="17"/>
      <c r="E14" s="18"/>
      <c r="F14" s="18"/>
      <c r="G14" s="16"/>
      <c r="H14" s="19"/>
    </row>
    <row r="15" spans="1:7">
      <c r="A15" s="12"/>
      <c r="B15" s="13"/>
      <c r="C15" s="13" t="s">
        <v>14</v>
      </c>
      <c r="D15" s="17"/>
      <c r="E15" s="18"/>
      <c r="F15" s="18">
        <v>1253</v>
      </c>
      <c r="G15" s="16"/>
    </row>
    <row r="16" spans="1:7">
      <c r="A16" s="12"/>
      <c r="B16" s="13" t="s">
        <v>65</v>
      </c>
      <c r="C16" s="13"/>
      <c r="D16" s="17"/>
      <c r="E16" s="18"/>
      <c r="F16" s="18"/>
      <c r="G16" s="16"/>
    </row>
    <row r="17" spans="1:7">
      <c r="A17" s="12"/>
      <c r="B17" s="13"/>
      <c r="C17" s="13" t="s">
        <v>66</v>
      </c>
      <c r="D17" s="17"/>
      <c r="E17" s="18">
        <v>6681960</v>
      </c>
      <c r="F17" s="18"/>
      <c r="G17" s="16"/>
    </row>
    <row r="18" spans="1:7">
      <c r="A18" s="12"/>
      <c r="B18" s="13"/>
      <c r="C18" s="13" t="s">
        <v>17</v>
      </c>
      <c r="D18" s="17"/>
      <c r="E18" s="18">
        <v>100683</v>
      </c>
      <c r="F18" s="18"/>
      <c r="G18" s="16"/>
    </row>
    <row r="19" spans="1:7">
      <c r="A19" s="12"/>
      <c r="B19" s="13"/>
      <c r="C19" s="13" t="s">
        <v>18</v>
      </c>
      <c r="D19" s="17"/>
      <c r="E19" s="18">
        <v>101669</v>
      </c>
      <c r="F19" s="18"/>
      <c r="G19" s="16"/>
    </row>
    <row r="20" spans="1:7">
      <c r="A20" s="12"/>
      <c r="B20" s="13"/>
      <c r="C20" s="13" t="s">
        <v>19</v>
      </c>
      <c r="D20" s="17"/>
      <c r="E20" s="20">
        <v>27100</v>
      </c>
      <c r="F20" s="18">
        <f>SUM(E17:E20)</f>
        <v>6911412</v>
      </c>
      <c r="G20" s="16"/>
    </row>
    <row r="21" spans="1:7">
      <c r="A21" s="12"/>
      <c r="B21" s="13" t="s">
        <v>67</v>
      </c>
      <c r="C21" s="13"/>
      <c r="D21" s="17"/>
      <c r="E21" s="18"/>
      <c r="F21" s="18"/>
      <c r="G21" s="16"/>
    </row>
    <row r="22" spans="1:7">
      <c r="A22" s="12"/>
      <c r="B22" s="13"/>
      <c r="C22" s="13" t="s">
        <v>17</v>
      </c>
      <c r="D22" s="17"/>
      <c r="E22" s="20"/>
      <c r="F22" s="20">
        <v>396</v>
      </c>
      <c r="G22" s="16"/>
    </row>
    <row r="23" spans="1:15">
      <c r="A23" s="12"/>
      <c r="B23" s="21" t="s">
        <v>22</v>
      </c>
      <c r="C23" s="21"/>
      <c r="D23" s="22"/>
      <c r="E23" s="23"/>
      <c r="F23" s="23"/>
      <c r="G23" s="24">
        <f>SUM(F11:F22)</f>
        <v>7251707</v>
      </c>
      <c r="H23" s="25"/>
      <c r="I23" s="25"/>
      <c r="J23" s="25"/>
      <c r="K23" s="25"/>
      <c r="L23" s="25"/>
      <c r="M23" s="25"/>
      <c r="N23" s="25"/>
      <c r="O23" s="1"/>
    </row>
    <row r="24" spans="1:7">
      <c r="A24" s="12" t="s">
        <v>68</v>
      </c>
      <c r="B24" s="13"/>
      <c r="C24" s="13"/>
      <c r="D24" s="17"/>
      <c r="E24" s="18"/>
      <c r="F24" s="18"/>
      <c r="G24" s="16"/>
    </row>
    <row r="25" spans="1:7">
      <c r="A25" s="12"/>
      <c r="B25" s="13" t="s">
        <v>69</v>
      </c>
      <c r="C25" s="13"/>
      <c r="D25" s="17"/>
      <c r="E25" s="18"/>
      <c r="F25" s="18"/>
      <c r="G25" s="16"/>
    </row>
    <row r="26" spans="1:7">
      <c r="A26" s="12"/>
      <c r="B26" s="13"/>
      <c r="C26" s="13"/>
      <c r="D26" s="26" t="s">
        <v>25</v>
      </c>
      <c r="E26" s="18">
        <v>6681960</v>
      </c>
      <c r="F26" s="18"/>
      <c r="G26" s="16"/>
    </row>
    <row r="27" spans="1:7">
      <c r="A27" s="12"/>
      <c r="B27" s="13"/>
      <c r="C27" s="13"/>
      <c r="D27" s="26" t="s">
        <v>26</v>
      </c>
      <c r="E27" s="18">
        <v>35250</v>
      </c>
      <c r="F27" s="18"/>
      <c r="G27" s="16"/>
    </row>
    <row r="28" spans="1:7">
      <c r="A28" s="12"/>
      <c r="B28" s="13"/>
      <c r="C28" s="13"/>
      <c r="D28" s="26" t="s">
        <v>32</v>
      </c>
      <c r="E28" s="18">
        <v>17080</v>
      </c>
      <c r="F28" s="18"/>
      <c r="G28" s="16"/>
    </row>
    <row r="29" spans="1:7">
      <c r="A29" s="12"/>
      <c r="B29" s="13"/>
      <c r="C29" s="13"/>
      <c r="D29" s="26" t="s">
        <v>33</v>
      </c>
      <c r="E29" s="18">
        <v>49902</v>
      </c>
      <c r="F29" s="18"/>
      <c r="G29" s="16"/>
    </row>
    <row r="30" spans="1:7">
      <c r="A30" s="12"/>
      <c r="B30" s="13"/>
      <c r="C30" s="13"/>
      <c r="D30" s="26" t="s">
        <v>34</v>
      </c>
      <c r="E30" s="18">
        <v>25343</v>
      </c>
      <c r="F30" s="18"/>
      <c r="G30" s="16"/>
    </row>
    <row r="31" spans="1:7">
      <c r="A31" s="12"/>
      <c r="B31" s="13"/>
      <c r="C31" s="13"/>
      <c r="D31" s="26" t="s">
        <v>36</v>
      </c>
      <c r="E31" s="18">
        <v>3116</v>
      </c>
      <c r="F31" s="18"/>
      <c r="G31" s="16"/>
    </row>
    <row r="32" spans="1:7">
      <c r="A32" s="12"/>
      <c r="B32" s="13"/>
      <c r="C32" s="13"/>
      <c r="D32" s="26" t="s">
        <v>38</v>
      </c>
      <c r="E32" s="18">
        <v>9200</v>
      </c>
      <c r="F32" s="18"/>
      <c r="G32" s="16"/>
    </row>
    <row r="33" spans="1:7">
      <c r="A33" s="12"/>
      <c r="B33" s="13"/>
      <c r="C33" s="13"/>
      <c r="D33" s="26" t="s">
        <v>39</v>
      </c>
      <c r="E33" s="18">
        <v>6300</v>
      </c>
      <c r="F33" s="18"/>
      <c r="G33" s="16"/>
    </row>
    <row r="34" spans="1:7">
      <c r="A34" s="12"/>
      <c r="B34" s="13"/>
      <c r="C34" s="13"/>
      <c r="D34" s="26" t="s">
        <v>40</v>
      </c>
      <c r="E34" s="18">
        <v>7450</v>
      </c>
      <c r="F34" s="18"/>
      <c r="G34" s="16"/>
    </row>
    <row r="35" spans="1:15">
      <c r="A35" s="12"/>
      <c r="B35" s="13"/>
      <c r="C35" s="13"/>
      <c r="D35" s="26" t="s">
        <v>29</v>
      </c>
      <c r="E35" s="20">
        <v>102187</v>
      </c>
      <c r="F35" s="18"/>
      <c r="G35" s="16"/>
      <c r="O35" s="1"/>
    </row>
    <row r="36" spans="1:15">
      <c r="A36" s="12"/>
      <c r="B36" s="13"/>
      <c r="C36" s="13" t="s">
        <v>70</v>
      </c>
      <c r="D36" s="26"/>
      <c r="E36" s="36"/>
      <c r="F36" s="18">
        <f>SUM(E26:E35)</f>
        <v>6937788</v>
      </c>
      <c r="G36" s="16"/>
      <c r="O36" s="1"/>
    </row>
    <row r="37" spans="1:15">
      <c r="A37" s="12"/>
      <c r="B37" s="13" t="s">
        <v>71</v>
      </c>
      <c r="C37" s="13"/>
      <c r="D37" s="26"/>
      <c r="E37" s="18"/>
      <c r="F37" s="18"/>
      <c r="G37" s="16"/>
      <c r="O37" s="1"/>
    </row>
    <row r="38" spans="1:15">
      <c r="A38" s="12"/>
      <c r="B38" s="13"/>
      <c r="C38" s="13"/>
      <c r="D38" s="26" t="s">
        <v>33</v>
      </c>
      <c r="E38" s="18">
        <v>8693</v>
      </c>
      <c r="F38" s="18"/>
      <c r="G38" s="16"/>
      <c r="O38" s="1"/>
    </row>
    <row r="39" spans="1:15">
      <c r="A39" s="12"/>
      <c r="B39" s="13"/>
      <c r="C39" s="13"/>
      <c r="D39" s="26" t="s">
        <v>34</v>
      </c>
      <c r="E39" s="18">
        <v>4466</v>
      </c>
      <c r="F39" s="18"/>
      <c r="G39" s="16"/>
      <c r="O39" s="1"/>
    </row>
    <row r="40" spans="1:15">
      <c r="A40" s="12"/>
      <c r="B40" s="13"/>
      <c r="C40" s="13"/>
      <c r="D40" s="26" t="s">
        <v>35</v>
      </c>
      <c r="E40" s="18">
        <v>19642</v>
      </c>
      <c r="F40" s="18"/>
      <c r="G40" s="16"/>
      <c r="O40" s="1"/>
    </row>
    <row r="41" spans="1:15">
      <c r="A41" s="12"/>
      <c r="B41" s="13"/>
      <c r="C41" s="13"/>
      <c r="D41" s="26" t="s">
        <v>36</v>
      </c>
      <c r="E41" s="18">
        <v>2050</v>
      </c>
      <c r="F41" s="18"/>
      <c r="G41" s="16"/>
      <c r="O41" s="1"/>
    </row>
    <row r="42" spans="1:15">
      <c r="A42" s="12"/>
      <c r="B42" s="13"/>
      <c r="C42" s="13"/>
      <c r="D42" s="26" t="s">
        <v>37</v>
      </c>
      <c r="E42" s="18">
        <v>2363</v>
      </c>
      <c r="F42" s="18"/>
      <c r="G42" s="16"/>
      <c r="O42" s="1"/>
    </row>
    <row r="43" spans="1:15">
      <c r="A43" s="12"/>
      <c r="B43" s="13"/>
      <c r="C43" s="13"/>
      <c r="D43" s="26" t="s">
        <v>38</v>
      </c>
      <c r="E43" s="18">
        <v>5000</v>
      </c>
      <c r="F43" s="18"/>
      <c r="G43" s="16"/>
      <c r="O43" s="1"/>
    </row>
    <row r="44" spans="1:15">
      <c r="A44" s="12"/>
      <c r="B44" s="13"/>
      <c r="C44" s="13"/>
      <c r="D44" s="26" t="s">
        <v>39</v>
      </c>
      <c r="E44" s="20">
        <v>2640</v>
      </c>
      <c r="F44" s="18"/>
      <c r="G44" s="16"/>
      <c r="O44" s="1"/>
    </row>
    <row r="45" spans="1:15">
      <c r="A45" s="12"/>
      <c r="B45" s="13"/>
      <c r="C45" s="13" t="s">
        <v>72</v>
      </c>
      <c r="D45" s="26"/>
      <c r="E45" s="18"/>
      <c r="F45" s="20">
        <f>SUM(E38:E44)</f>
        <v>44854</v>
      </c>
      <c r="G45" s="16"/>
      <c r="O45" s="1"/>
    </row>
    <row r="46" spans="1:15">
      <c r="A46" s="12"/>
      <c r="B46" s="21" t="s">
        <v>41</v>
      </c>
      <c r="C46" s="21"/>
      <c r="D46" s="22"/>
      <c r="E46" s="23"/>
      <c r="F46" s="23"/>
      <c r="G46" s="24">
        <f>SUM(F36:F45)</f>
        <v>6982642</v>
      </c>
      <c r="H46" s="25"/>
      <c r="I46" s="25"/>
      <c r="J46" s="25"/>
      <c r="K46" s="25"/>
      <c r="L46" s="25"/>
      <c r="M46" s="25"/>
      <c r="N46" s="25"/>
      <c r="O46" s="1"/>
    </row>
    <row r="47" spans="1:15">
      <c r="A47" s="12" t="s">
        <v>73</v>
      </c>
      <c r="B47" s="21"/>
      <c r="C47" s="21"/>
      <c r="D47" s="22"/>
      <c r="E47" s="23"/>
      <c r="F47" s="23"/>
      <c r="G47" s="93"/>
      <c r="H47" s="25"/>
      <c r="I47" s="25"/>
      <c r="J47" s="25"/>
      <c r="K47" s="25"/>
      <c r="L47" s="25"/>
      <c r="M47" s="25"/>
      <c r="N47" s="25"/>
      <c r="O47" s="1"/>
    </row>
    <row r="48" spans="1:15">
      <c r="A48" s="12"/>
      <c r="B48" s="21" t="s">
        <v>74</v>
      </c>
      <c r="C48" s="21"/>
      <c r="D48" s="22"/>
      <c r="E48" s="23"/>
      <c r="F48" s="94">
        <v>251</v>
      </c>
      <c r="G48" s="95"/>
      <c r="H48" s="25"/>
      <c r="I48" s="25"/>
      <c r="J48" s="25"/>
      <c r="K48" s="25"/>
      <c r="L48" s="25"/>
      <c r="M48" s="25"/>
      <c r="N48" s="25"/>
      <c r="O48" s="1"/>
    </row>
    <row r="49" spans="1:15">
      <c r="A49" s="12"/>
      <c r="B49" s="21" t="s">
        <v>75</v>
      </c>
      <c r="C49" s="21"/>
      <c r="D49" s="22"/>
      <c r="E49" s="23"/>
      <c r="F49" s="23"/>
      <c r="G49" s="24">
        <f>F48</f>
        <v>251</v>
      </c>
      <c r="H49" s="25"/>
      <c r="I49" s="25"/>
      <c r="J49" s="25"/>
      <c r="K49" s="25"/>
      <c r="L49" s="25"/>
      <c r="M49" s="25"/>
      <c r="N49" s="25"/>
      <c r="O49" s="1"/>
    </row>
    <row r="50" spans="1:15">
      <c r="A50" s="12"/>
      <c r="B50" s="13"/>
      <c r="C50" s="13" t="s">
        <v>42</v>
      </c>
      <c r="D50" s="17"/>
      <c r="E50" s="18"/>
      <c r="F50" s="18"/>
      <c r="G50" s="16">
        <f>G23-G46+G49</f>
        <v>269316</v>
      </c>
      <c r="O50" s="1"/>
    </row>
    <row r="51" spans="1:7">
      <c r="A51" s="12"/>
      <c r="B51" s="13"/>
      <c r="C51" s="13" t="s">
        <v>43</v>
      </c>
      <c r="D51" s="17"/>
      <c r="E51" s="18"/>
      <c r="F51" s="18"/>
      <c r="G51" s="37">
        <v>60000</v>
      </c>
    </row>
    <row r="52" spans="1:7">
      <c r="A52" s="12"/>
      <c r="B52" s="13"/>
      <c r="C52" s="13" t="s">
        <v>44</v>
      </c>
      <c r="D52" s="17"/>
      <c r="E52" s="18"/>
      <c r="F52" s="18"/>
      <c r="G52" s="16">
        <f>G50-G51</f>
        <v>209316</v>
      </c>
    </row>
    <row r="53" spans="1:7">
      <c r="A53" s="12"/>
      <c r="B53" s="13"/>
      <c r="C53" s="13" t="s">
        <v>45</v>
      </c>
      <c r="D53" s="17"/>
      <c r="E53" s="18"/>
      <c r="F53" s="18"/>
      <c r="G53" s="37">
        <v>129501</v>
      </c>
    </row>
    <row r="54" spans="1:15">
      <c r="A54" s="29"/>
      <c r="B54" s="30"/>
      <c r="C54" s="30" t="s">
        <v>46</v>
      </c>
      <c r="D54" s="31"/>
      <c r="E54" s="32"/>
      <c r="F54" s="32"/>
      <c r="G54" s="38">
        <f>SUM(G52:G53)</f>
        <v>338817</v>
      </c>
      <c r="O54" s="1"/>
    </row>
  </sheetData>
  <mergeCells count="4">
    <mergeCell ref="A3:G3"/>
    <mergeCell ref="A4:G4"/>
    <mergeCell ref="A7:D7"/>
    <mergeCell ref="E7:G7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7"/>
  <sheetViews>
    <sheetView workbookViewId="0">
      <selection activeCell="A1" sqref="A1:Q1"/>
    </sheetView>
  </sheetViews>
  <sheetFormatPr defaultColWidth="9" defaultRowHeight="12"/>
  <cols>
    <col min="1" max="2" width="6.875" style="40" customWidth="1"/>
    <col min="3" max="3" width="12.25" style="40" customWidth="1"/>
    <col min="4" max="8" width="9" style="41"/>
    <col min="9" max="15" width="10.25" style="41" customWidth="1"/>
    <col min="16" max="16" width="9" style="41"/>
    <col min="17" max="17" width="10.25" style="41" customWidth="1"/>
    <col min="18" max="18" width="10.25" style="40" customWidth="1"/>
    <col min="19" max="16384" width="9" style="40"/>
  </cols>
  <sheetData>
    <row r="1" spans="1:17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1</v>
      </c>
    </row>
    <row r="3" ht="24" customHeight="1" spans="1:17">
      <c r="A3" s="43"/>
      <c r="B3" s="44"/>
      <c r="C3" s="45"/>
      <c r="D3" s="46" t="s">
        <v>2</v>
      </c>
      <c r="E3" s="47" t="s">
        <v>77</v>
      </c>
      <c r="F3" s="48" t="s">
        <v>3</v>
      </c>
      <c r="G3" s="48" t="s">
        <v>4</v>
      </c>
      <c r="H3" s="48" t="s">
        <v>5</v>
      </c>
      <c r="I3" s="48" t="s">
        <v>48</v>
      </c>
      <c r="J3" s="48" t="s">
        <v>49</v>
      </c>
      <c r="K3" s="48" t="s">
        <v>50</v>
      </c>
      <c r="L3" s="48" t="s">
        <v>51</v>
      </c>
      <c r="M3" s="48" t="s">
        <v>78</v>
      </c>
      <c r="N3" s="48" t="s">
        <v>79</v>
      </c>
      <c r="O3" s="48" t="s">
        <v>6</v>
      </c>
      <c r="P3" s="48" t="s">
        <v>7</v>
      </c>
      <c r="Q3" s="83" t="s">
        <v>8</v>
      </c>
    </row>
    <row r="4" spans="1:17">
      <c r="A4" s="49" t="s">
        <v>9</v>
      </c>
      <c r="B4" s="50"/>
      <c r="C4" s="51"/>
      <c r="D4" s="52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84"/>
    </row>
    <row r="5" spans="1:17">
      <c r="A5" s="49"/>
      <c r="B5" s="50" t="s">
        <v>10</v>
      </c>
      <c r="C5" s="51"/>
      <c r="D5" s="52">
        <f>SUM(D6:D7)</f>
        <v>0</v>
      </c>
      <c r="E5" s="54">
        <f t="shared" ref="E5:Q5" si="0">SUM(E6:E7)</f>
        <v>0</v>
      </c>
      <c r="F5" s="54">
        <f>SUM(F6:F7)</f>
        <v>0</v>
      </c>
      <c r="G5" s="54">
        <f>SUM(G6:G7)</f>
        <v>0</v>
      </c>
      <c r="H5" s="54">
        <f>SUM(H6:H7)</f>
        <v>0</v>
      </c>
      <c r="I5" s="54">
        <f>SUM(I6:I7)</f>
        <v>0</v>
      </c>
      <c r="J5" s="54">
        <f>SUM(J6:J7)</f>
        <v>0</v>
      </c>
      <c r="K5" s="54">
        <f>SUM(K6:K7)</f>
        <v>0</v>
      </c>
      <c r="L5" s="54">
        <f>SUM(L6:L7)</f>
        <v>0</v>
      </c>
      <c r="M5" s="54">
        <f>SUM(M6:M7)</f>
        <v>0</v>
      </c>
      <c r="N5" s="54">
        <f>SUM(N6:N7)</f>
        <v>0</v>
      </c>
      <c r="O5" s="54">
        <f>SUM(O6:O7)</f>
        <v>0</v>
      </c>
      <c r="P5" s="54">
        <f>SUM(P6:P7)</f>
        <v>71000</v>
      </c>
      <c r="Q5" s="84">
        <f>SUM(Q6:Q7)</f>
        <v>71000</v>
      </c>
    </row>
    <row r="6" spans="1:17">
      <c r="A6" s="49"/>
      <c r="B6" s="50"/>
      <c r="C6" s="51" t="s">
        <v>11</v>
      </c>
      <c r="D6" s="52"/>
      <c r="E6" s="53"/>
      <c r="F6" s="54"/>
      <c r="G6" s="54"/>
      <c r="H6" s="54"/>
      <c r="I6" s="54"/>
      <c r="J6" s="54"/>
      <c r="K6" s="54"/>
      <c r="L6" s="54"/>
      <c r="M6" s="54"/>
      <c r="N6" s="54"/>
      <c r="O6" s="54">
        <f>SUM(D6:N6)</f>
        <v>0</v>
      </c>
      <c r="P6" s="54">
        <v>62500</v>
      </c>
      <c r="Q6" s="84">
        <f>SUM(O6:P6)</f>
        <v>62500</v>
      </c>
    </row>
    <row r="7" spans="1:17">
      <c r="A7" s="49"/>
      <c r="B7" s="50"/>
      <c r="C7" s="51" t="s">
        <v>12</v>
      </c>
      <c r="D7" s="55"/>
      <c r="E7" s="56"/>
      <c r="F7" s="57"/>
      <c r="G7" s="57"/>
      <c r="H7" s="57"/>
      <c r="I7" s="57"/>
      <c r="J7" s="57"/>
      <c r="K7" s="57"/>
      <c r="L7" s="57"/>
      <c r="M7" s="57"/>
      <c r="N7" s="57"/>
      <c r="O7" s="57">
        <f t="shared" ref="O7:O16" si="1">SUM(D7:N7)</f>
        <v>0</v>
      </c>
      <c r="P7" s="57">
        <v>8500</v>
      </c>
      <c r="Q7" s="85">
        <f t="shared" ref="Q7:Q9" si="2">SUM(O7:P7)</f>
        <v>8500</v>
      </c>
    </row>
    <row r="8" spans="1:17">
      <c r="A8" s="49"/>
      <c r="B8" s="50" t="s">
        <v>13</v>
      </c>
      <c r="C8" s="51"/>
      <c r="D8" s="58"/>
      <c r="E8" s="59"/>
      <c r="F8" s="60"/>
      <c r="G8" s="60"/>
      <c r="H8" s="60"/>
      <c r="I8" s="60"/>
      <c r="J8" s="60"/>
      <c r="K8" s="60"/>
      <c r="L8" s="60"/>
      <c r="M8" s="60"/>
      <c r="N8" s="60"/>
      <c r="O8" s="60">
        <f>SUM(D8:N8)</f>
        <v>0</v>
      </c>
      <c r="P8" s="60">
        <v>299360</v>
      </c>
      <c r="Q8" s="86">
        <f>SUM(O8:P8)</f>
        <v>299360</v>
      </c>
    </row>
    <row r="9" spans="1:17">
      <c r="A9" s="49"/>
      <c r="B9" s="50" t="s">
        <v>80</v>
      </c>
      <c r="C9" s="51"/>
      <c r="D9" s="61">
        <f>SUM(D10:D11)</f>
        <v>0</v>
      </c>
      <c r="E9" s="62">
        <f t="shared" ref="E9:Q9" si="3">SUM(E10:E11)</f>
        <v>241000</v>
      </c>
      <c r="F9" s="63">
        <f>SUM(F10:F11)</f>
        <v>0</v>
      </c>
      <c r="G9" s="63">
        <f>SUM(G10:G11)</f>
        <v>0</v>
      </c>
      <c r="H9" s="63">
        <f>SUM(H10:H11)</f>
        <v>0</v>
      </c>
      <c r="I9" s="63">
        <f>SUM(I10:I11)</f>
        <v>0</v>
      </c>
      <c r="J9" s="63">
        <f>SUM(J10:J11)</f>
        <v>0</v>
      </c>
      <c r="K9" s="63">
        <f>SUM(K10:K11)</f>
        <v>5273</v>
      </c>
      <c r="L9" s="63">
        <f>SUM(L10:L11)</f>
        <v>0</v>
      </c>
      <c r="M9" s="63">
        <f>SUM(M10:M11)</f>
        <v>0</v>
      </c>
      <c r="N9" s="63">
        <f>SUM(N10:N11)</f>
        <v>0</v>
      </c>
      <c r="O9" s="63">
        <f>SUM(O10:O11)</f>
        <v>246273</v>
      </c>
      <c r="P9" s="63">
        <f>SUM(P10:P11)</f>
        <v>0</v>
      </c>
      <c r="Q9" s="87">
        <f>SUM(Q10:Q11)</f>
        <v>246273</v>
      </c>
    </row>
    <row r="10" spans="1:17">
      <c r="A10" s="49"/>
      <c r="B10" s="50"/>
      <c r="C10" s="51" t="s">
        <v>14</v>
      </c>
      <c r="D10" s="64"/>
      <c r="E10" s="54"/>
      <c r="F10" s="54"/>
      <c r="G10" s="54"/>
      <c r="H10" s="54"/>
      <c r="I10" s="54"/>
      <c r="J10" s="54"/>
      <c r="K10" s="54">
        <v>5273</v>
      </c>
      <c r="L10" s="54"/>
      <c r="M10" s="54"/>
      <c r="N10" s="54"/>
      <c r="O10" s="64">
        <f>SUM(D10:N10)</f>
        <v>5273</v>
      </c>
      <c r="P10" s="54"/>
      <c r="Q10" s="84">
        <f t="shared" ref="Q10:Q11" si="4">SUM(O10:P10)</f>
        <v>5273</v>
      </c>
    </row>
    <row r="11" spans="1:17">
      <c r="A11" s="49"/>
      <c r="B11" s="50"/>
      <c r="C11" s="51" t="s">
        <v>81</v>
      </c>
      <c r="D11" s="55"/>
      <c r="E11" s="56">
        <v>241000</v>
      </c>
      <c r="F11" s="57"/>
      <c r="G11" s="57"/>
      <c r="H11" s="57"/>
      <c r="I11" s="57"/>
      <c r="J11" s="56"/>
      <c r="K11" s="57"/>
      <c r="L11" s="57"/>
      <c r="M11" s="54"/>
      <c r="N11" s="57"/>
      <c r="O11" s="57">
        <f>SUM(D11:N11)</f>
        <v>241000</v>
      </c>
      <c r="P11" s="57"/>
      <c r="Q11" s="85">
        <f>SUM(O11:P11)</f>
        <v>241000</v>
      </c>
    </row>
    <row r="12" spans="1:17">
      <c r="A12" s="49"/>
      <c r="B12" s="50" t="s">
        <v>15</v>
      </c>
      <c r="C12" s="51"/>
      <c r="D12" s="52">
        <f>SUM(D13:D16)</f>
        <v>15500</v>
      </c>
      <c r="E12" s="54">
        <f t="shared" ref="E12:Q12" si="5">SUM(E13:E16)</f>
        <v>0</v>
      </c>
      <c r="F12" s="54">
        <f>SUM(F13:F16)</f>
        <v>35284</v>
      </c>
      <c r="G12" s="54">
        <f>SUM(G13:G16)</f>
        <v>32816</v>
      </c>
      <c r="H12" s="54">
        <f>SUM(H13:H16)</f>
        <v>71936</v>
      </c>
      <c r="I12" s="54">
        <f>SUM(I13:I16)</f>
        <v>33790</v>
      </c>
      <c r="J12" s="54">
        <f>SUM(J13:J16)</f>
        <v>12008</v>
      </c>
      <c r="K12" s="54">
        <f>SUM(K13:K16)</f>
        <v>28380</v>
      </c>
      <c r="L12" s="54">
        <f>SUM(L13:L16)</f>
        <v>36557</v>
      </c>
      <c r="M12" s="63">
        <f>SUM(M13:M16)</f>
        <v>1793117</v>
      </c>
      <c r="N12" s="54">
        <f>SUM(N13:N16)</f>
        <v>1842106</v>
      </c>
      <c r="O12" s="54">
        <f>SUM(O13:O16)</f>
        <v>3901494</v>
      </c>
      <c r="P12" s="54">
        <f>SUM(P13:P16)</f>
        <v>0</v>
      </c>
      <c r="Q12" s="84">
        <f>SUM(Q13:Q16)</f>
        <v>3901494</v>
      </c>
    </row>
    <row r="13" spans="1:17">
      <c r="A13" s="49"/>
      <c r="B13" s="50"/>
      <c r="C13" s="51" t="s">
        <v>16</v>
      </c>
      <c r="D13" s="52"/>
      <c r="E13" s="53"/>
      <c r="F13" s="54"/>
      <c r="G13" s="54"/>
      <c r="H13" s="54"/>
      <c r="I13" s="54"/>
      <c r="J13" s="54"/>
      <c r="K13" s="54"/>
      <c r="L13" s="54"/>
      <c r="M13" s="54">
        <v>1772712</v>
      </c>
      <c r="N13" s="54">
        <v>1836000</v>
      </c>
      <c r="O13" s="54">
        <f>SUM(D13:N13)</f>
        <v>3608712</v>
      </c>
      <c r="P13" s="54"/>
      <c r="Q13" s="84">
        <f t="shared" ref="Q13:Q16" si="6">SUM(O13:P13)</f>
        <v>3608712</v>
      </c>
    </row>
    <row r="14" spans="1:17">
      <c r="A14" s="49"/>
      <c r="B14" s="50"/>
      <c r="C14" s="51" t="s">
        <v>17</v>
      </c>
      <c r="D14" s="52"/>
      <c r="E14" s="53"/>
      <c r="F14" s="54">
        <v>16284</v>
      </c>
      <c r="G14" s="54">
        <v>15316</v>
      </c>
      <c r="H14" s="54">
        <v>33936</v>
      </c>
      <c r="I14" s="54">
        <v>16110</v>
      </c>
      <c r="J14" s="54">
        <v>5808</v>
      </c>
      <c r="K14" s="54">
        <v>13800</v>
      </c>
      <c r="L14" s="54">
        <v>18197</v>
      </c>
      <c r="M14" s="54">
        <v>10066</v>
      </c>
      <c r="N14" s="54">
        <v>3046</v>
      </c>
      <c r="O14" s="54">
        <f>SUM(D14:N14)</f>
        <v>132563</v>
      </c>
      <c r="P14" s="54"/>
      <c r="Q14" s="84">
        <f>SUM(O14:P14)</f>
        <v>132563</v>
      </c>
    </row>
    <row r="15" spans="1:17">
      <c r="A15" s="49"/>
      <c r="B15" s="50"/>
      <c r="C15" s="51" t="s">
        <v>18</v>
      </c>
      <c r="D15" s="52"/>
      <c r="E15" s="53"/>
      <c r="F15" s="54">
        <v>19000</v>
      </c>
      <c r="G15" s="54">
        <v>17500</v>
      </c>
      <c r="H15" s="54">
        <v>38000</v>
      </c>
      <c r="I15" s="54">
        <v>17680</v>
      </c>
      <c r="J15" s="54">
        <v>6200</v>
      </c>
      <c r="K15" s="54">
        <v>14580</v>
      </c>
      <c r="L15" s="54">
        <v>18360</v>
      </c>
      <c r="M15" s="54">
        <v>10339</v>
      </c>
      <c r="N15" s="54">
        <v>3060</v>
      </c>
      <c r="O15" s="54">
        <f>SUM(D15:N15)</f>
        <v>144719</v>
      </c>
      <c r="P15" s="54"/>
      <c r="Q15" s="84">
        <f>SUM(O15:P15)</f>
        <v>144719</v>
      </c>
    </row>
    <row r="16" spans="1:17">
      <c r="A16" s="49"/>
      <c r="B16" s="50"/>
      <c r="C16" s="51" t="s">
        <v>19</v>
      </c>
      <c r="D16" s="55">
        <v>15500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>
        <f>SUM(D16:N16)</f>
        <v>15500</v>
      </c>
      <c r="P16" s="57"/>
      <c r="Q16" s="85">
        <f>SUM(O16:P16)</f>
        <v>15500</v>
      </c>
    </row>
    <row r="17" spans="1:17">
      <c r="A17" s="49"/>
      <c r="B17" s="50" t="s">
        <v>20</v>
      </c>
      <c r="C17" s="51"/>
      <c r="D17" s="52">
        <f>D18</f>
        <v>0</v>
      </c>
      <c r="E17" s="54">
        <f t="shared" ref="E17:Q17" si="7">E18</f>
        <v>0</v>
      </c>
      <c r="F17" s="54">
        <f>F18</f>
        <v>0</v>
      </c>
      <c r="G17" s="54">
        <f>G18</f>
        <v>0</v>
      </c>
      <c r="H17" s="54">
        <f>H18</f>
        <v>0</v>
      </c>
      <c r="I17" s="54">
        <f>I18</f>
        <v>0</v>
      </c>
      <c r="J17" s="54">
        <f>J18</f>
        <v>0</v>
      </c>
      <c r="K17" s="54">
        <f>K18</f>
        <v>0</v>
      </c>
      <c r="L17" s="54">
        <f>L18</f>
        <v>0</v>
      </c>
      <c r="M17" s="54">
        <f>M18</f>
        <v>0</v>
      </c>
      <c r="N17" s="54">
        <f>N18</f>
        <v>0</v>
      </c>
      <c r="O17" s="54">
        <f>O18</f>
        <v>0</v>
      </c>
      <c r="P17" s="54">
        <f>P18</f>
        <v>363</v>
      </c>
      <c r="Q17" s="84">
        <f>Q18</f>
        <v>363</v>
      </c>
    </row>
    <row r="18" spans="1:17">
      <c r="A18" s="49"/>
      <c r="B18" s="50"/>
      <c r="C18" s="51" t="s">
        <v>17</v>
      </c>
      <c r="D18" s="52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>
        <f t="shared" ref="O18:O23" si="8">SUM(D18:N18)</f>
        <v>0</v>
      </c>
      <c r="P18" s="54">
        <v>363</v>
      </c>
      <c r="Q18" s="84">
        <f>SUM(O18:P18)</f>
        <v>363</v>
      </c>
    </row>
    <row r="19" spans="1:18">
      <c r="A19" s="65"/>
      <c r="B19" s="66" t="s">
        <v>22</v>
      </c>
      <c r="C19" s="67"/>
      <c r="D19" s="68">
        <f>SUM(D5,D8:D9,D12,D17)</f>
        <v>15500</v>
      </c>
      <c r="E19" s="69">
        <f t="shared" ref="E19:Q19" si="9">SUM(E5,E8:E9,E12,E17)</f>
        <v>241000</v>
      </c>
      <c r="F19" s="69">
        <f>SUM(F5,F8:F9,F12,F17)</f>
        <v>35284</v>
      </c>
      <c r="G19" s="69">
        <f>SUM(G5,G8:G9,G12,G17)</f>
        <v>32816</v>
      </c>
      <c r="H19" s="69">
        <f>SUM(H5,H8:H9,H12,H17)</f>
        <v>71936</v>
      </c>
      <c r="I19" s="69">
        <f>SUM(I5,I8:I9,I12,I17)</f>
        <v>33790</v>
      </c>
      <c r="J19" s="69">
        <f>SUM(J5,J8:J9,J12,J17)</f>
        <v>12008</v>
      </c>
      <c r="K19" s="69">
        <f>SUM(K5,K8:K9,K12,K17)</f>
        <v>33653</v>
      </c>
      <c r="L19" s="69">
        <f>SUM(L5,L8:L9,L12,L17)</f>
        <v>36557</v>
      </c>
      <c r="M19" s="69">
        <f>SUM(M5,M8:M9,M12,M17)</f>
        <v>1793117</v>
      </c>
      <c r="N19" s="69">
        <f>SUM(N5,N8:N9,N12,N17)</f>
        <v>1842106</v>
      </c>
      <c r="O19" s="69">
        <f>SUM(O5,O8:O9,O12,O17)</f>
        <v>4147767</v>
      </c>
      <c r="P19" s="69">
        <f>SUM(P5,P8:P9,P12,P17)</f>
        <v>370723</v>
      </c>
      <c r="Q19" s="88">
        <f>SUM(Q5,Q8:Q9,Q12,Q17)</f>
        <v>4518490</v>
      </c>
      <c r="R19" s="41"/>
    </row>
    <row r="20" spans="1:17">
      <c r="A20" s="49" t="s">
        <v>23</v>
      </c>
      <c r="B20" s="50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84"/>
    </row>
    <row r="21" spans="1:17">
      <c r="A21" s="49"/>
      <c r="B21" s="50" t="s">
        <v>24</v>
      </c>
      <c r="C21" s="51"/>
      <c r="D21" s="52">
        <f>SUM(D22:D23)</f>
        <v>26290</v>
      </c>
      <c r="E21" s="54">
        <f t="shared" ref="E21:Q21" si="10">SUM(E22:E23)</f>
        <v>5126</v>
      </c>
      <c r="F21" s="54">
        <f>SUM(F22:F23)</f>
        <v>0</v>
      </c>
      <c r="G21" s="54">
        <f>SUM(G22:G23)</f>
        <v>0</v>
      </c>
      <c r="H21" s="54">
        <f>SUM(H22:H23)</f>
        <v>0</v>
      </c>
      <c r="I21" s="54">
        <f>SUM(I22:I23)</f>
        <v>0</v>
      </c>
      <c r="J21" s="54">
        <f>SUM(J22:J23)</f>
        <v>0</v>
      </c>
      <c r="K21" s="54">
        <f>SUM(K22:K23)</f>
        <v>0</v>
      </c>
      <c r="L21" s="54">
        <f>SUM(L22:L23)</f>
        <v>0</v>
      </c>
      <c r="M21" s="54">
        <f>SUM(M22:M23)</f>
        <v>1772712</v>
      </c>
      <c r="N21" s="54">
        <f>SUM(N22:N23)</f>
        <v>1836000</v>
      </c>
      <c r="O21" s="54">
        <f>SUM(O22:O23)</f>
        <v>3640128</v>
      </c>
      <c r="P21" s="54">
        <f>SUM(P22:P23)</f>
        <v>0</v>
      </c>
      <c r="Q21" s="84">
        <f>SUM(Q22:Q23)</f>
        <v>3640128</v>
      </c>
    </row>
    <row r="22" spans="1:17">
      <c r="A22" s="49"/>
      <c r="B22" s="50"/>
      <c r="C22" s="51" t="s">
        <v>25</v>
      </c>
      <c r="D22" s="52"/>
      <c r="E22" s="53"/>
      <c r="F22" s="54"/>
      <c r="G22" s="54"/>
      <c r="H22" s="54"/>
      <c r="I22" s="54"/>
      <c r="J22" s="54"/>
      <c r="K22" s="54"/>
      <c r="L22" s="54"/>
      <c r="M22" s="54">
        <v>1772712</v>
      </c>
      <c r="N22" s="54">
        <v>1836000</v>
      </c>
      <c r="O22" s="54">
        <f>SUM(D22:N22)</f>
        <v>3608712</v>
      </c>
      <c r="P22" s="54"/>
      <c r="Q22" s="84">
        <f t="shared" ref="Q22:Q23" si="11">SUM(O22:P22)</f>
        <v>3608712</v>
      </c>
    </row>
    <row r="23" spans="1:17">
      <c r="A23" s="49"/>
      <c r="B23" s="50"/>
      <c r="C23" s="51" t="s">
        <v>26</v>
      </c>
      <c r="D23" s="55">
        <v>26290</v>
      </c>
      <c r="E23" s="56">
        <v>5126</v>
      </c>
      <c r="F23" s="57"/>
      <c r="G23" s="57"/>
      <c r="H23" s="57"/>
      <c r="I23" s="57"/>
      <c r="J23" s="57"/>
      <c r="K23" s="57"/>
      <c r="L23" s="57"/>
      <c r="M23" s="57"/>
      <c r="N23" s="57"/>
      <c r="O23" s="57">
        <f>SUM(D23:N23)</f>
        <v>31416</v>
      </c>
      <c r="P23" s="57"/>
      <c r="Q23" s="85">
        <f>SUM(O23:P23)</f>
        <v>31416</v>
      </c>
    </row>
    <row r="24" spans="1:17">
      <c r="A24" s="49"/>
      <c r="B24" s="50" t="s">
        <v>27</v>
      </c>
      <c r="C24" s="51"/>
      <c r="D24" s="52">
        <f>SUM(D25:D27)</f>
        <v>0</v>
      </c>
      <c r="E24" s="54">
        <f t="shared" ref="E24:Q24" si="12">SUM(E25:E27)</f>
        <v>0</v>
      </c>
      <c r="F24" s="54">
        <f>SUM(F25:F27)</f>
        <v>16278</v>
      </c>
      <c r="G24" s="54">
        <f>SUM(G25:G27)</f>
        <v>15309</v>
      </c>
      <c r="H24" s="54">
        <f>SUM(H25:H27)</f>
        <v>33929</v>
      </c>
      <c r="I24" s="54">
        <f>SUM(I25:I27)</f>
        <v>16103</v>
      </c>
      <c r="J24" s="54">
        <f>SUM(J25:J27)</f>
        <v>5812</v>
      </c>
      <c r="K24" s="54">
        <f>SUM(K25:K27)</f>
        <v>15958</v>
      </c>
      <c r="L24" s="54">
        <f>SUM(L25:L27)</f>
        <v>18196</v>
      </c>
      <c r="M24" s="54">
        <f>SUM(M25:M27)</f>
        <v>10341</v>
      </c>
      <c r="N24" s="54">
        <f>SUM(N25:N27)</f>
        <v>5442</v>
      </c>
      <c r="O24" s="54">
        <f>SUM(O25:O27)</f>
        <v>137368</v>
      </c>
      <c r="P24" s="54">
        <f>SUM(P25:P27)</f>
        <v>0</v>
      </c>
      <c r="Q24" s="84">
        <f>SUM(Q25:Q27)</f>
        <v>137368</v>
      </c>
    </row>
    <row r="25" spans="1:17">
      <c r="A25" s="49"/>
      <c r="B25" s="50"/>
      <c r="C25" s="51" t="s">
        <v>28</v>
      </c>
      <c r="D25" s="52"/>
      <c r="E25" s="53"/>
      <c r="F25" s="54"/>
      <c r="G25" s="54"/>
      <c r="H25" s="54"/>
      <c r="I25" s="54"/>
      <c r="J25" s="54"/>
      <c r="K25" s="54">
        <v>4944</v>
      </c>
      <c r="L25" s="54"/>
      <c r="M25" s="54"/>
      <c r="N25" s="54">
        <v>3382</v>
      </c>
      <c r="O25" s="54">
        <f t="shared" ref="O25:O30" si="13">SUM(D25:N25)</f>
        <v>8326</v>
      </c>
      <c r="P25" s="54"/>
      <c r="Q25" s="84">
        <f t="shared" ref="Q25:Q27" si="14">SUM(O25:P25)</f>
        <v>8326</v>
      </c>
    </row>
    <row r="26" spans="1:17">
      <c r="A26" s="49"/>
      <c r="B26" s="50"/>
      <c r="C26" s="51" t="s">
        <v>29</v>
      </c>
      <c r="D26" s="52"/>
      <c r="E26" s="53"/>
      <c r="F26" s="54">
        <v>11309</v>
      </c>
      <c r="G26" s="54">
        <v>13020</v>
      </c>
      <c r="H26" s="54"/>
      <c r="I26" s="54">
        <v>2947</v>
      </c>
      <c r="J26" s="54">
        <v>2583</v>
      </c>
      <c r="K26" s="54">
        <v>5750</v>
      </c>
      <c r="L26" s="54">
        <v>16830</v>
      </c>
      <c r="M26" s="54"/>
      <c r="N26" s="54"/>
      <c r="O26" s="54">
        <f t="shared" ref="O26:O27" si="15">SUM(D26:N26)</f>
        <v>52439</v>
      </c>
      <c r="P26" s="54"/>
      <c r="Q26" s="84">
        <f>SUM(O26:P26)</f>
        <v>52439</v>
      </c>
    </row>
    <row r="27" spans="1:17">
      <c r="A27" s="49"/>
      <c r="B27" s="50"/>
      <c r="C27" s="51" t="s">
        <v>30</v>
      </c>
      <c r="D27" s="55"/>
      <c r="E27" s="56"/>
      <c r="F27" s="57">
        <v>4969</v>
      </c>
      <c r="G27" s="57">
        <v>2289</v>
      </c>
      <c r="H27" s="57">
        <v>33929</v>
      </c>
      <c r="I27" s="57">
        <v>13156</v>
      </c>
      <c r="J27" s="57">
        <v>3229</v>
      </c>
      <c r="K27" s="57">
        <v>5264</v>
      </c>
      <c r="L27" s="57">
        <v>1366</v>
      </c>
      <c r="M27" s="57">
        <v>10341</v>
      </c>
      <c r="N27" s="57">
        <v>2060</v>
      </c>
      <c r="O27" s="57">
        <f>SUM(D27:N27)</f>
        <v>76603</v>
      </c>
      <c r="P27" s="57"/>
      <c r="Q27" s="89">
        <f>SUM(O27:P27)</f>
        <v>76603</v>
      </c>
    </row>
    <row r="28" spans="1:17">
      <c r="A28" s="49"/>
      <c r="B28" s="50" t="s">
        <v>31</v>
      </c>
      <c r="C28" s="51"/>
      <c r="D28" s="61">
        <f>SUM(D29:D39)</f>
        <v>188493</v>
      </c>
      <c r="E28" s="63">
        <f t="shared" ref="E28:Q28" si="16">SUM(E29:E39)</f>
        <v>237055</v>
      </c>
      <c r="F28" s="63">
        <f>SUM(F29:F39)</f>
        <v>0</v>
      </c>
      <c r="G28" s="63">
        <f>SUM(G29:G39)</f>
        <v>0</v>
      </c>
      <c r="H28" s="63">
        <f>SUM(H29:H39)</f>
        <v>0</v>
      </c>
      <c r="I28" s="64">
        <f>SUM(I29:I39)</f>
        <v>0</v>
      </c>
      <c r="J28" s="82">
        <f>SUM(J29:J39)</f>
        <v>0</v>
      </c>
      <c r="K28" s="63">
        <f>SUM(K29:K39)</f>
        <v>0</v>
      </c>
      <c r="L28" s="63">
        <f>SUM(L29:L39)</f>
        <v>0</v>
      </c>
      <c r="M28" s="63">
        <f>SUM(M29:M39)</f>
        <v>400</v>
      </c>
      <c r="N28" s="63">
        <f>SUM(N29:N39)</f>
        <v>4350</v>
      </c>
      <c r="O28" s="63">
        <f>SUM(O29:O39)</f>
        <v>430298</v>
      </c>
      <c r="P28" s="63">
        <f>SUM(P29:P39)</f>
        <v>75521</v>
      </c>
      <c r="Q28" s="90">
        <f>SUM(Q29:Q39)</f>
        <v>505819</v>
      </c>
    </row>
    <row r="29" spans="1:17">
      <c r="A29" s="49"/>
      <c r="B29" s="50"/>
      <c r="C29" s="51" t="s">
        <v>82</v>
      </c>
      <c r="D29" s="52"/>
      <c r="E29" s="53">
        <v>38979</v>
      </c>
      <c r="F29" s="54"/>
      <c r="G29" s="54"/>
      <c r="H29" s="54"/>
      <c r="I29" s="54"/>
      <c r="J29" s="54"/>
      <c r="K29" s="54"/>
      <c r="L29" s="53"/>
      <c r="M29" s="54"/>
      <c r="N29" s="54"/>
      <c r="O29" s="54">
        <f>SUM(D29:N29)</f>
        <v>38979</v>
      </c>
      <c r="P29" s="54"/>
      <c r="Q29" s="84">
        <f t="shared" ref="Q29:Q39" si="17">SUM(O29:P29)</f>
        <v>38979</v>
      </c>
    </row>
    <row r="30" spans="1:17">
      <c r="A30" s="49"/>
      <c r="B30" s="50"/>
      <c r="C30" s="51" t="s">
        <v>32</v>
      </c>
      <c r="D30" s="52">
        <v>24750</v>
      </c>
      <c r="E30" s="53">
        <v>4700</v>
      </c>
      <c r="F30" s="54"/>
      <c r="G30" s="54"/>
      <c r="H30" s="54"/>
      <c r="I30" s="54"/>
      <c r="J30" s="54"/>
      <c r="K30" s="54"/>
      <c r="L30" s="54"/>
      <c r="M30" s="54"/>
      <c r="N30" s="54"/>
      <c r="O30" s="54">
        <f>SUM(D30:N30)</f>
        <v>29450</v>
      </c>
      <c r="P30" s="54">
        <v>4918</v>
      </c>
      <c r="Q30" s="84">
        <f>SUM(O30:P30)</f>
        <v>34368</v>
      </c>
    </row>
    <row r="31" spans="1:17">
      <c r="A31" s="49"/>
      <c r="B31" s="50"/>
      <c r="C31" s="51" t="s">
        <v>33</v>
      </c>
      <c r="D31" s="52">
        <v>50614</v>
      </c>
      <c r="E31" s="53">
        <v>76232</v>
      </c>
      <c r="F31" s="54"/>
      <c r="G31" s="54"/>
      <c r="H31" s="54"/>
      <c r="I31" s="54"/>
      <c r="J31" s="54"/>
      <c r="K31" s="54"/>
      <c r="L31" s="54"/>
      <c r="M31" s="54"/>
      <c r="N31" s="54"/>
      <c r="O31" s="54">
        <f t="shared" ref="O31:O39" si="18">SUM(D31:N31)</f>
        <v>126846</v>
      </c>
      <c r="P31" s="54">
        <v>13170</v>
      </c>
      <c r="Q31" s="84">
        <f>SUM(O31:P31)</f>
        <v>140016</v>
      </c>
    </row>
    <row r="32" spans="1:17">
      <c r="A32" s="49"/>
      <c r="B32" s="50"/>
      <c r="C32" s="51" t="s">
        <v>34</v>
      </c>
      <c r="D32" s="52">
        <v>20491</v>
      </c>
      <c r="E32" s="53">
        <v>79580</v>
      </c>
      <c r="F32" s="54"/>
      <c r="G32" s="54"/>
      <c r="H32" s="54"/>
      <c r="I32" s="54"/>
      <c r="J32" s="54"/>
      <c r="K32" s="54"/>
      <c r="L32" s="54"/>
      <c r="M32" s="54"/>
      <c r="N32" s="54"/>
      <c r="O32" s="54">
        <f>SUM(D32:N32)</f>
        <v>100071</v>
      </c>
      <c r="P32" s="54">
        <v>3535</v>
      </c>
      <c r="Q32" s="84">
        <f>SUM(O32:P32)</f>
        <v>103606</v>
      </c>
    </row>
    <row r="33" spans="1:17">
      <c r="A33" s="49"/>
      <c r="B33" s="50"/>
      <c r="C33" s="51" t="s">
        <v>35</v>
      </c>
      <c r="D33" s="52">
        <v>8503</v>
      </c>
      <c r="E33" s="53">
        <v>6081</v>
      </c>
      <c r="F33" s="54"/>
      <c r="G33" s="54"/>
      <c r="H33" s="54"/>
      <c r="I33" s="54"/>
      <c r="J33" s="54"/>
      <c r="K33" s="54"/>
      <c r="L33" s="54"/>
      <c r="M33" s="54"/>
      <c r="N33" s="54"/>
      <c r="O33" s="54">
        <f>SUM(D33:N33)</f>
        <v>14584</v>
      </c>
      <c r="P33" s="54">
        <v>14448</v>
      </c>
      <c r="Q33" s="84">
        <f>SUM(O33:P33)</f>
        <v>29032</v>
      </c>
    </row>
    <row r="34" spans="1:17">
      <c r="A34" s="49"/>
      <c r="B34" s="50"/>
      <c r="C34" s="51" t="s">
        <v>36</v>
      </c>
      <c r="D34" s="52">
        <v>2060</v>
      </c>
      <c r="E34" s="53">
        <v>4861</v>
      </c>
      <c r="F34" s="54"/>
      <c r="G34" s="54"/>
      <c r="H34" s="54"/>
      <c r="I34" s="54"/>
      <c r="J34" s="54"/>
      <c r="K34" s="54"/>
      <c r="L34" s="54"/>
      <c r="M34" s="54"/>
      <c r="N34" s="54"/>
      <c r="O34" s="54">
        <f>SUM(D34:N34)</f>
        <v>6921</v>
      </c>
      <c r="P34" s="54">
        <v>3330</v>
      </c>
      <c r="Q34" s="84">
        <f>SUM(O34:P34)</f>
        <v>10251</v>
      </c>
    </row>
    <row r="35" spans="1:17">
      <c r="A35" s="49"/>
      <c r="B35" s="50"/>
      <c r="C35" s="51" t="s">
        <v>37</v>
      </c>
      <c r="D35" s="5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>
        <f>SUM(D35:N35)</f>
        <v>0</v>
      </c>
      <c r="P35" s="54">
        <v>1120</v>
      </c>
      <c r="Q35" s="84">
        <f>SUM(O35:P35)</f>
        <v>1120</v>
      </c>
    </row>
    <row r="36" spans="1:17">
      <c r="A36" s="49"/>
      <c r="B36" s="50"/>
      <c r="C36" s="51" t="s">
        <v>38</v>
      </c>
      <c r="D36" s="52">
        <v>3500</v>
      </c>
      <c r="E36" s="53">
        <v>17000</v>
      </c>
      <c r="F36" s="54"/>
      <c r="G36" s="54"/>
      <c r="H36" s="54"/>
      <c r="I36" s="54"/>
      <c r="J36" s="54"/>
      <c r="K36" s="54"/>
      <c r="L36" s="54"/>
      <c r="M36" s="54"/>
      <c r="N36" s="54"/>
      <c r="O36" s="54">
        <f>SUM(D36:N36)</f>
        <v>20500</v>
      </c>
      <c r="P36" s="54">
        <v>4000</v>
      </c>
      <c r="Q36" s="84">
        <f>SUM(O36:P36)</f>
        <v>24500</v>
      </c>
    </row>
    <row r="37" spans="1:17">
      <c r="A37" s="49"/>
      <c r="B37" s="50"/>
      <c r="C37" s="51" t="s">
        <v>83</v>
      </c>
      <c r="D37" s="52">
        <v>74796</v>
      </c>
      <c r="E37" s="53">
        <v>3785</v>
      </c>
      <c r="F37" s="54"/>
      <c r="G37" s="54"/>
      <c r="H37" s="54"/>
      <c r="I37" s="54"/>
      <c r="J37" s="54"/>
      <c r="K37" s="54"/>
      <c r="L37" s="54"/>
      <c r="M37" s="54"/>
      <c r="N37" s="54"/>
      <c r="O37" s="54">
        <f>SUM(D37:N37)</f>
        <v>78581</v>
      </c>
      <c r="P37" s="54"/>
      <c r="Q37" s="84">
        <f>SUM(O37:P37)</f>
        <v>78581</v>
      </c>
    </row>
    <row r="38" spans="1:17">
      <c r="A38" s="49"/>
      <c r="B38" s="50"/>
      <c r="C38" s="51" t="s">
        <v>39</v>
      </c>
      <c r="D38" s="52">
        <v>3779</v>
      </c>
      <c r="E38" s="53">
        <v>5837</v>
      </c>
      <c r="F38" s="54"/>
      <c r="G38" s="54"/>
      <c r="H38" s="54"/>
      <c r="I38" s="54"/>
      <c r="J38" s="54"/>
      <c r="K38" s="54"/>
      <c r="L38" s="54"/>
      <c r="M38" s="54"/>
      <c r="N38" s="54">
        <v>300</v>
      </c>
      <c r="O38" s="54">
        <f>SUM(D38:N38)</f>
        <v>9916</v>
      </c>
      <c r="P38" s="54">
        <v>3000</v>
      </c>
      <c r="Q38" s="84">
        <f>SUM(O38:P38)</f>
        <v>12916</v>
      </c>
    </row>
    <row r="39" spans="1:18">
      <c r="A39" s="49"/>
      <c r="B39" s="50"/>
      <c r="C39" s="51" t="s">
        <v>40</v>
      </c>
      <c r="D39" s="55"/>
      <c r="E39" s="56"/>
      <c r="F39" s="57"/>
      <c r="G39" s="57"/>
      <c r="H39" s="57"/>
      <c r="I39" s="57"/>
      <c r="J39" s="57"/>
      <c r="K39" s="57"/>
      <c r="L39" s="57"/>
      <c r="M39" s="57">
        <v>400</v>
      </c>
      <c r="N39" s="57">
        <v>4050</v>
      </c>
      <c r="O39" s="57">
        <f>SUM(D39:N39)</f>
        <v>4450</v>
      </c>
      <c r="P39" s="57">
        <v>28000</v>
      </c>
      <c r="Q39" s="85">
        <f>SUM(O39:P39)</f>
        <v>32450</v>
      </c>
      <c r="R39" s="41"/>
    </row>
    <row r="40" spans="1:18">
      <c r="A40" s="65"/>
      <c r="B40" s="66" t="s">
        <v>41</v>
      </c>
      <c r="C40" s="67"/>
      <c r="D40" s="70">
        <f>SUM(D21,D24,D28)</f>
        <v>214783</v>
      </c>
      <c r="E40" s="71">
        <f t="shared" ref="E40" si="19">SUM(E21,E24,E28)</f>
        <v>242181</v>
      </c>
      <c r="F40" s="71">
        <f t="shared" ref="F40:P40" si="20">SUM(F21,F24,F28)</f>
        <v>16278</v>
      </c>
      <c r="G40" s="71">
        <f>SUM(G21,G24,G28)</f>
        <v>15309</v>
      </c>
      <c r="H40" s="71">
        <f>SUM(H21,H24,H28)</f>
        <v>33929</v>
      </c>
      <c r="I40" s="71">
        <f>SUM(I21,I24,I28)</f>
        <v>16103</v>
      </c>
      <c r="J40" s="71">
        <f>SUM(J21,J24,J28)</f>
        <v>5812</v>
      </c>
      <c r="K40" s="71">
        <f>SUM(K21,K24,K28)</f>
        <v>15958</v>
      </c>
      <c r="L40" s="71">
        <f>SUM(L21,L24,L28)</f>
        <v>18196</v>
      </c>
      <c r="M40" s="71">
        <f>SUM(M21,M24,M28)</f>
        <v>1783453</v>
      </c>
      <c r="N40" s="71">
        <f>SUM(N21,N24,N28)</f>
        <v>1845792</v>
      </c>
      <c r="O40" s="71">
        <f>SUM(O21,O24,O28)</f>
        <v>4207794</v>
      </c>
      <c r="P40" s="71">
        <f>SUM(P21,P24,P28)</f>
        <v>75521</v>
      </c>
      <c r="Q40" s="91">
        <f t="shared" ref="Q40" si="21">SUM(Q21,Q24,Q28)</f>
        <v>4283315</v>
      </c>
      <c r="R40" s="41"/>
    </row>
    <row r="41" spans="1:18">
      <c r="A41" s="49" t="s">
        <v>42</v>
      </c>
      <c r="B41" s="50"/>
      <c r="C41" s="51"/>
      <c r="D41" s="52">
        <f>D19-D40</f>
        <v>-199283</v>
      </c>
      <c r="E41" s="54">
        <f t="shared" ref="E41" si="22">E19-E40</f>
        <v>-1181</v>
      </c>
      <c r="F41" s="54">
        <f t="shared" ref="F41:Q41" si="23">F19-F40</f>
        <v>19006</v>
      </c>
      <c r="G41" s="54">
        <f>G19-G40</f>
        <v>17507</v>
      </c>
      <c r="H41" s="54">
        <f>H19-H40</f>
        <v>38007</v>
      </c>
      <c r="I41" s="54">
        <f>I19-I40</f>
        <v>17687</v>
      </c>
      <c r="J41" s="54">
        <f>J19-J40</f>
        <v>6196</v>
      </c>
      <c r="K41" s="54">
        <f>K19-K40</f>
        <v>17695</v>
      </c>
      <c r="L41" s="54">
        <f>L19-L40</f>
        <v>18361</v>
      </c>
      <c r="M41" s="54">
        <f>M19-M40</f>
        <v>9664</v>
      </c>
      <c r="N41" s="54">
        <f>N19-N40</f>
        <v>-3686</v>
      </c>
      <c r="O41" s="54">
        <f>O19-O40</f>
        <v>-60027</v>
      </c>
      <c r="P41" s="54">
        <f>P19-P40</f>
        <v>295202</v>
      </c>
      <c r="Q41" s="84">
        <f>Q19-Q40</f>
        <v>235175</v>
      </c>
      <c r="R41" s="41"/>
    </row>
    <row r="42" spans="1:17">
      <c r="A42" s="49" t="s">
        <v>43</v>
      </c>
      <c r="B42" s="50"/>
      <c r="C42" s="51"/>
      <c r="D42" s="52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>
        <v>60000</v>
      </c>
      <c r="Q42" s="84">
        <f>P42</f>
        <v>60000</v>
      </c>
    </row>
    <row r="43" spans="1:17">
      <c r="A43" s="65" t="s">
        <v>44</v>
      </c>
      <c r="B43" s="72"/>
      <c r="C43" s="73"/>
      <c r="D43" s="55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>
        <f t="shared" ref="P43:Q43" si="24">P41-P42</f>
        <v>235202</v>
      </c>
      <c r="Q43" s="85">
        <f>Q41-Q42</f>
        <v>175175</v>
      </c>
    </row>
    <row r="44" spans="1:17">
      <c r="A44" s="49" t="s">
        <v>45</v>
      </c>
      <c r="B44" s="50"/>
      <c r="C44" s="74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84">
        <v>338817</v>
      </c>
    </row>
    <row r="45" spans="1:18">
      <c r="A45" s="75" t="s">
        <v>46</v>
      </c>
      <c r="B45" s="76"/>
      <c r="C45" s="77"/>
      <c r="D45" s="78"/>
      <c r="E45" s="79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92">
        <f>SUM(Q43:Q44)</f>
        <v>513992</v>
      </c>
      <c r="R45" s="41"/>
    </row>
    <row r="46" spans="3:3">
      <c r="C46" s="81"/>
    </row>
    <row r="47" spans="17:17">
      <c r="Q47" s="41" t="s">
        <v>84</v>
      </c>
    </row>
  </sheetData>
  <mergeCells count="1">
    <mergeCell ref="A1:Q1"/>
  </mergeCells>
  <pageMargins left="0.708333333333333" right="0.708333333333333" top="0.747916666666667" bottom="0.747916666666667" header="0.314583333333333" footer="0.314583333333333"/>
  <pageSetup paperSize="9" scale="7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9"/>
  <sheetViews>
    <sheetView tabSelected="1" topLeftCell="A35" workbookViewId="0">
      <selection activeCell="I7" sqref="I7"/>
    </sheetView>
  </sheetViews>
  <sheetFormatPr defaultColWidth="9" defaultRowHeight="13.5"/>
  <cols>
    <col min="1" max="3" width="4" style="2" customWidth="1"/>
    <col min="4" max="4" width="23.25" style="1" customWidth="1"/>
    <col min="5" max="7" width="15" style="1" customWidth="1"/>
    <col min="8" max="12" width="10.25" style="1" customWidth="1"/>
    <col min="13" max="13" width="9" style="1"/>
    <col min="14" max="14" width="10.25" style="1" customWidth="1"/>
    <col min="15" max="15" width="10.25" style="2" customWidth="1"/>
    <col min="16" max="16384" width="9" style="2"/>
  </cols>
  <sheetData>
    <row r="1" ht="17.25" spans="1:1">
      <c r="A1" s="34" t="s">
        <v>85</v>
      </c>
    </row>
    <row r="2" spans="1:1">
      <c r="A2" s="2" t="s">
        <v>55</v>
      </c>
    </row>
    <row r="4" ht="18.75" spans="1:7">
      <c r="A4" s="3" t="s">
        <v>56</v>
      </c>
      <c r="B4" s="4"/>
      <c r="C4" s="4"/>
      <c r="D4" s="4"/>
      <c r="E4" s="4"/>
      <c r="F4" s="4"/>
      <c r="G4" s="4"/>
    </row>
    <row r="5" spans="1:7">
      <c r="A5" s="5" t="s">
        <v>86</v>
      </c>
      <c r="B5" s="5"/>
      <c r="C5" s="5"/>
      <c r="D5" s="5"/>
      <c r="E5" s="5"/>
      <c r="F5" s="5"/>
      <c r="G5" s="5"/>
    </row>
    <row r="6" spans="1:7">
      <c r="A6" s="5"/>
      <c r="B6" s="5"/>
      <c r="C6" s="5"/>
      <c r="D6" s="5"/>
      <c r="E6" s="5"/>
      <c r="F6" s="5"/>
      <c r="G6" s="5"/>
    </row>
    <row r="7" spans="7:7">
      <c r="G7" s="6" t="s">
        <v>1</v>
      </c>
    </row>
    <row r="8" spans="1:7">
      <c r="A8" s="7" t="s">
        <v>58</v>
      </c>
      <c r="B8" s="8"/>
      <c r="C8" s="8"/>
      <c r="D8" s="9"/>
      <c r="E8" s="10" t="s">
        <v>59</v>
      </c>
      <c r="F8" s="10"/>
      <c r="G8" s="11"/>
    </row>
    <row r="9" spans="1:7">
      <c r="A9" s="12" t="s">
        <v>60</v>
      </c>
      <c r="B9" s="13"/>
      <c r="C9" s="13"/>
      <c r="D9" s="14"/>
      <c r="E9" s="15"/>
      <c r="F9" s="15"/>
      <c r="G9" s="16"/>
    </row>
    <row r="10" spans="1:7">
      <c r="A10" s="12"/>
      <c r="B10" s="13" t="s">
        <v>61</v>
      </c>
      <c r="C10" s="13"/>
      <c r="D10" s="17"/>
      <c r="E10" s="35"/>
      <c r="F10" s="18"/>
      <c r="G10" s="16"/>
    </row>
    <row r="11" spans="1:7">
      <c r="A11" s="12"/>
      <c r="B11" s="13"/>
      <c r="C11" s="13" t="s">
        <v>62</v>
      </c>
      <c r="D11" s="17"/>
      <c r="E11" s="18">
        <v>62500</v>
      </c>
      <c r="F11" s="18"/>
      <c r="G11" s="16"/>
    </row>
    <row r="12" spans="1:7">
      <c r="A12" s="12"/>
      <c r="B12" s="13"/>
      <c r="C12" s="13" t="s">
        <v>12</v>
      </c>
      <c r="D12" s="17"/>
      <c r="E12" s="20">
        <v>8500</v>
      </c>
      <c r="F12" s="18">
        <f>SUM(E11:E12)</f>
        <v>71000</v>
      </c>
      <c r="G12" s="16"/>
    </row>
    <row r="13" spans="1:7">
      <c r="A13" s="12"/>
      <c r="B13" s="13" t="s">
        <v>63</v>
      </c>
      <c r="C13" s="13"/>
      <c r="D13" s="17"/>
      <c r="E13" s="18"/>
      <c r="F13" s="18"/>
      <c r="G13" s="16"/>
    </row>
    <row r="14" spans="1:7">
      <c r="A14" s="12"/>
      <c r="B14" s="13"/>
      <c r="C14" s="13" t="s">
        <v>13</v>
      </c>
      <c r="D14" s="17"/>
      <c r="E14" s="18"/>
      <c r="F14" s="18">
        <v>299360</v>
      </c>
      <c r="G14" s="16"/>
    </row>
    <row r="15" spans="1:8">
      <c r="A15" s="12"/>
      <c r="B15" s="13" t="s">
        <v>87</v>
      </c>
      <c r="C15" s="13"/>
      <c r="D15" s="17"/>
      <c r="E15" s="18"/>
      <c r="F15" s="18"/>
      <c r="G15" s="16"/>
      <c r="H15" s="19"/>
    </row>
    <row r="16" s="1" customFormat="1" spans="1:15">
      <c r="A16" s="12"/>
      <c r="B16" s="13"/>
      <c r="C16" s="13" t="s">
        <v>14</v>
      </c>
      <c r="D16" s="17"/>
      <c r="E16" s="18">
        <v>5273</v>
      </c>
      <c r="F16" s="18"/>
      <c r="G16" s="16"/>
      <c r="O16" s="2"/>
    </row>
    <row r="17" s="1" customFormat="1" spans="1:15">
      <c r="A17" s="12"/>
      <c r="B17" s="13"/>
      <c r="C17" s="13" t="s">
        <v>81</v>
      </c>
      <c r="D17" s="17"/>
      <c r="E17" s="20">
        <v>241000</v>
      </c>
      <c r="F17" s="18">
        <f>SUM(E16:E17)</f>
        <v>246273</v>
      </c>
      <c r="G17" s="16"/>
      <c r="O17" s="2"/>
    </row>
    <row r="18" s="1" customFormat="1" spans="1:15">
      <c r="A18" s="12"/>
      <c r="B18" s="13" t="s">
        <v>65</v>
      </c>
      <c r="C18" s="13"/>
      <c r="D18" s="17"/>
      <c r="E18" s="18"/>
      <c r="F18" s="18"/>
      <c r="G18" s="16"/>
      <c r="O18" s="2"/>
    </row>
    <row r="19" spans="1:7">
      <c r="A19" s="12"/>
      <c r="B19" s="13"/>
      <c r="C19" s="13" t="s">
        <v>66</v>
      </c>
      <c r="D19" s="17"/>
      <c r="E19" s="18">
        <v>3608712</v>
      </c>
      <c r="F19" s="18"/>
      <c r="G19" s="16"/>
    </row>
    <row r="20" spans="1:7">
      <c r="A20" s="12"/>
      <c r="B20" s="13"/>
      <c r="C20" s="13" t="s">
        <v>17</v>
      </c>
      <c r="D20" s="17"/>
      <c r="E20" s="18">
        <v>132563</v>
      </c>
      <c r="F20" s="18"/>
      <c r="G20" s="16"/>
    </row>
    <row r="21" spans="1:7">
      <c r="A21" s="12"/>
      <c r="B21" s="13"/>
      <c r="C21" s="13" t="s">
        <v>18</v>
      </c>
      <c r="D21" s="17"/>
      <c r="E21" s="18">
        <v>144719</v>
      </c>
      <c r="F21" s="18"/>
      <c r="G21" s="16"/>
    </row>
    <row r="22" spans="1:7">
      <c r="A22" s="12"/>
      <c r="B22" s="13"/>
      <c r="C22" s="13" t="s">
        <v>19</v>
      </c>
      <c r="D22" s="17"/>
      <c r="E22" s="20">
        <v>15500</v>
      </c>
      <c r="F22" s="18">
        <f>SUM(E19:E22)</f>
        <v>3901494</v>
      </c>
      <c r="G22" s="16"/>
    </row>
    <row r="23" spans="1:7">
      <c r="A23" s="12"/>
      <c r="B23" s="13" t="s">
        <v>67</v>
      </c>
      <c r="C23" s="13"/>
      <c r="D23" s="17"/>
      <c r="E23" s="18"/>
      <c r="F23" s="18"/>
      <c r="G23" s="16"/>
    </row>
    <row r="24" spans="1:7">
      <c r="A24" s="12"/>
      <c r="B24" s="13"/>
      <c r="C24" s="13" t="s">
        <v>17</v>
      </c>
      <c r="D24" s="17"/>
      <c r="E24" s="18"/>
      <c r="F24" s="20">
        <v>363</v>
      </c>
      <c r="G24" s="16"/>
    </row>
    <row r="25" spans="1:15">
      <c r="A25" s="12"/>
      <c r="B25" s="21" t="s">
        <v>22</v>
      </c>
      <c r="C25" s="21"/>
      <c r="D25" s="22"/>
      <c r="E25" s="23"/>
      <c r="F25" s="23"/>
      <c r="G25" s="24">
        <f>SUM(F12:F24)</f>
        <v>4518490</v>
      </c>
      <c r="H25" s="25"/>
      <c r="I25" s="25"/>
      <c r="J25" s="25"/>
      <c r="K25" s="25"/>
      <c r="L25" s="25"/>
      <c r="M25" s="25"/>
      <c r="N25" s="25"/>
      <c r="O25" s="1"/>
    </row>
    <row r="26" spans="1:7">
      <c r="A26" s="12" t="s">
        <v>68</v>
      </c>
      <c r="B26" s="13"/>
      <c r="C26" s="13"/>
      <c r="D26" s="17"/>
      <c r="E26" s="18"/>
      <c r="F26" s="18"/>
      <c r="G26" s="16"/>
    </row>
    <row r="27" spans="1:7">
      <c r="A27" s="12"/>
      <c r="B27" s="13" t="s">
        <v>69</v>
      </c>
      <c r="C27" s="13"/>
      <c r="D27" s="17"/>
      <c r="E27" s="18"/>
      <c r="F27" s="18"/>
      <c r="G27" s="16"/>
    </row>
    <row r="28" spans="1:7">
      <c r="A28" s="12"/>
      <c r="B28" s="13"/>
      <c r="C28" s="13"/>
      <c r="D28" s="26" t="s">
        <v>25</v>
      </c>
      <c r="E28" s="18">
        <v>3608712</v>
      </c>
      <c r="F28" s="18"/>
      <c r="G28" s="16"/>
    </row>
    <row r="29" spans="1:7">
      <c r="A29" s="12"/>
      <c r="B29" s="13"/>
      <c r="C29" s="13"/>
      <c r="D29" s="26" t="s">
        <v>26</v>
      </c>
      <c r="E29" s="18">
        <v>31416</v>
      </c>
      <c r="F29" s="18"/>
      <c r="G29" s="16"/>
    </row>
    <row r="30" spans="1:7">
      <c r="A30" s="12"/>
      <c r="B30" s="13"/>
      <c r="C30" s="13"/>
      <c r="D30" s="26" t="s">
        <v>82</v>
      </c>
      <c r="E30" s="18">
        <v>38979</v>
      </c>
      <c r="F30" s="18"/>
      <c r="G30" s="16"/>
    </row>
    <row r="31" spans="1:7">
      <c r="A31" s="12"/>
      <c r="B31" s="13"/>
      <c r="C31" s="13"/>
      <c r="D31" s="26" t="s">
        <v>32</v>
      </c>
      <c r="E31" s="18">
        <v>29450</v>
      </c>
      <c r="F31" s="18"/>
      <c r="G31" s="16"/>
    </row>
    <row r="32" spans="1:7">
      <c r="A32" s="12"/>
      <c r="B32" s="13"/>
      <c r="C32" s="13"/>
      <c r="D32" s="26" t="s">
        <v>33</v>
      </c>
      <c r="E32" s="18">
        <v>126846</v>
      </c>
      <c r="F32" s="18"/>
      <c r="G32" s="16"/>
    </row>
    <row r="33" spans="1:7">
      <c r="A33" s="12"/>
      <c r="B33" s="13"/>
      <c r="C33" s="13"/>
      <c r="D33" s="26" t="s">
        <v>34</v>
      </c>
      <c r="E33" s="18">
        <v>100071</v>
      </c>
      <c r="F33" s="18"/>
      <c r="G33" s="16"/>
    </row>
    <row r="34" spans="1:7">
      <c r="A34" s="12"/>
      <c r="B34" s="13"/>
      <c r="C34" s="13"/>
      <c r="D34" s="26" t="s">
        <v>35</v>
      </c>
      <c r="E34" s="18">
        <v>14584</v>
      </c>
      <c r="F34" s="18"/>
      <c r="G34" s="16"/>
    </row>
    <row r="35" spans="1:7">
      <c r="A35" s="12"/>
      <c r="B35" s="13"/>
      <c r="C35" s="13"/>
      <c r="D35" s="26" t="s">
        <v>36</v>
      </c>
      <c r="E35" s="18">
        <v>6921</v>
      </c>
      <c r="F35" s="18"/>
      <c r="G35" s="16"/>
    </row>
    <row r="36" spans="1:7">
      <c r="A36" s="12"/>
      <c r="B36" s="13"/>
      <c r="C36" s="13"/>
      <c r="D36" s="26" t="s">
        <v>38</v>
      </c>
      <c r="E36" s="18">
        <v>20500</v>
      </c>
      <c r="F36" s="18"/>
      <c r="G36" s="16"/>
    </row>
    <row r="37" spans="1:7">
      <c r="A37" s="12"/>
      <c r="B37" s="13"/>
      <c r="C37" s="13"/>
      <c r="D37" s="26" t="s">
        <v>83</v>
      </c>
      <c r="E37" s="18">
        <v>78581</v>
      </c>
      <c r="F37" s="18"/>
      <c r="G37" s="16"/>
    </row>
    <row r="38" spans="1:7">
      <c r="A38" s="12"/>
      <c r="B38" s="13"/>
      <c r="C38" s="13"/>
      <c r="D38" s="26" t="s">
        <v>39</v>
      </c>
      <c r="E38" s="18">
        <v>9916</v>
      </c>
      <c r="F38" s="18"/>
      <c r="G38" s="16"/>
    </row>
    <row r="39" spans="1:7">
      <c r="A39" s="12"/>
      <c r="B39" s="13"/>
      <c r="C39" s="13"/>
      <c r="D39" s="26" t="s">
        <v>40</v>
      </c>
      <c r="E39" s="18">
        <v>4450</v>
      </c>
      <c r="F39" s="18"/>
      <c r="G39" s="16"/>
    </row>
    <row r="40" spans="1:15">
      <c r="A40" s="12"/>
      <c r="B40" s="13"/>
      <c r="C40" s="13"/>
      <c r="D40" s="26" t="s">
        <v>29</v>
      </c>
      <c r="E40" s="20">
        <v>137368</v>
      </c>
      <c r="F40" s="18"/>
      <c r="G40" s="16"/>
      <c r="O40" s="1"/>
    </row>
    <row r="41" spans="1:15">
      <c r="A41" s="12"/>
      <c r="B41" s="13"/>
      <c r="C41" s="13" t="s">
        <v>70</v>
      </c>
      <c r="D41" s="26"/>
      <c r="E41" s="36"/>
      <c r="F41" s="18">
        <f>SUM(E28:E40)</f>
        <v>4207794</v>
      </c>
      <c r="G41" s="16"/>
      <c r="O41" s="1"/>
    </row>
    <row r="42" spans="1:15">
      <c r="A42" s="12"/>
      <c r="B42" s="13" t="s">
        <v>71</v>
      </c>
      <c r="C42" s="13"/>
      <c r="D42" s="26"/>
      <c r="E42" s="18"/>
      <c r="F42" s="18"/>
      <c r="G42" s="16"/>
      <c r="O42" s="1"/>
    </row>
    <row r="43" spans="1:15">
      <c r="A43" s="12"/>
      <c r="B43" s="13"/>
      <c r="C43" s="13"/>
      <c r="D43" s="26" t="s">
        <v>32</v>
      </c>
      <c r="E43" s="18">
        <v>4918</v>
      </c>
      <c r="F43" s="18"/>
      <c r="G43" s="16"/>
      <c r="O43" s="1"/>
    </row>
    <row r="44" spans="1:15">
      <c r="A44" s="12"/>
      <c r="B44" s="13"/>
      <c r="C44" s="13"/>
      <c r="D44" s="26" t="s">
        <v>33</v>
      </c>
      <c r="E44" s="18">
        <v>13170</v>
      </c>
      <c r="F44" s="18"/>
      <c r="G44" s="16"/>
      <c r="O44" s="1"/>
    </row>
    <row r="45" spans="1:15">
      <c r="A45" s="12"/>
      <c r="B45" s="13"/>
      <c r="C45" s="13"/>
      <c r="D45" s="26" t="s">
        <v>34</v>
      </c>
      <c r="E45" s="18">
        <v>3535</v>
      </c>
      <c r="F45" s="18"/>
      <c r="G45" s="16"/>
      <c r="O45" s="1"/>
    </row>
    <row r="46" spans="1:15">
      <c r="A46" s="12"/>
      <c r="B46" s="13"/>
      <c r="C46" s="13"/>
      <c r="D46" s="26" t="s">
        <v>35</v>
      </c>
      <c r="E46" s="18">
        <v>14448</v>
      </c>
      <c r="F46" s="18"/>
      <c r="G46" s="16"/>
      <c r="O46" s="1"/>
    </row>
    <row r="47" spans="1:15">
      <c r="A47" s="12"/>
      <c r="B47" s="13"/>
      <c r="C47" s="13"/>
      <c r="D47" s="26" t="s">
        <v>36</v>
      </c>
      <c r="E47" s="18">
        <v>3330</v>
      </c>
      <c r="F47" s="18"/>
      <c r="G47" s="16"/>
      <c r="O47" s="1"/>
    </row>
    <row r="48" spans="1:15">
      <c r="A48" s="12"/>
      <c r="B48" s="13"/>
      <c r="C48" s="13"/>
      <c r="D48" s="26" t="s">
        <v>37</v>
      </c>
      <c r="E48" s="18">
        <v>1120</v>
      </c>
      <c r="F48" s="18"/>
      <c r="G48" s="16"/>
      <c r="O48" s="1"/>
    </row>
    <row r="49" spans="1:15">
      <c r="A49" s="12"/>
      <c r="B49" s="13"/>
      <c r="C49" s="13"/>
      <c r="D49" s="26" t="s">
        <v>38</v>
      </c>
      <c r="E49" s="18">
        <v>4000</v>
      </c>
      <c r="F49" s="18"/>
      <c r="G49" s="16"/>
      <c r="O49" s="1"/>
    </row>
    <row r="50" spans="1:15">
      <c r="A50" s="12"/>
      <c r="B50" s="13"/>
      <c r="C50" s="13"/>
      <c r="D50" s="26" t="s">
        <v>39</v>
      </c>
      <c r="E50" s="18">
        <v>3000</v>
      </c>
      <c r="F50" s="18"/>
      <c r="G50" s="16"/>
      <c r="O50" s="1"/>
    </row>
    <row r="51" spans="1:15">
      <c r="A51" s="12"/>
      <c r="B51" s="13"/>
      <c r="C51" s="13"/>
      <c r="D51" s="26" t="s">
        <v>40</v>
      </c>
      <c r="E51" s="20">
        <v>28000</v>
      </c>
      <c r="F51" s="18"/>
      <c r="G51" s="16"/>
      <c r="O51" s="1"/>
    </row>
    <row r="52" spans="1:15">
      <c r="A52" s="12"/>
      <c r="B52" s="13"/>
      <c r="C52" s="13" t="s">
        <v>72</v>
      </c>
      <c r="D52" s="26"/>
      <c r="E52" s="18"/>
      <c r="F52" s="20">
        <f>SUM(E43:E51)</f>
        <v>75521</v>
      </c>
      <c r="G52" s="16"/>
      <c r="O52" s="1"/>
    </row>
    <row r="53" spans="1:15">
      <c r="A53" s="12"/>
      <c r="B53" s="21" t="s">
        <v>41</v>
      </c>
      <c r="C53" s="21"/>
      <c r="D53" s="22"/>
      <c r="E53" s="23"/>
      <c r="F53" s="23"/>
      <c r="G53" s="24">
        <f>SUM(F41:F52)</f>
        <v>4283315</v>
      </c>
      <c r="H53" s="25"/>
      <c r="I53" s="25"/>
      <c r="J53" s="25"/>
      <c r="K53" s="25"/>
      <c r="L53" s="25"/>
      <c r="M53" s="25"/>
      <c r="N53" s="25"/>
      <c r="O53" s="1"/>
    </row>
    <row r="54" spans="1:15">
      <c r="A54" s="12"/>
      <c r="B54" s="13"/>
      <c r="C54" s="13" t="s">
        <v>42</v>
      </c>
      <c r="D54" s="17"/>
      <c r="E54" s="18"/>
      <c r="F54" s="18"/>
      <c r="G54" s="16">
        <f>G25-G53</f>
        <v>235175</v>
      </c>
      <c r="O54" s="1"/>
    </row>
    <row r="55" spans="1:7">
      <c r="A55" s="12"/>
      <c r="B55" s="13"/>
      <c r="C55" s="13" t="s">
        <v>43</v>
      </c>
      <c r="D55" s="17"/>
      <c r="E55" s="18"/>
      <c r="F55" s="18"/>
      <c r="G55" s="37">
        <v>60000</v>
      </c>
    </row>
    <row r="56" spans="1:7">
      <c r="A56" s="12"/>
      <c r="B56" s="13"/>
      <c r="C56" s="13" t="s">
        <v>44</v>
      </c>
      <c r="D56" s="17"/>
      <c r="E56" s="18"/>
      <c r="F56" s="18"/>
      <c r="G56" s="16">
        <f>G54-G55</f>
        <v>175175</v>
      </c>
    </row>
    <row r="57" spans="1:7">
      <c r="A57" s="12"/>
      <c r="B57" s="13"/>
      <c r="C57" s="13" t="s">
        <v>45</v>
      </c>
      <c r="D57" s="17"/>
      <c r="E57" s="18"/>
      <c r="F57" s="18"/>
      <c r="G57" s="37">
        <v>338817</v>
      </c>
    </row>
    <row r="58" spans="1:15">
      <c r="A58" s="29"/>
      <c r="B58" s="30"/>
      <c r="C58" s="30" t="s">
        <v>46</v>
      </c>
      <c r="D58" s="31"/>
      <c r="E58" s="32"/>
      <c r="F58" s="32"/>
      <c r="G58" s="38">
        <f>SUM(G56:G57)</f>
        <v>513992</v>
      </c>
      <c r="O58" s="1"/>
    </row>
    <row r="59" spans="5:5">
      <c r="E59" s="39">
        <v>2</v>
      </c>
    </row>
  </sheetData>
  <mergeCells count="4">
    <mergeCell ref="A4:G4"/>
    <mergeCell ref="A5:G5"/>
    <mergeCell ref="A8:D8"/>
    <mergeCell ref="E8:G8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7"/>
  <sheetViews>
    <sheetView workbookViewId="0">
      <selection activeCell="J19" sqref="J19"/>
    </sheetView>
  </sheetViews>
  <sheetFormatPr defaultColWidth="9" defaultRowHeight="13.5"/>
  <cols>
    <col min="1" max="3" width="4" style="2" customWidth="1"/>
    <col min="4" max="4" width="23.25" style="1" customWidth="1"/>
    <col min="5" max="7" width="15" style="1" customWidth="1"/>
    <col min="8" max="12" width="10.25" style="1" customWidth="1"/>
    <col min="13" max="13" width="9" style="1"/>
    <col min="14" max="14" width="10.25" style="1" customWidth="1"/>
    <col min="15" max="15" width="10.25" style="2" customWidth="1"/>
    <col min="16" max="16384" width="9" style="2"/>
  </cols>
  <sheetData>
    <row r="1" spans="1:1">
      <c r="A1" s="2" t="s">
        <v>55</v>
      </c>
    </row>
    <row r="3" ht="18.75" spans="1:7">
      <c r="A3" s="3" t="s">
        <v>88</v>
      </c>
      <c r="B3" s="4"/>
      <c r="C3" s="4"/>
      <c r="D3" s="4"/>
      <c r="E3" s="4"/>
      <c r="F3" s="4"/>
      <c r="G3" s="4"/>
    </row>
    <row r="4" ht="21" customHeight="1" spans="1:7">
      <c r="A4" s="5" t="s">
        <v>86</v>
      </c>
      <c r="B4" s="5"/>
      <c r="C4" s="5"/>
      <c r="D4" s="5"/>
      <c r="E4" s="5"/>
      <c r="F4" s="5"/>
      <c r="G4" s="5"/>
    </row>
    <row r="5" ht="21" customHeight="1" spans="1:7">
      <c r="A5" s="5"/>
      <c r="B5" s="5"/>
      <c r="C5" s="5"/>
      <c r="D5" s="5"/>
      <c r="E5" s="5"/>
      <c r="F5" s="5"/>
      <c r="G5" s="5"/>
    </row>
    <row r="6" ht="21" customHeight="1" spans="7:7">
      <c r="G6" s="6" t="s">
        <v>1</v>
      </c>
    </row>
    <row r="7" ht="21" customHeight="1" spans="1:7">
      <c r="A7" s="7" t="s">
        <v>58</v>
      </c>
      <c r="B7" s="8"/>
      <c r="C7" s="8"/>
      <c r="D7" s="9"/>
      <c r="E7" s="10" t="s">
        <v>59</v>
      </c>
      <c r="F7" s="10"/>
      <c r="G7" s="11"/>
    </row>
    <row r="8" ht="21" customHeight="1" spans="1:7">
      <c r="A8" s="12" t="s">
        <v>60</v>
      </c>
      <c r="B8" s="13"/>
      <c r="C8" s="13"/>
      <c r="D8" s="14"/>
      <c r="E8" s="15"/>
      <c r="F8" s="15"/>
      <c r="G8" s="16"/>
    </row>
    <row r="9" s="1" customFormat="1" ht="21" customHeight="1" spans="1:15">
      <c r="A9" s="12"/>
      <c r="B9" s="13" t="s">
        <v>89</v>
      </c>
      <c r="C9" s="13"/>
      <c r="D9" s="17"/>
      <c r="E9" s="18"/>
      <c r="F9" s="18"/>
      <c r="G9" s="16"/>
      <c r="H9" s="19"/>
      <c r="O9" s="2"/>
    </row>
    <row r="10" s="1" customFormat="1" ht="21" customHeight="1" spans="1:15">
      <c r="A10" s="12"/>
      <c r="B10" s="13"/>
      <c r="D10" s="13" t="s">
        <v>14</v>
      </c>
      <c r="E10" s="18">
        <v>5273</v>
      </c>
      <c r="F10" s="18"/>
      <c r="G10" s="16"/>
      <c r="O10" s="2"/>
    </row>
    <row r="11" s="1" customFormat="1" ht="21" customHeight="1" spans="1:15">
      <c r="A11" s="12"/>
      <c r="B11" s="13"/>
      <c r="D11" s="13" t="s">
        <v>81</v>
      </c>
      <c r="E11" s="20">
        <v>241000</v>
      </c>
      <c r="F11" s="18">
        <f>SUM(E10:E11)</f>
        <v>246273</v>
      </c>
      <c r="G11" s="16"/>
      <c r="O11" s="2"/>
    </row>
    <row r="12" s="1" customFormat="1" ht="21" customHeight="1" spans="1:15">
      <c r="A12" s="12"/>
      <c r="B12" s="13" t="s">
        <v>90</v>
      </c>
      <c r="C12" s="13"/>
      <c r="D12" s="17"/>
      <c r="E12" s="18"/>
      <c r="F12" s="18"/>
      <c r="G12" s="16"/>
      <c r="O12" s="2"/>
    </row>
    <row r="13" ht="21" customHeight="1" spans="1:7">
      <c r="A13" s="12"/>
      <c r="B13" s="13"/>
      <c r="D13" s="13" t="s">
        <v>66</v>
      </c>
      <c r="E13" s="18">
        <v>3608712</v>
      </c>
      <c r="F13" s="18"/>
      <c r="G13" s="16"/>
    </row>
    <row r="14" ht="21" customHeight="1" spans="1:7">
      <c r="A14" s="12"/>
      <c r="B14" s="13"/>
      <c r="D14" s="13" t="s">
        <v>17</v>
      </c>
      <c r="E14" s="18">
        <v>132563</v>
      </c>
      <c r="F14" s="18"/>
      <c r="G14" s="16"/>
    </row>
    <row r="15" ht="21" customHeight="1" spans="1:7">
      <c r="A15" s="12"/>
      <c r="B15" s="13"/>
      <c r="D15" s="13" t="s">
        <v>18</v>
      </c>
      <c r="E15" s="18">
        <v>144719</v>
      </c>
      <c r="F15" s="18"/>
      <c r="G15" s="16"/>
    </row>
    <row r="16" ht="21" customHeight="1" spans="1:7">
      <c r="A16" s="12"/>
      <c r="B16" s="13"/>
      <c r="D16" s="13" t="s">
        <v>19</v>
      </c>
      <c r="E16" s="20">
        <v>15500</v>
      </c>
      <c r="F16" s="20">
        <f>SUM(E13:E16)</f>
        <v>3901494</v>
      </c>
      <c r="G16" s="16"/>
    </row>
    <row r="17" ht="21" customHeight="1" spans="1:15">
      <c r="A17" s="12"/>
      <c r="B17" s="21" t="s">
        <v>22</v>
      </c>
      <c r="C17" s="21"/>
      <c r="D17" s="22"/>
      <c r="E17" s="23"/>
      <c r="F17" s="23"/>
      <c r="G17" s="24">
        <f>SUM(F9:F16)</f>
        <v>4147767</v>
      </c>
      <c r="H17" s="25"/>
      <c r="I17" s="25"/>
      <c r="J17" s="25"/>
      <c r="K17" s="25"/>
      <c r="L17" s="25"/>
      <c r="M17" s="25"/>
      <c r="N17" s="25"/>
      <c r="O17" s="1"/>
    </row>
    <row r="18" ht="21" customHeight="1" spans="1:7">
      <c r="A18" s="12" t="s">
        <v>68</v>
      </c>
      <c r="B18" s="13"/>
      <c r="C18" s="13"/>
      <c r="D18" s="17"/>
      <c r="E18" s="18"/>
      <c r="F18" s="18"/>
      <c r="G18" s="16"/>
    </row>
    <row r="19" ht="21" customHeight="1" spans="1:7">
      <c r="A19" s="12"/>
      <c r="B19" s="13" t="s">
        <v>69</v>
      </c>
      <c r="C19" s="13"/>
      <c r="D19" s="17"/>
      <c r="E19" s="18"/>
      <c r="F19" s="18"/>
      <c r="G19" s="16"/>
    </row>
    <row r="20" ht="21" customHeight="1" spans="1:7">
      <c r="A20" s="12"/>
      <c r="B20" s="13"/>
      <c r="C20" s="13"/>
      <c r="D20" s="26" t="s">
        <v>25</v>
      </c>
      <c r="E20" s="18">
        <v>3608712</v>
      </c>
      <c r="F20" s="18"/>
      <c r="G20" s="16"/>
    </row>
    <row r="21" ht="21" customHeight="1" spans="1:7">
      <c r="A21" s="12"/>
      <c r="B21" s="13"/>
      <c r="C21" s="13"/>
      <c r="D21" s="26" t="s">
        <v>26</v>
      </c>
      <c r="E21" s="18">
        <v>31416</v>
      </c>
      <c r="F21" s="18"/>
      <c r="G21" s="16"/>
    </row>
    <row r="22" ht="21" customHeight="1" spans="1:7">
      <c r="A22" s="12"/>
      <c r="B22" s="13"/>
      <c r="C22" s="13"/>
      <c r="D22" s="26" t="s">
        <v>82</v>
      </c>
      <c r="E22" s="18">
        <v>38979</v>
      </c>
      <c r="F22" s="18"/>
      <c r="G22" s="16"/>
    </row>
    <row r="23" ht="21" customHeight="1" spans="1:7">
      <c r="A23" s="12"/>
      <c r="B23" s="13"/>
      <c r="C23" s="13"/>
      <c r="D23" s="26" t="s">
        <v>32</v>
      </c>
      <c r="E23" s="18">
        <v>29450</v>
      </c>
      <c r="F23" s="18"/>
      <c r="G23" s="16"/>
    </row>
    <row r="24" ht="21" customHeight="1" spans="1:7">
      <c r="A24" s="12"/>
      <c r="B24" s="13"/>
      <c r="C24" s="13"/>
      <c r="D24" s="26" t="s">
        <v>33</v>
      </c>
      <c r="E24" s="18">
        <v>126846</v>
      </c>
      <c r="F24" s="18"/>
      <c r="G24" s="16"/>
    </row>
    <row r="25" ht="21" customHeight="1" spans="1:7">
      <c r="A25" s="12"/>
      <c r="B25" s="13"/>
      <c r="C25" s="13"/>
      <c r="D25" s="26" t="s">
        <v>34</v>
      </c>
      <c r="E25" s="18">
        <v>100071</v>
      </c>
      <c r="F25" s="18"/>
      <c r="G25" s="16"/>
    </row>
    <row r="26" ht="21" customHeight="1" spans="1:7">
      <c r="A26" s="12"/>
      <c r="B26" s="13"/>
      <c r="C26" s="13"/>
      <c r="D26" s="26" t="s">
        <v>35</v>
      </c>
      <c r="E26" s="18">
        <v>14584</v>
      </c>
      <c r="F26" s="18"/>
      <c r="G26" s="16"/>
    </row>
    <row r="27" ht="21" customHeight="1" spans="1:7">
      <c r="A27" s="12"/>
      <c r="B27" s="13"/>
      <c r="C27" s="13"/>
      <c r="D27" s="26" t="s">
        <v>36</v>
      </c>
      <c r="E27" s="18">
        <v>6921</v>
      </c>
      <c r="F27" s="18"/>
      <c r="G27" s="16"/>
    </row>
    <row r="28" ht="21" customHeight="1" spans="1:7">
      <c r="A28" s="12"/>
      <c r="B28" s="13"/>
      <c r="C28" s="13"/>
      <c r="D28" s="26" t="s">
        <v>38</v>
      </c>
      <c r="E28" s="18">
        <v>20500</v>
      </c>
      <c r="F28" s="18"/>
      <c r="G28" s="16"/>
    </row>
    <row r="29" ht="21" customHeight="1" spans="1:7">
      <c r="A29" s="12"/>
      <c r="B29" s="13"/>
      <c r="C29" s="13"/>
      <c r="D29" s="26" t="s">
        <v>83</v>
      </c>
      <c r="E29" s="18">
        <v>78581</v>
      </c>
      <c r="F29" s="18"/>
      <c r="G29" s="16"/>
    </row>
    <row r="30" ht="21" customHeight="1" spans="1:7">
      <c r="A30" s="12"/>
      <c r="B30" s="13"/>
      <c r="C30" s="13"/>
      <c r="D30" s="26" t="s">
        <v>39</v>
      </c>
      <c r="E30" s="18">
        <v>9916</v>
      </c>
      <c r="F30" s="18"/>
      <c r="G30" s="16"/>
    </row>
    <row r="31" ht="21" customHeight="1" spans="1:7">
      <c r="A31" s="12"/>
      <c r="B31" s="13"/>
      <c r="C31" s="13"/>
      <c r="D31" s="26" t="s">
        <v>40</v>
      </c>
      <c r="E31" s="18">
        <v>4450</v>
      </c>
      <c r="F31" s="18"/>
      <c r="G31" s="16"/>
    </row>
    <row r="32" ht="21" customHeight="1" spans="1:15">
      <c r="A32" s="12"/>
      <c r="B32" s="13"/>
      <c r="C32" s="13"/>
      <c r="D32" s="26" t="s">
        <v>29</v>
      </c>
      <c r="E32" s="20">
        <v>137368</v>
      </c>
      <c r="F32" s="20">
        <f>SUM(E20:E32)</f>
        <v>4207794</v>
      </c>
      <c r="G32" s="16"/>
      <c r="O32" s="1"/>
    </row>
    <row r="33" ht="21" customHeight="1" spans="1:15">
      <c r="A33" s="12"/>
      <c r="B33" s="21" t="s">
        <v>41</v>
      </c>
      <c r="C33" s="21"/>
      <c r="D33" s="22"/>
      <c r="E33" s="23"/>
      <c r="F33" s="23"/>
      <c r="G33" s="24">
        <f>SUM(F32)</f>
        <v>4207794</v>
      </c>
      <c r="H33" s="25"/>
      <c r="I33" s="25"/>
      <c r="J33" s="25"/>
      <c r="K33" s="25"/>
      <c r="L33" s="25"/>
      <c r="M33" s="25"/>
      <c r="N33" s="25"/>
      <c r="O33" s="1"/>
    </row>
    <row r="34" ht="21" customHeight="1" spans="1:15">
      <c r="A34" s="12" t="s">
        <v>44</v>
      </c>
      <c r="B34" s="13"/>
      <c r="D34" s="17"/>
      <c r="E34" s="18"/>
      <c r="F34" s="18"/>
      <c r="G34" s="27">
        <f>G17-G33</f>
        <v>-60027</v>
      </c>
      <c r="O34" s="1"/>
    </row>
    <row r="35" ht="21" customHeight="1" spans="1:7">
      <c r="A35" s="12" t="s">
        <v>45</v>
      </c>
      <c r="B35" s="13"/>
      <c r="D35" s="17"/>
      <c r="E35" s="18"/>
      <c r="F35" s="18"/>
      <c r="G35" s="28">
        <v>-26618</v>
      </c>
    </row>
    <row r="36" ht="21" customHeight="1" spans="1:15">
      <c r="A36" s="29" t="s">
        <v>46</v>
      </c>
      <c r="B36" s="30"/>
      <c r="C36" s="30"/>
      <c r="D36" s="31"/>
      <c r="E36" s="32"/>
      <c r="F36" s="32"/>
      <c r="G36" s="33">
        <f>SUM(G34:G35)</f>
        <v>-86645</v>
      </c>
      <c r="O36" s="1"/>
    </row>
    <row r="37" ht="21" customHeight="1"/>
  </sheetData>
  <mergeCells count="4">
    <mergeCell ref="A3:G3"/>
    <mergeCell ref="A4:G4"/>
    <mergeCell ref="A7:D7"/>
    <mergeCell ref="E7:G7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25</vt:lpstr>
      <vt:lpstr>26実質</vt:lpstr>
      <vt:lpstr>26修正</vt:lpstr>
      <vt:lpstr>26対外用</vt:lpstr>
      <vt:lpstr>27</vt:lpstr>
      <vt:lpstr>27対外用</vt:lpstr>
      <vt:lpstr>27事業部門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TOSHIYUKI OHMI</cp:lastModifiedBy>
  <dcterms:created xsi:type="dcterms:W3CDTF">2015-04-09T09:31:00Z</dcterms:created>
  <cp:lastPrinted>2016-05-10T12:30:00Z</cp:lastPrinted>
  <dcterms:modified xsi:type="dcterms:W3CDTF">2016-05-18T09:16:56Z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