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0aa1ba6ff6be609/デスクトップ/パソコンから移動したエクセルデータ/"/>
    </mc:Choice>
  </mc:AlternateContent>
  <xr:revisionPtr revIDLastSave="137" documentId="8_{F6CD899E-4D23-47B3-9EBD-34057AF3F98D}" xr6:coauthVersionLast="47" xr6:coauthVersionMax="47" xr10:uidLastSave="{63238764-16FD-4A69-BBD6-E437DB07DA2D}"/>
  <bookViews>
    <workbookView xWindow="-108" yWindow="-108" windowWidth="23256" windowHeight="12456" activeTab="1" xr2:uid="{00000000-000D-0000-FFFF-FFFF00000000}"/>
  </bookViews>
  <sheets>
    <sheet name="財産目録" sheetId="5" r:id="rId1"/>
    <sheet name="勘定残高明細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2" i="3" l="1"/>
  <c r="N32" i="3"/>
  <c r="Q28" i="3"/>
  <c r="Q23" i="3"/>
  <c r="M32" i="3"/>
  <c r="G41" i="5"/>
  <c r="F37" i="5"/>
  <c r="M12" i="3"/>
  <c r="M18" i="3" s="1"/>
  <c r="D38" i="3"/>
  <c r="Q14" i="3"/>
  <c r="N18" i="3"/>
  <c r="P12" i="3"/>
  <c r="L12" i="3"/>
  <c r="D35" i="3"/>
  <c r="D25" i="3"/>
  <c r="H66" i="5"/>
  <c r="G57" i="5"/>
  <c r="F49" i="5"/>
  <c r="G53" i="5" s="1"/>
  <c r="F21" i="5"/>
  <c r="F12" i="5"/>
  <c r="F13" i="5" s="1"/>
  <c r="Q15" i="3"/>
  <c r="M3" i="3"/>
  <c r="I19" i="3"/>
  <c r="P37" i="3"/>
  <c r="O38" i="3"/>
  <c r="M38" i="3"/>
  <c r="N38" i="3"/>
  <c r="L38" i="3"/>
  <c r="Q13" i="3"/>
  <c r="I17" i="3"/>
  <c r="I13" i="3"/>
  <c r="P18" i="3" l="1"/>
  <c r="P32" i="3" s="1"/>
  <c r="G27" i="5"/>
  <c r="H43" i="5" s="1"/>
  <c r="H60" i="5"/>
  <c r="H69" i="5" s="1"/>
  <c r="P38" i="3"/>
  <c r="L18" i="3"/>
  <c r="L32" i="3" s="1"/>
  <c r="Q18" i="3" l="1"/>
  <c r="D17" i="3"/>
  <c r="G3" i="3"/>
  <c r="Q10" i="3"/>
  <c r="Q11" i="3"/>
  <c r="D10" i="3"/>
  <c r="Q12" i="3" l="1"/>
</calcChain>
</file>

<file path=xl/sharedStrings.xml><?xml version="1.0" encoding="utf-8"?>
<sst xmlns="http://schemas.openxmlformats.org/spreadsheetml/2006/main" count="194" uniqueCount="129">
  <si>
    <t>特定非営利活動法人　加茂女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カモ</t>
    </rPh>
    <rPh sb="12" eb="13">
      <t>オンナ</t>
    </rPh>
    <phoneticPr fontId="1"/>
  </si>
  <si>
    <t>資産の部</t>
    <rPh sb="0" eb="2">
      <t>シサン</t>
    </rPh>
    <rPh sb="3" eb="4">
      <t>ブ</t>
    </rPh>
    <phoneticPr fontId="1"/>
  </si>
  <si>
    <t>流動資産</t>
    <rPh sb="0" eb="2">
      <t>リュウドウ</t>
    </rPh>
    <rPh sb="2" eb="4">
      <t>シサン</t>
    </rPh>
    <phoneticPr fontId="1"/>
  </si>
  <si>
    <t>現金</t>
    <rPh sb="0" eb="2">
      <t>ゲンキン</t>
    </rPh>
    <phoneticPr fontId="1"/>
  </si>
  <si>
    <t>現金手許有り高</t>
    <rPh sb="0" eb="2">
      <t>ゲンキン</t>
    </rPh>
    <rPh sb="2" eb="4">
      <t>テモト</t>
    </rPh>
    <rPh sb="4" eb="5">
      <t>ア</t>
    </rPh>
    <rPh sb="6" eb="7">
      <t>ダカ</t>
    </rPh>
    <phoneticPr fontId="1"/>
  </si>
  <si>
    <t>流動資産合計</t>
    <rPh sb="0" eb="2">
      <t>リュウドウ</t>
    </rPh>
    <rPh sb="2" eb="4">
      <t>シサン</t>
    </rPh>
    <rPh sb="4" eb="6">
      <t>ゴウケイ</t>
    </rPh>
    <phoneticPr fontId="1"/>
  </si>
  <si>
    <t>固定資産</t>
    <rPh sb="0" eb="4">
      <t>コテイシサン</t>
    </rPh>
    <phoneticPr fontId="1"/>
  </si>
  <si>
    <t>負債の部</t>
    <rPh sb="0" eb="2">
      <t>フサイ</t>
    </rPh>
    <rPh sb="3" eb="4">
      <t>ブ</t>
    </rPh>
    <phoneticPr fontId="1"/>
  </si>
  <si>
    <t>流動負債</t>
    <rPh sb="0" eb="2">
      <t>リュウドウ</t>
    </rPh>
    <rPh sb="2" eb="4">
      <t>フサイ</t>
    </rPh>
    <phoneticPr fontId="1"/>
  </si>
  <si>
    <t>固定負債</t>
    <rPh sb="0" eb="2">
      <t>コテイ</t>
    </rPh>
    <rPh sb="2" eb="4">
      <t>フサイ</t>
    </rPh>
    <phoneticPr fontId="1"/>
  </si>
  <si>
    <t>固定負債合計</t>
    <rPh sb="0" eb="2">
      <t>コテイ</t>
    </rPh>
    <rPh sb="2" eb="4">
      <t>フサイ</t>
    </rPh>
    <rPh sb="4" eb="6">
      <t>ゴウケイ</t>
    </rPh>
    <phoneticPr fontId="1"/>
  </si>
  <si>
    <t>負債合計</t>
    <rPh sb="0" eb="2">
      <t>フサイ</t>
    </rPh>
    <rPh sb="2" eb="4">
      <t>ゴウケイ</t>
    </rPh>
    <phoneticPr fontId="1"/>
  </si>
  <si>
    <t>正味財産の部</t>
    <rPh sb="0" eb="2">
      <t>ショウミ</t>
    </rPh>
    <rPh sb="2" eb="4">
      <t>ザイサン</t>
    </rPh>
    <rPh sb="5" eb="6">
      <t>ブ</t>
    </rPh>
    <phoneticPr fontId="1"/>
  </si>
  <si>
    <t>前期繰越正味財産</t>
    <rPh sb="0" eb="2">
      <t>ゼンキ</t>
    </rPh>
    <rPh sb="2" eb="3">
      <t>ク</t>
    </rPh>
    <rPh sb="3" eb="4">
      <t>コ</t>
    </rPh>
    <rPh sb="4" eb="6">
      <t>ショウミ</t>
    </rPh>
    <rPh sb="6" eb="8">
      <t>ザイサン</t>
    </rPh>
    <phoneticPr fontId="1"/>
  </si>
  <si>
    <t>当期正味財産増加額</t>
    <rPh sb="0" eb="2">
      <t>トウキ</t>
    </rPh>
    <rPh sb="2" eb="4">
      <t>ショウミ</t>
    </rPh>
    <rPh sb="4" eb="6">
      <t>ザイサン</t>
    </rPh>
    <rPh sb="6" eb="9">
      <t>ゾウカガク</t>
    </rPh>
    <phoneticPr fontId="1"/>
  </si>
  <si>
    <t>正味財産合計</t>
    <rPh sb="0" eb="2">
      <t>ショウミ</t>
    </rPh>
    <rPh sb="2" eb="4">
      <t>ザイサン</t>
    </rPh>
    <rPh sb="4" eb="6">
      <t>ゴウケイ</t>
    </rPh>
    <phoneticPr fontId="1"/>
  </si>
  <si>
    <t>負債及び正味財産合計</t>
    <rPh sb="0" eb="2">
      <t>フサイ</t>
    </rPh>
    <rPh sb="2" eb="3">
      <t>オヨ</t>
    </rPh>
    <rPh sb="4" eb="6">
      <t>ショウミ</t>
    </rPh>
    <rPh sb="6" eb="8">
      <t>ザイサン</t>
    </rPh>
    <rPh sb="8" eb="10">
      <t>ゴウケイ</t>
    </rPh>
    <phoneticPr fontId="1"/>
  </si>
  <si>
    <t>金     額 (単位:円)</t>
    <rPh sb="0" eb="1">
      <t>キン</t>
    </rPh>
    <rPh sb="6" eb="7">
      <t>ガク</t>
    </rPh>
    <rPh sb="9" eb="11">
      <t>タンイ</t>
    </rPh>
    <rPh sb="12" eb="13">
      <t>エン</t>
    </rPh>
    <phoneticPr fontId="1"/>
  </si>
  <si>
    <t>科           目</t>
    <rPh sb="0" eb="1">
      <t>カ</t>
    </rPh>
    <rPh sb="12" eb="13">
      <t>メ</t>
    </rPh>
    <phoneticPr fontId="1"/>
  </si>
  <si>
    <t>資産合計</t>
    <rPh sb="0" eb="2">
      <t>シサン</t>
    </rPh>
    <rPh sb="2" eb="4">
      <t>ゴウケイ</t>
    </rPh>
    <phoneticPr fontId="1"/>
  </si>
  <si>
    <t>商品</t>
  </si>
  <si>
    <t>未払金</t>
  </si>
  <si>
    <t>長期借入金</t>
    <rPh sb="0" eb="2">
      <t>チョウキ</t>
    </rPh>
    <rPh sb="2" eb="3">
      <t>カ</t>
    </rPh>
    <rPh sb="3" eb="4">
      <t>イ</t>
    </rPh>
    <rPh sb="4" eb="5">
      <t>キン</t>
    </rPh>
    <phoneticPr fontId="1"/>
  </si>
  <si>
    <t>現金</t>
    <rPh sb="0" eb="2">
      <t>ゲンキン</t>
    </rPh>
    <phoneticPr fontId="1"/>
  </si>
  <si>
    <t>勘定科目</t>
    <rPh sb="0" eb="2">
      <t>カンジョウ</t>
    </rPh>
    <rPh sb="2" eb="4">
      <t>カモク</t>
    </rPh>
    <phoneticPr fontId="1"/>
  </si>
  <si>
    <t>勘　　定　　残　　高　　明　　細　　表</t>
    <rPh sb="0" eb="1">
      <t>カン</t>
    </rPh>
    <rPh sb="3" eb="4">
      <t>サダム</t>
    </rPh>
    <rPh sb="6" eb="7">
      <t>ザン</t>
    </rPh>
    <rPh sb="9" eb="10">
      <t>ダカ</t>
    </rPh>
    <rPh sb="12" eb="13">
      <t>メイ</t>
    </rPh>
    <rPh sb="15" eb="16">
      <t>ホソ</t>
    </rPh>
    <rPh sb="18" eb="19">
      <t>ヒョウ</t>
    </rPh>
    <phoneticPr fontId="1"/>
  </si>
  <si>
    <t>資産の部</t>
    <rPh sb="0" eb="1">
      <t>シ</t>
    </rPh>
    <rPh sb="1" eb="2">
      <t>サン</t>
    </rPh>
    <rPh sb="3" eb="4">
      <t>ブ</t>
    </rPh>
    <phoneticPr fontId="1"/>
  </si>
  <si>
    <t>合計</t>
    <rPh sb="0" eb="2">
      <t>ゴウケイ</t>
    </rPh>
    <phoneticPr fontId="1"/>
  </si>
  <si>
    <t>普通預金</t>
    <rPh sb="0" eb="2">
      <t>フツウ</t>
    </rPh>
    <rPh sb="2" eb="4">
      <t>ヨキン</t>
    </rPh>
    <phoneticPr fontId="1"/>
  </si>
  <si>
    <t>アルミ缶事業　現金有高</t>
    <rPh sb="3" eb="4">
      <t>カン</t>
    </rPh>
    <rPh sb="4" eb="6">
      <t>ジギョウ</t>
    </rPh>
    <rPh sb="7" eb="9">
      <t>ゲンキン</t>
    </rPh>
    <rPh sb="9" eb="11">
      <t>アリダカ</t>
    </rPh>
    <phoneticPr fontId="1"/>
  </si>
  <si>
    <t>竹グルメ事業　現金有高</t>
    <rPh sb="0" eb="1">
      <t>タケ</t>
    </rPh>
    <rPh sb="4" eb="6">
      <t>ジギョウ</t>
    </rPh>
    <rPh sb="7" eb="9">
      <t>ゲンキン</t>
    </rPh>
    <rPh sb="9" eb="11">
      <t>アリダカ</t>
    </rPh>
    <phoneticPr fontId="1"/>
  </si>
  <si>
    <t>負債の部</t>
    <rPh sb="0" eb="2">
      <t>フサイ</t>
    </rPh>
    <rPh sb="3" eb="4">
      <t>ブ</t>
    </rPh>
    <phoneticPr fontId="1"/>
  </si>
  <si>
    <t>未払金</t>
    <rPh sb="0" eb="2">
      <t>ミハラ</t>
    </rPh>
    <rPh sb="2" eb="3">
      <t>キン</t>
    </rPh>
    <phoneticPr fontId="1"/>
  </si>
  <si>
    <t>長期借入金</t>
    <rPh sb="0" eb="2">
      <t>チョウキ</t>
    </rPh>
    <rPh sb="2" eb="4">
      <t>カリイレ</t>
    </rPh>
    <rPh sb="4" eb="5">
      <t>キン</t>
    </rPh>
    <phoneticPr fontId="1"/>
  </si>
  <si>
    <t>商品</t>
    <rPh sb="0" eb="2">
      <t>ショウヒン</t>
    </rPh>
    <phoneticPr fontId="1"/>
  </si>
  <si>
    <t>おやき</t>
    <phoneticPr fontId="1"/>
  </si>
  <si>
    <t>山椒スルメ</t>
    <rPh sb="0" eb="2">
      <t>サンショウ</t>
    </rPh>
    <phoneticPr fontId="1"/>
  </si>
  <si>
    <t>スルメ</t>
    <phoneticPr fontId="1"/>
  </si>
  <si>
    <t>ジャム</t>
    <phoneticPr fontId="1"/>
  </si>
  <si>
    <t>有形固定資産合計</t>
    <rPh sb="0" eb="2">
      <t>ユウケイ</t>
    </rPh>
    <rPh sb="2" eb="6">
      <t>コテイシサン</t>
    </rPh>
    <rPh sb="6" eb="8">
      <t>ゴウケイ</t>
    </rPh>
    <phoneticPr fontId="1"/>
  </si>
  <si>
    <t>流動負債　計</t>
    <rPh sb="0" eb="2">
      <t>リュウドウ</t>
    </rPh>
    <rPh sb="2" eb="4">
      <t>フサイ</t>
    </rPh>
    <rPh sb="5" eb="6">
      <t>ケイ</t>
    </rPh>
    <phoneticPr fontId="1"/>
  </si>
  <si>
    <t>瓶詰</t>
    <rPh sb="0" eb="2">
      <t>ビンヅメ</t>
    </rPh>
    <phoneticPr fontId="1"/>
  </si>
  <si>
    <t>竹林整備事業（南都銀行　加茂支店　普通預金）　</t>
    <rPh sb="0" eb="2">
      <t>チクリン</t>
    </rPh>
    <rPh sb="2" eb="4">
      <t>セイビ</t>
    </rPh>
    <rPh sb="4" eb="6">
      <t>ジギョウ</t>
    </rPh>
    <rPh sb="7" eb="9">
      <t>ナント</t>
    </rPh>
    <rPh sb="9" eb="11">
      <t>ギンコウ</t>
    </rPh>
    <rPh sb="12" eb="14">
      <t>カモ</t>
    </rPh>
    <rPh sb="14" eb="16">
      <t>シテン</t>
    </rPh>
    <rPh sb="17" eb="19">
      <t>フツウ</t>
    </rPh>
    <rPh sb="19" eb="21">
      <t>ヨキン</t>
    </rPh>
    <phoneticPr fontId="1"/>
  </si>
  <si>
    <t>竹グルメ事業　(南都銀行　加茂支店　普通口座)</t>
    <rPh sb="0" eb="1">
      <t>タケ</t>
    </rPh>
    <rPh sb="4" eb="6">
      <t>ジギョウ</t>
    </rPh>
    <rPh sb="8" eb="10">
      <t>ナント</t>
    </rPh>
    <rPh sb="10" eb="12">
      <t>ギンコウ</t>
    </rPh>
    <rPh sb="13" eb="15">
      <t>カモ</t>
    </rPh>
    <rPh sb="15" eb="17">
      <t>シテン</t>
    </rPh>
    <rPh sb="18" eb="20">
      <t>フツウ</t>
    </rPh>
    <rPh sb="20" eb="22">
      <t>コウザ</t>
    </rPh>
    <phoneticPr fontId="1"/>
  </si>
  <si>
    <t>竹グルメ事業　(ＪＡバンク　加茂支店　普通預金)</t>
    <rPh sb="0" eb="1">
      <t>タケ</t>
    </rPh>
    <rPh sb="4" eb="6">
      <t>ジギョウ</t>
    </rPh>
    <rPh sb="14" eb="16">
      <t>カモ</t>
    </rPh>
    <rPh sb="16" eb="18">
      <t>シテン</t>
    </rPh>
    <rPh sb="19" eb="21">
      <t>フツウ</t>
    </rPh>
    <rPh sb="21" eb="23">
      <t>ヨキン</t>
    </rPh>
    <phoneticPr fontId="1"/>
  </si>
  <si>
    <t>アルミ缶事業　(南都銀行　加茂支店　普通預金)</t>
    <rPh sb="3" eb="4">
      <t>カン</t>
    </rPh>
    <rPh sb="4" eb="6">
      <t>ジギョウ</t>
    </rPh>
    <rPh sb="8" eb="10">
      <t>ナント</t>
    </rPh>
    <rPh sb="10" eb="12">
      <t>ギンコウ</t>
    </rPh>
    <rPh sb="13" eb="15">
      <t>カモ</t>
    </rPh>
    <rPh sb="15" eb="17">
      <t>シテン</t>
    </rPh>
    <rPh sb="18" eb="20">
      <t>フツウ</t>
    </rPh>
    <rPh sb="20" eb="22">
      <t>ヨキン</t>
    </rPh>
    <phoneticPr fontId="1"/>
  </si>
  <si>
    <t>建物</t>
    <rPh sb="0" eb="2">
      <t>タテモノ</t>
    </rPh>
    <phoneticPr fontId="1"/>
  </si>
  <si>
    <t>建物造作</t>
    <rPh sb="0" eb="2">
      <t>タテモノ</t>
    </rPh>
    <rPh sb="2" eb="3">
      <t>ゾウ</t>
    </rPh>
    <rPh sb="3" eb="4">
      <t>サク</t>
    </rPh>
    <phoneticPr fontId="1"/>
  </si>
  <si>
    <t>建物付属設備</t>
    <rPh sb="0" eb="2">
      <t>タテモノ</t>
    </rPh>
    <rPh sb="2" eb="4">
      <t>フゾク</t>
    </rPh>
    <rPh sb="4" eb="6">
      <t>セツビ</t>
    </rPh>
    <phoneticPr fontId="1"/>
  </si>
  <si>
    <t>構築物</t>
    <rPh sb="0" eb="3">
      <t>コウチクブツ</t>
    </rPh>
    <phoneticPr fontId="1"/>
  </si>
  <si>
    <t>機械・装置</t>
    <rPh sb="0" eb="2">
      <t>キカイ</t>
    </rPh>
    <rPh sb="3" eb="5">
      <t>ソウチ</t>
    </rPh>
    <phoneticPr fontId="1"/>
  </si>
  <si>
    <t>期首帳簿価額</t>
    <rPh sb="0" eb="2">
      <t>キシュ</t>
    </rPh>
    <rPh sb="2" eb="4">
      <t>チョウボ</t>
    </rPh>
    <rPh sb="4" eb="6">
      <t>カガク</t>
    </rPh>
    <phoneticPr fontId="1"/>
  </si>
  <si>
    <t>当期償却費</t>
    <rPh sb="0" eb="2">
      <t>トウキ</t>
    </rPh>
    <rPh sb="2" eb="5">
      <t>ショウキャクヒ</t>
    </rPh>
    <phoneticPr fontId="1"/>
  </si>
  <si>
    <t>期末帳簿価額</t>
    <rPh sb="0" eb="2">
      <t>キマツ</t>
    </rPh>
    <rPh sb="2" eb="4">
      <t>チョウボ</t>
    </rPh>
    <rPh sb="4" eb="6">
      <t>カガク</t>
    </rPh>
    <phoneticPr fontId="1"/>
  </si>
  <si>
    <t>合　　計</t>
    <rPh sb="0" eb="1">
      <t>ゴウ</t>
    </rPh>
    <rPh sb="3" eb="4">
      <t>ケイ</t>
    </rPh>
    <phoneticPr fontId="1"/>
  </si>
  <si>
    <t>器具備品</t>
    <rPh sb="0" eb="2">
      <t>キグ</t>
    </rPh>
    <rPh sb="2" eb="4">
      <t>ビヒン</t>
    </rPh>
    <phoneticPr fontId="1"/>
  </si>
  <si>
    <t>新規取得価額</t>
    <rPh sb="0" eb="2">
      <t>シンキ</t>
    </rPh>
    <rPh sb="2" eb="4">
      <t>シュトク</t>
    </rPh>
    <rPh sb="4" eb="6">
      <t>カガク</t>
    </rPh>
    <phoneticPr fontId="1"/>
  </si>
  <si>
    <t>建物　計</t>
    <rPh sb="0" eb="2">
      <t>タテモノ</t>
    </rPh>
    <rPh sb="3" eb="4">
      <t>ケイ</t>
    </rPh>
    <phoneticPr fontId="1"/>
  </si>
  <si>
    <t>竹グルメ事業　(南都銀行　木津支店　普通口座)</t>
    <rPh sb="0" eb="1">
      <t>タケ</t>
    </rPh>
    <rPh sb="4" eb="6">
      <t>ジギョウ</t>
    </rPh>
    <rPh sb="8" eb="10">
      <t>ナント</t>
    </rPh>
    <rPh sb="10" eb="12">
      <t>ギンコウ</t>
    </rPh>
    <rPh sb="13" eb="15">
      <t>キヅ</t>
    </rPh>
    <rPh sb="15" eb="17">
      <t>シテン</t>
    </rPh>
    <rPh sb="18" eb="20">
      <t>フツウ</t>
    </rPh>
    <rPh sb="20" eb="22">
      <t>コウザ</t>
    </rPh>
    <phoneticPr fontId="1"/>
  </si>
  <si>
    <t>給料 (曽我　幸夫)</t>
    <rPh sb="0" eb="2">
      <t>キュウリョウ</t>
    </rPh>
    <rPh sb="4" eb="6">
      <t>ソガ</t>
    </rPh>
    <rPh sb="7" eb="9">
      <t>ユキオ</t>
    </rPh>
    <phoneticPr fontId="1"/>
  </si>
  <si>
    <t>曽我　千代子</t>
    <rPh sb="0" eb="2">
      <t>ソガ</t>
    </rPh>
    <rPh sb="3" eb="6">
      <t>チヨコ</t>
    </rPh>
    <phoneticPr fontId="1"/>
  </si>
  <si>
    <t>期末現在高</t>
    <rPh sb="0" eb="2">
      <t>キマツ</t>
    </rPh>
    <rPh sb="2" eb="4">
      <t>ゲンザイ</t>
    </rPh>
    <rPh sb="4" eb="5">
      <t>ダカ</t>
    </rPh>
    <phoneticPr fontId="1"/>
  </si>
  <si>
    <t>収益事業</t>
    <rPh sb="0" eb="4">
      <t>シュウエキジギョウ</t>
    </rPh>
    <phoneticPr fontId="1"/>
  </si>
  <si>
    <t>非収益事業</t>
    <rPh sb="0" eb="1">
      <t>ヒ</t>
    </rPh>
    <rPh sb="1" eb="5">
      <t>シュウエキジギョウ</t>
    </rPh>
    <phoneticPr fontId="1"/>
  </si>
  <si>
    <t>種類</t>
    <rPh sb="0" eb="2">
      <t>シュルイ</t>
    </rPh>
    <phoneticPr fontId="1"/>
  </si>
  <si>
    <t>摘　　　　要</t>
    <rPh sb="0" eb="1">
      <t>テキ</t>
    </rPh>
    <rPh sb="5" eb="6">
      <t>ヨウ</t>
    </rPh>
    <phoneticPr fontId="1"/>
  </si>
  <si>
    <t>事業の種類</t>
    <rPh sb="0" eb="2">
      <t>ジギョウ</t>
    </rPh>
    <rPh sb="3" eb="5">
      <t>シュルイ</t>
    </rPh>
    <phoneticPr fontId="1"/>
  </si>
  <si>
    <t>現金・預金計</t>
    <rPh sb="0" eb="2">
      <t>ゲンキン</t>
    </rPh>
    <rPh sb="3" eb="5">
      <t>ヨキン</t>
    </rPh>
    <rPh sb="5" eb="6">
      <t>ケイ</t>
    </rPh>
    <phoneticPr fontId="1"/>
  </si>
  <si>
    <t>前受金</t>
    <rPh sb="0" eb="2">
      <t>マエウ</t>
    </rPh>
    <rPh sb="2" eb="3">
      <t>キン</t>
    </rPh>
    <phoneticPr fontId="1"/>
  </si>
  <si>
    <t>前受金</t>
    <rPh sb="0" eb="2">
      <t>マエウ</t>
    </rPh>
    <rPh sb="2" eb="3">
      <t>キン</t>
    </rPh>
    <phoneticPr fontId="1"/>
  </si>
  <si>
    <t>有価証券</t>
    <rPh sb="0" eb="4">
      <t>ユウカショウケン</t>
    </rPh>
    <phoneticPr fontId="1"/>
  </si>
  <si>
    <t>預け金</t>
    <rPh sb="0" eb="1">
      <t>アズ</t>
    </rPh>
    <rPh sb="2" eb="3">
      <t>キン</t>
    </rPh>
    <phoneticPr fontId="1"/>
  </si>
  <si>
    <t>土地</t>
    <rPh sb="0" eb="2">
      <t>トチ</t>
    </rPh>
    <phoneticPr fontId="1"/>
  </si>
  <si>
    <t>計</t>
    <rPh sb="0" eb="1">
      <t>ケイ</t>
    </rPh>
    <phoneticPr fontId="1"/>
  </si>
  <si>
    <t>当期除却額</t>
    <rPh sb="0" eb="2">
      <t>トウキ</t>
    </rPh>
    <rPh sb="2" eb="4">
      <t>ジョキャク</t>
    </rPh>
    <rPh sb="4" eb="5">
      <t>ガク</t>
    </rPh>
    <phoneticPr fontId="1"/>
  </si>
  <si>
    <t>除却資産</t>
    <rPh sb="0" eb="4">
      <t>ジョキャクシサン</t>
    </rPh>
    <phoneticPr fontId="1"/>
  </si>
  <si>
    <t>竹グルメ事業　（ゆうちょう銀行）</t>
    <rPh sb="0" eb="1">
      <t>タケ</t>
    </rPh>
    <rPh sb="4" eb="6">
      <t>ジギョウ</t>
    </rPh>
    <rPh sb="13" eb="15">
      <t>ギンコウ</t>
    </rPh>
    <phoneticPr fontId="1"/>
  </si>
  <si>
    <t>名称</t>
    <rPh sb="0" eb="2">
      <t>メイショウ</t>
    </rPh>
    <phoneticPr fontId="1"/>
  </si>
  <si>
    <t>取得価格</t>
    <rPh sb="0" eb="2">
      <t>シュトク</t>
    </rPh>
    <rPh sb="2" eb="4">
      <t>カカク</t>
    </rPh>
    <phoneticPr fontId="1"/>
  </si>
  <si>
    <t>減価償却累計額</t>
    <rPh sb="0" eb="4">
      <t>ゲンカショウキャク</t>
    </rPh>
    <rPh sb="4" eb="7">
      <t>ルイケイガク</t>
    </rPh>
    <phoneticPr fontId="1"/>
  </si>
  <si>
    <t>帳簿価額</t>
    <rPh sb="0" eb="4">
      <t>チョウボカガク</t>
    </rPh>
    <phoneticPr fontId="1"/>
  </si>
  <si>
    <t>利用価値</t>
    <rPh sb="0" eb="4">
      <t>リヨウカチ</t>
    </rPh>
    <phoneticPr fontId="1"/>
  </si>
  <si>
    <t>除却損</t>
    <rPh sb="0" eb="3">
      <t>ジョキャクソン</t>
    </rPh>
    <phoneticPr fontId="1"/>
  </si>
  <si>
    <t>令和5年度　特定非営利活動に係る事業会計　財産目録</t>
    <rPh sb="0" eb="2">
      <t>レイワ</t>
    </rPh>
    <rPh sb="3" eb="5">
      <t>ネンド</t>
    </rPh>
    <rPh sb="6" eb="8">
      <t>トクテイ</t>
    </rPh>
    <rPh sb="8" eb="11">
      <t>ヒエイリ</t>
    </rPh>
    <rPh sb="11" eb="13">
      <t>カツドウ</t>
    </rPh>
    <rPh sb="14" eb="15">
      <t>カカ</t>
    </rPh>
    <rPh sb="16" eb="18">
      <t>ジギョウ</t>
    </rPh>
    <rPh sb="18" eb="20">
      <t>カイケイ</t>
    </rPh>
    <rPh sb="21" eb="23">
      <t>ザイサン</t>
    </rPh>
    <rPh sb="23" eb="25">
      <t>モクロク</t>
    </rPh>
    <phoneticPr fontId="1"/>
  </si>
  <si>
    <t>有　形　固　定　資　産　明　細　表</t>
    <rPh sb="0" eb="1">
      <t>ユウ</t>
    </rPh>
    <rPh sb="2" eb="3">
      <t>カタチ</t>
    </rPh>
    <rPh sb="4" eb="5">
      <t>コ</t>
    </rPh>
    <rPh sb="6" eb="7">
      <t>サダム</t>
    </rPh>
    <rPh sb="8" eb="9">
      <t>シ</t>
    </rPh>
    <rPh sb="10" eb="11">
      <t>サン</t>
    </rPh>
    <rPh sb="12" eb="13">
      <t>アキラ</t>
    </rPh>
    <rPh sb="14" eb="15">
      <t>ホソ</t>
    </rPh>
    <rPh sb="16" eb="17">
      <t>オモテ</t>
    </rPh>
    <phoneticPr fontId="1"/>
  </si>
  <si>
    <t>減　価　償　却　資　産</t>
    <rPh sb="0" eb="1">
      <t>ゲン</t>
    </rPh>
    <rPh sb="2" eb="3">
      <t>アタイ</t>
    </rPh>
    <rPh sb="4" eb="5">
      <t>ショウ</t>
    </rPh>
    <rPh sb="6" eb="7">
      <t>キャク</t>
    </rPh>
    <rPh sb="8" eb="9">
      <t>シ</t>
    </rPh>
    <rPh sb="10" eb="11">
      <t>サン</t>
    </rPh>
    <phoneticPr fontId="1"/>
  </si>
  <si>
    <t>備考</t>
    <rPh sb="0" eb="2">
      <t>ビコウ</t>
    </rPh>
    <phoneticPr fontId="1"/>
  </si>
  <si>
    <t>土　　地</t>
    <rPh sb="0" eb="1">
      <t>ド</t>
    </rPh>
    <rPh sb="3" eb="4">
      <t>チ</t>
    </rPh>
    <phoneticPr fontId="1"/>
  </si>
  <si>
    <t>　　土地</t>
    <rPh sb="2" eb="4">
      <t>トチ</t>
    </rPh>
    <phoneticPr fontId="1"/>
  </si>
  <si>
    <t>　　建物付属設備</t>
    <rPh sb="2" eb="4">
      <t>タテモノ</t>
    </rPh>
    <rPh sb="4" eb="6">
      <t>フゾク</t>
    </rPh>
    <rPh sb="6" eb="8">
      <t>セツビ</t>
    </rPh>
    <phoneticPr fontId="1"/>
  </si>
  <si>
    <t>　　構築物</t>
    <rPh sb="2" eb="5">
      <t>コウチクブツ</t>
    </rPh>
    <phoneticPr fontId="1"/>
  </si>
  <si>
    <t>　　機械装置</t>
    <rPh sb="2" eb="4">
      <t>キカイ</t>
    </rPh>
    <rPh sb="4" eb="6">
      <t>ソウチ</t>
    </rPh>
    <phoneticPr fontId="1"/>
  </si>
  <si>
    <t>　　什器備品</t>
    <rPh sb="2" eb="4">
      <t>ジュウキ</t>
    </rPh>
    <rPh sb="4" eb="6">
      <t>ビヒン</t>
    </rPh>
    <phoneticPr fontId="1"/>
  </si>
  <si>
    <t>　　減価償却累計額</t>
    <rPh sb="2" eb="4">
      <t>ゲンカ</t>
    </rPh>
    <rPh sb="4" eb="6">
      <t>ショウキャク</t>
    </rPh>
    <rPh sb="6" eb="9">
      <t>ルイケイガク</t>
    </rPh>
    <phoneticPr fontId="1"/>
  </si>
  <si>
    <t>有形固定資産</t>
    <rPh sb="0" eb="6">
      <t>ユウケイコテイシサン</t>
    </rPh>
    <phoneticPr fontId="1"/>
  </si>
  <si>
    <t>ユニチャ－ム</t>
    <phoneticPr fontId="1"/>
  </si>
  <si>
    <t>南都銀行</t>
    <rPh sb="0" eb="4">
      <t>ナントギンコウ</t>
    </rPh>
    <phoneticPr fontId="1"/>
  </si>
  <si>
    <t>ゆうちょ銀行</t>
    <rPh sb="4" eb="6">
      <t>ギンコウ</t>
    </rPh>
    <phoneticPr fontId="1"/>
  </si>
  <si>
    <t>JAバンク</t>
    <phoneticPr fontId="1"/>
  </si>
  <si>
    <t>筍するめ</t>
    <rPh sb="0" eb="1">
      <t>タケノコ</t>
    </rPh>
    <phoneticPr fontId="1"/>
  </si>
  <si>
    <t>瓶詰め</t>
    <rPh sb="0" eb="2">
      <t>ビンヅ</t>
    </rPh>
    <phoneticPr fontId="1"/>
  </si>
  <si>
    <t>給料</t>
    <rPh sb="0" eb="2">
      <t>キュウリョウ</t>
    </rPh>
    <phoneticPr fontId="1"/>
  </si>
  <si>
    <t>住民税</t>
    <rPh sb="0" eb="3">
      <t>ジュウミンゼイ</t>
    </rPh>
    <phoneticPr fontId="1"/>
  </si>
  <si>
    <t>配送料</t>
    <rPh sb="0" eb="3">
      <t>ハイソウリョウ</t>
    </rPh>
    <phoneticPr fontId="1"/>
  </si>
  <si>
    <t>会費</t>
    <rPh sb="0" eb="2">
      <t>カイヒ</t>
    </rPh>
    <phoneticPr fontId="1"/>
  </si>
  <si>
    <t>曽我千代子</t>
    <rPh sb="0" eb="2">
      <t>ソガ</t>
    </rPh>
    <rPh sb="2" eb="5">
      <t>チヨコ</t>
    </rPh>
    <phoneticPr fontId="1"/>
  </si>
  <si>
    <t>佐川急便</t>
    <rPh sb="0" eb="4">
      <t>サガワキュウビン</t>
    </rPh>
    <phoneticPr fontId="1"/>
  </si>
  <si>
    <t>楽天証券（株式売却代金）</t>
    <rPh sb="0" eb="4">
      <t>ラクテンショウケン</t>
    </rPh>
    <rPh sb="5" eb="9">
      <t>カブシキバイキャク</t>
    </rPh>
    <rPh sb="9" eb="11">
      <t>ダイキン</t>
    </rPh>
    <phoneticPr fontId="1"/>
  </si>
  <si>
    <t>有形固定資産合計</t>
    <rPh sb="0" eb="6">
      <t>ユウケイコテイシサン</t>
    </rPh>
    <rPh sb="6" eb="8">
      <t>ゴウケイ</t>
    </rPh>
    <phoneticPr fontId="1"/>
  </si>
  <si>
    <t>期首時取得価格</t>
    <rPh sb="0" eb="2">
      <t>キシュ</t>
    </rPh>
    <rPh sb="2" eb="3">
      <t>トキ</t>
    </rPh>
    <rPh sb="3" eb="7">
      <t>シュトクカカク</t>
    </rPh>
    <phoneticPr fontId="1"/>
  </si>
  <si>
    <t>償却資産・土地</t>
    <rPh sb="0" eb="4">
      <t>ショウキャクシサン</t>
    </rPh>
    <rPh sb="5" eb="7">
      <t>トチ</t>
    </rPh>
    <phoneticPr fontId="1"/>
  </si>
  <si>
    <t>(令和7年3月31日現在)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phoneticPr fontId="1"/>
  </si>
  <si>
    <t>令和7年3月31日　現在</t>
    <rPh sb="0" eb="2">
      <t>レイワ</t>
    </rPh>
    <rPh sb="3" eb="4">
      <t>ネン</t>
    </rPh>
    <rPh sb="5" eb="6">
      <t>ガツ</t>
    </rPh>
    <rPh sb="8" eb="9">
      <t>ニチ</t>
    </rPh>
    <rPh sb="10" eb="12">
      <t>ゲンザイ</t>
    </rPh>
    <phoneticPr fontId="1"/>
  </si>
  <si>
    <t>干し芋</t>
    <rPh sb="0" eb="1">
      <t>ホ</t>
    </rPh>
    <rPh sb="2" eb="3">
      <t>イモ</t>
    </rPh>
    <phoneticPr fontId="1"/>
  </si>
  <si>
    <t>ﾄﾞﾗｲ柿</t>
    <rPh sb="4" eb="5">
      <t>カキ</t>
    </rPh>
    <phoneticPr fontId="1"/>
  </si>
  <si>
    <t>　　建設仮勘定</t>
    <rPh sb="2" eb="7">
      <t>ケンセツカリカンジョウ</t>
    </rPh>
    <phoneticPr fontId="1"/>
  </si>
  <si>
    <t>ドライ柿</t>
    <rPh sb="3" eb="4">
      <t>カキ</t>
    </rPh>
    <phoneticPr fontId="1"/>
  </si>
  <si>
    <t>寿スピリッツ</t>
    <rPh sb="0" eb="1">
      <t>コトブキ</t>
    </rPh>
    <phoneticPr fontId="1"/>
  </si>
  <si>
    <t>物語コ－ポレ－ション</t>
    <rPh sb="0" eb="2">
      <t>モノガタリ</t>
    </rPh>
    <phoneticPr fontId="1"/>
  </si>
  <si>
    <t>コメダホールディングス</t>
    <phoneticPr fontId="1"/>
  </si>
  <si>
    <t>DMG森精機</t>
    <rPh sb="3" eb="6">
      <t>モリセイキ</t>
    </rPh>
    <phoneticPr fontId="1"/>
  </si>
  <si>
    <t>INPEX</t>
    <phoneticPr fontId="1"/>
  </si>
  <si>
    <t>ラクス</t>
    <phoneticPr fontId="1"/>
  </si>
  <si>
    <t>三菱商事</t>
    <rPh sb="0" eb="4">
      <t>ミツビシショウジ</t>
    </rPh>
    <phoneticPr fontId="1"/>
  </si>
  <si>
    <t>オリックス</t>
    <phoneticPr fontId="1"/>
  </si>
  <si>
    <t>法人市民税</t>
    <rPh sb="0" eb="2">
      <t>ホウジン</t>
    </rPh>
    <rPh sb="2" eb="5">
      <t>シミンゼイ</t>
    </rPh>
    <phoneticPr fontId="1"/>
  </si>
  <si>
    <t>法人府民税</t>
    <rPh sb="0" eb="2">
      <t>ホウジン</t>
    </rPh>
    <rPh sb="2" eb="5">
      <t>フミンゼイ</t>
    </rPh>
    <phoneticPr fontId="1"/>
  </si>
  <si>
    <t>令和7年度分　正会員会費　11名ｘ＠3，000</t>
    <rPh sb="0" eb="2">
      <t>レイワ</t>
    </rPh>
    <rPh sb="3" eb="6">
      <t>ネンドブン</t>
    </rPh>
    <rPh sb="7" eb="12">
      <t>セイカイインカイヒ</t>
    </rPh>
    <rPh sb="15" eb="16">
      <t>メイ</t>
    </rPh>
    <phoneticPr fontId="1"/>
  </si>
  <si>
    <t>建設仮勘定</t>
    <rPh sb="0" eb="5">
      <t>ケンセツカリカンジョウ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</si>
</sst>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2"/>
      <color theme="1"/>
      <name val="ＭＳ Ｐゴシック"/>
      <family val="2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38" fontId="0" fillId="0" borderId="5" xfId="1" applyFont="1" applyBorder="1">
      <alignment vertical="center"/>
    </xf>
    <xf numFmtId="38" fontId="0" fillId="0" borderId="6" xfId="1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38" fontId="0" fillId="0" borderId="0" xfId="1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38" fontId="0" fillId="0" borderId="10" xfId="1" applyFont="1" applyBorder="1">
      <alignment vertical="center"/>
    </xf>
    <xf numFmtId="0" fontId="0" fillId="0" borderId="3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3" xfId="0" applyBorder="1" applyAlignment="1">
      <alignment horizontal="center"/>
    </xf>
    <xf numFmtId="49" fontId="0" fillId="0" borderId="4" xfId="0" applyNumberFormat="1" applyBorder="1">
      <alignment vertical="center"/>
    </xf>
    <xf numFmtId="49" fontId="0" fillId="0" borderId="5" xfId="0" applyNumberFormat="1" applyBorder="1">
      <alignment vertical="center"/>
    </xf>
    <xf numFmtId="49" fontId="0" fillId="0" borderId="1" xfId="0" applyNumberFormat="1" applyBorder="1">
      <alignment vertical="center"/>
    </xf>
    <xf numFmtId="38" fontId="0" fillId="0" borderId="8" xfId="1" applyFont="1" applyBorder="1">
      <alignment vertical="center"/>
    </xf>
    <xf numFmtId="38" fontId="0" fillId="0" borderId="4" xfId="1" applyFont="1" applyBorder="1">
      <alignment vertical="center"/>
    </xf>
    <xf numFmtId="0" fontId="0" fillId="0" borderId="0" xfId="0" applyAlignment="1">
      <alignment vertical="center" shrinkToFit="1"/>
    </xf>
    <xf numFmtId="38" fontId="0" fillId="0" borderId="10" xfId="0" applyNumberFormat="1" applyBorder="1">
      <alignment vertical="center"/>
    </xf>
    <xf numFmtId="0" fontId="0" fillId="0" borderId="10" xfId="0" applyBorder="1" applyAlignment="1">
      <alignment vertical="center" shrinkToFit="1"/>
    </xf>
    <xf numFmtId="0" fontId="0" fillId="0" borderId="10" xfId="0" applyBorder="1" applyAlignment="1">
      <alignment horizontal="center" vertical="center" shrinkToFit="1"/>
    </xf>
    <xf numFmtId="38" fontId="0" fillId="0" borderId="10" xfId="1" applyFon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38" fontId="0" fillId="0" borderId="5" xfId="1" applyFont="1" applyFill="1" applyBorder="1">
      <alignment vertical="center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38" fontId="0" fillId="0" borderId="9" xfId="1" applyFont="1" applyBorder="1">
      <alignment vertical="center"/>
    </xf>
    <xf numFmtId="0" fontId="0" fillId="0" borderId="7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38" fontId="0" fillId="0" borderId="0" xfId="0" applyNumberFormat="1">
      <alignment vertical="center"/>
    </xf>
    <xf numFmtId="0" fontId="0" fillId="0" borderId="0" xfId="0" applyAlignment="1">
      <alignment vertical="top"/>
    </xf>
    <xf numFmtId="49" fontId="0" fillId="0" borderId="10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0" fillId="0" borderId="2" xfId="0" applyNumberFormat="1" applyBorder="1">
      <alignment vertical="center"/>
    </xf>
    <xf numFmtId="0" fontId="0" fillId="0" borderId="1" xfId="0" applyBorder="1" applyProtection="1">
      <alignment vertical="center"/>
      <protection locked="0"/>
    </xf>
    <xf numFmtId="38" fontId="0" fillId="0" borderId="10" xfId="1" applyFont="1" applyBorder="1" applyProtection="1">
      <alignment vertical="center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>
      <alignment vertical="center"/>
    </xf>
    <xf numFmtId="0" fontId="0" fillId="0" borderId="9" xfId="0" applyBorder="1" applyAlignment="1">
      <alignment horizontal="center" vertical="center" shrinkToFit="1"/>
    </xf>
    <xf numFmtId="38" fontId="0" fillId="0" borderId="9" xfId="0" applyNumberFormat="1" applyBorder="1">
      <alignment vertical="center"/>
    </xf>
    <xf numFmtId="0" fontId="0" fillId="0" borderId="7" xfId="0" applyBorder="1" applyAlignment="1">
      <alignment horizontal="center" vertical="center" shrinkToFit="1"/>
    </xf>
    <xf numFmtId="38" fontId="0" fillId="0" borderId="0" xfId="1" applyFont="1">
      <alignment vertical="center"/>
    </xf>
    <xf numFmtId="38" fontId="0" fillId="0" borderId="6" xfId="1" applyFont="1" applyBorder="1" applyProtection="1">
      <alignment vertical="center"/>
      <protection locked="0"/>
    </xf>
    <xf numFmtId="38" fontId="0" fillId="0" borderId="5" xfId="1" applyFont="1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13" xfId="0" applyBorder="1">
      <alignment vertical="center"/>
    </xf>
    <xf numFmtId="0" fontId="0" fillId="0" borderId="11" xfId="0" applyBorder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0" fillId="0" borderId="5" xfId="0" applyBorder="1" applyProtection="1">
      <alignment vertical="center"/>
      <protection locked="0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right" vertical="top"/>
    </xf>
    <xf numFmtId="0" fontId="0" fillId="0" borderId="0" xfId="0" applyAlignment="1">
      <alignment horizontal="center" vertical="top" shrinkToFit="1"/>
    </xf>
    <xf numFmtId="38" fontId="7" fillId="0" borderId="6" xfId="1" applyFont="1" applyBorder="1" applyProtection="1">
      <alignment vertical="center"/>
      <protection locked="0"/>
    </xf>
    <xf numFmtId="0" fontId="0" fillId="0" borderId="0" xfId="0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9"/>
  <sheetViews>
    <sheetView topLeftCell="A46" zoomScale="130" zoomScaleNormal="130" workbookViewId="0">
      <selection activeCell="G42" sqref="G42"/>
    </sheetView>
  </sheetViews>
  <sheetFormatPr defaultRowHeight="13.2" x14ac:dyDescent="0.2"/>
  <cols>
    <col min="1" max="1" width="9.88671875" customWidth="1"/>
    <col min="4" max="4" width="11.109375" customWidth="1"/>
    <col min="5" max="5" width="1.109375" customWidth="1"/>
    <col min="6" max="8" width="14.6640625" customWidth="1"/>
  </cols>
  <sheetData>
    <row r="1" spans="1:8" ht="13.5" customHeight="1" x14ac:dyDescent="0.2">
      <c r="A1" s="61" t="s">
        <v>83</v>
      </c>
      <c r="B1" s="61"/>
      <c r="C1" s="61"/>
      <c r="D1" s="61"/>
      <c r="E1" s="61"/>
      <c r="F1" s="61"/>
      <c r="G1" s="61"/>
      <c r="H1" s="61"/>
    </row>
    <row r="2" spans="1:8" ht="13.5" customHeight="1" x14ac:dyDescent="0.2">
      <c r="A2" s="61" t="s">
        <v>112</v>
      </c>
      <c r="B2" s="61"/>
      <c r="C2" s="61"/>
      <c r="D2" s="61"/>
      <c r="E2" s="61"/>
      <c r="F2" s="61"/>
      <c r="G2" s="61"/>
      <c r="H2" s="61"/>
    </row>
    <row r="3" spans="1:8" ht="13.5" customHeight="1" x14ac:dyDescent="0.2"/>
    <row r="4" spans="1:8" ht="13.5" customHeight="1" x14ac:dyDescent="0.2">
      <c r="A4" s="62" t="s">
        <v>0</v>
      </c>
      <c r="B4" s="62"/>
      <c r="C4" s="62"/>
      <c r="D4" s="62"/>
      <c r="E4" s="62"/>
      <c r="F4" s="62"/>
      <c r="G4" s="62"/>
      <c r="H4" s="62"/>
    </row>
    <row r="5" spans="1:8" ht="12.6" customHeight="1" x14ac:dyDescent="0.2">
      <c r="A5" s="63" t="s">
        <v>18</v>
      </c>
      <c r="B5" s="63"/>
      <c r="C5" s="63"/>
      <c r="D5" s="63"/>
      <c r="E5" s="63"/>
      <c r="F5" s="63" t="s">
        <v>17</v>
      </c>
      <c r="G5" s="63"/>
      <c r="H5" s="63"/>
    </row>
    <row r="6" spans="1:8" ht="12.6" customHeight="1" x14ac:dyDescent="0.2">
      <c r="A6" s="1" t="s">
        <v>1</v>
      </c>
      <c r="B6" s="53"/>
      <c r="D6" s="53"/>
      <c r="E6" s="54"/>
      <c r="F6" s="21"/>
      <c r="G6" s="21"/>
      <c r="H6" s="4"/>
    </row>
    <row r="7" spans="1:8" ht="12.6" customHeight="1" x14ac:dyDescent="0.2">
      <c r="A7" s="1" t="s">
        <v>2</v>
      </c>
      <c r="B7" t="s">
        <v>3</v>
      </c>
      <c r="C7" t="s">
        <v>4</v>
      </c>
      <c r="E7" s="51"/>
      <c r="F7" s="6">
        <v>534665</v>
      </c>
      <c r="G7" s="5"/>
      <c r="H7" s="5"/>
    </row>
    <row r="8" spans="1:8" ht="12.6" customHeight="1" x14ac:dyDescent="0.2">
      <c r="A8" s="1"/>
      <c r="E8" s="51"/>
      <c r="F8" s="5"/>
      <c r="G8" s="5"/>
      <c r="H8" s="5"/>
    </row>
    <row r="9" spans="1:8" ht="12.6" customHeight="1" x14ac:dyDescent="0.2">
      <c r="A9" s="1"/>
      <c r="B9" t="s">
        <v>28</v>
      </c>
      <c r="C9" t="s">
        <v>96</v>
      </c>
      <c r="E9" s="51"/>
      <c r="F9" s="5">
        <v>983238</v>
      </c>
      <c r="G9" s="5"/>
      <c r="H9" s="5"/>
    </row>
    <row r="10" spans="1:8" ht="12.6" customHeight="1" x14ac:dyDescent="0.2">
      <c r="A10" s="1"/>
      <c r="C10" t="s">
        <v>97</v>
      </c>
      <c r="E10" s="51"/>
      <c r="F10" s="5">
        <v>187835</v>
      </c>
      <c r="G10" s="5"/>
      <c r="H10" s="5"/>
    </row>
    <row r="11" spans="1:8" ht="12.6" customHeight="1" x14ac:dyDescent="0.2">
      <c r="A11" s="1"/>
      <c r="C11" t="s">
        <v>98</v>
      </c>
      <c r="E11" s="51"/>
      <c r="F11" s="5">
        <v>959972</v>
      </c>
      <c r="G11" s="5"/>
      <c r="H11" s="5"/>
    </row>
    <row r="12" spans="1:8" ht="12.6" customHeight="1" x14ac:dyDescent="0.2">
      <c r="A12" s="1"/>
      <c r="C12" s="31" t="s">
        <v>73</v>
      </c>
      <c r="E12" s="51"/>
      <c r="F12" s="6">
        <f>SUM(F9:F11)</f>
        <v>2131045</v>
      </c>
      <c r="G12" s="5"/>
      <c r="H12" s="5"/>
    </row>
    <row r="13" spans="1:8" ht="12.6" customHeight="1" x14ac:dyDescent="0.2">
      <c r="A13" s="1"/>
      <c r="B13" s="55" t="s">
        <v>67</v>
      </c>
      <c r="E13" s="51"/>
      <c r="F13" s="6">
        <f>F7+F12</f>
        <v>2665710</v>
      </c>
      <c r="G13" s="5"/>
      <c r="H13" s="5"/>
    </row>
    <row r="14" spans="1:8" ht="12.6" customHeight="1" x14ac:dyDescent="0.2">
      <c r="A14" s="1"/>
      <c r="D14" s="9"/>
      <c r="E14" s="51"/>
      <c r="F14" s="21"/>
      <c r="G14" s="5"/>
      <c r="H14" s="5"/>
    </row>
    <row r="15" spans="1:8" ht="12.6" customHeight="1" x14ac:dyDescent="0.2">
      <c r="A15" s="1"/>
      <c r="B15" t="s">
        <v>20</v>
      </c>
      <c r="C15" t="s">
        <v>35</v>
      </c>
      <c r="D15" s="9"/>
      <c r="E15" s="51"/>
      <c r="F15" s="5">
        <v>69217</v>
      </c>
      <c r="G15" s="5"/>
      <c r="H15" s="5"/>
    </row>
    <row r="16" spans="1:8" ht="12.6" customHeight="1" x14ac:dyDescent="0.2">
      <c r="A16" s="1"/>
      <c r="C16" t="s">
        <v>99</v>
      </c>
      <c r="E16" s="51"/>
      <c r="F16" s="5">
        <v>18998</v>
      </c>
      <c r="G16" s="5"/>
      <c r="H16" s="5"/>
    </row>
    <row r="17" spans="1:8" ht="12.6" customHeight="1" x14ac:dyDescent="0.2">
      <c r="A17" s="1"/>
      <c r="C17" t="s">
        <v>38</v>
      </c>
      <c r="E17" s="51"/>
      <c r="F17" s="5">
        <v>48515</v>
      </c>
      <c r="G17" s="5"/>
      <c r="H17" s="5"/>
    </row>
    <row r="18" spans="1:8" ht="12.6" customHeight="1" x14ac:dyDescent="0.2">
      <c r="A18" s="1"/>
      <c r="C18" t="s">
        <v>100</v>
      </c>
      <c r="E18" s="51"/>
      <c r="F18" s="5">
        <v>224755</v>
      </c>
      <c r="G18" s="5"/>
      <c r="H18" s="5"/>
    </row>
    <row r="19" spans="1:8" ht="12.6" customHeight="1" x14ac:dyDescent="0.2">
      <c r="A19" s="1"/>
      <c r="C19" t="s">
        <v>113</v>
      </c>
      <c r="E19" s="51"/>
      <c r="F19" s="5">
        <v>17888</v>
      </c>
      <c r="G19" s="5"/>
      <c r="H19" s="5"/>
    </row>
    <row r="20" spans="1:8" ht="12.6" customHeight="1" x14ac:dyDescent="0.2">
      <c r="A20" s="1"/>
      <c r="C20" t="s">
        <v>114</v>
      </c>
      <c r="E20" s="51"/>
      <c r="F20" s="5">
        <v>10527</v>
      </c>
      <c r="G20" s="5"/>
      <c r="H20" s="5"/>
    </row>
    <row r="21" spans="1:8" ht="12.6" customHeight="1" x14ac:dyDescent="0.2">
      <c r="A21" s="1"/>
      <c r="C21" s="31" t="s">
        <v>73</v>
      </c>
      <c r="E21" s="51"/>
      <c r="F21" s="6">
        <f>SUM(F15:F20)</f>
        <v>389900</v>
      </c>
      <c r="G21" s="5"/>
      <c r="H21" s="5"/>
    </row>
    <row r="22" spans="1:8" ht="12.6" customHeight="1" x14ac:dyDescent="0.2">
      <c r="A22" s="1"/>
      <c r="E22" s="51"/>
      <c r="F22" s="5"/>
      <c r="G22" s="5"/>
      <c r="H22" s="5"/>
    </row>
    <row r="23" spans="1:8" ht="12.6" customHeight="1" x14ac:dyDescent="0.2">
      <c r="A23" s="1"/>
      <c r="B23" s="31" t="s">
        <v>70</v>
      </c>
      <c r="E23" s="51"/>
      <c r="F23" s="6">
        <v>17488050</v>
      </c>
      <c r="G23" s="5"/>
      <c r="H23" s="5"/>
    </row>
    <row r="24" spans="1:8" ht="12.6" customHeight="1" x14ac:dyDescent="0.2">
      <c r="A24" s="1"/>
      <c r="E24" s="51"/>
      <c r="F24" s="5"/>
      <c r="G24" s="5"/>
      <c r="H24" s="5"/>
    </row>
    <row r="25" spans="1:8" ht="12.6" customHeight="1" x14ac:dyDescent="0.2">
      <c r="A25" s="1"/>
      <c r="B25" t="s">
        <v>71</v>
      </c>
      <c r="E25" s="51"/>
      <c r="F25" s="6">
        <v>1889804</v>
      </c>
      <c r="G25" s="5"/>
      <c r="H25" s="5"/>
    </row>
    <row r="26" spans="1:8" ht="12.6" customHeight="1" x14ac:dyDescent="0.2">
      <c r="A26" s="1"/>
      <c r="E26" s="51"/>
      <c r="F26" s="21"/>
      <c r="G26" s="5"/>
      <c r="H26" s="5"/>
    </row>
    <row r="27" spans="1:8" ht="12.6" customHeight="1" x14ac:dyDescent="0.2">
      <c r="A27" s="1"/>
      <c r="C27" t="s">
        <v>5</v>
      </c>
      <c r="E27" s="51"/>
      <c r="F27" s="6"/>
      <c r="G27" s="6">
        <f>F13+F21+F23+F25</f>
        <v>22433464</v>
      </c>
      <c r="H27" s="5"/>
    </row>
    <row r="28" spans="1:8" ht="12.6" customHeight="1" x14ac:dyDescent="0.2">
      <c r="A28" s="1"/>
      <c r="E28" s="51"/>
      <c r="F28" s="5"/>
      <c r="G28" s="5"/>
      <c r="H28" s="5"/>
    </row>
    <row r="29" spans="1:8" ht="12.6" customHeight="1" x14ac:dyDescent="0.2">
      <c r="A29" s="1"/>
      <c r="E29" s="51"/>
      <c r="F29" s="5"/>
      <c r="G29" s="5"/>
      <c r="H29" s="5"/>
    </row>
    <row r="30" spans="1:8" ht="12.6" customHeight="1" x14ac:dyDescent="0.2">
      <c r="A30" s="1" t="s">
        <v>6</v>
      </c>
      <c r="B30" t="s">
        <v>94</v>
      </c>
      <c r="E30" s="51"/>
      <c r="F30" s="5"/>
      <c r="G30" s="5"/>
      <c r="H30" s="5"/>
    </row>
    <row r="31" spans="1:8" ht="12.6" customHeight="1" x14ac:dyDescent="0.2">
      <c r="A31" s="1"/>
      <c r="B31" t="s">
        <v>88</v>
      </c>
      <c r="E31" s="51"/>
      <c r="F31" s="5">
        <v>2225200</v>
      </c>
      <c r="G31" s="5"/>
      <c r="H31" s="5"/>
    </row>
    <row r="32" spans="1:8" ht="12.6" customHeight="1" x14ac:dyDescent="0.2">
      <c r="A32" s="1"/>
      <c r="B32" t="s">
        <v>89</v>
      </c>
      <c r="E32" s="51"/>
      <c r="F32" s="5">
        <v>4355507</v>
      </c>
      <c r="G32" s="5"/>
      <c r="H32" s="5"/>
    </row>
    <row r="33" spans="1:8" ht="12.6" customHeight="1" x14ac:dyDescent="0.2">
      <c r="A33" s="1"/>
      <c r="B33" t="s">
        <v>90</v>
      </c>
      <c r="E33" s="51"/>
      <c r="F33" s="5">
        <v>2010370</v>
      </c>
      <c r="G33" s="5"/>
      <c r="H33" s="5"/>
    </row>
    <row r="34" spans="1:8" ht="12.6" customHeight="1" x14ac:dyDescent="0.2">
      <c r="A34" s="1"/>
      <c r="B34" t="s">
        <v>91</v>
      </c>
      <c r="E34" s="51"/>
      <c r="F34" s="5">
        <v>4031721</v>
      </c>
      <c r="G34" s="5"/>
      <c r="H34" s="5"/>
    </row>
    <row r="35" spans="1:8" ht="12.6" customHeight="1" x14ac:dyDescent="0.2">
      <c r="A35" s="1"/>
      <c r="B35" t="s">
        <v>92</v>
      </c>
      <c r="E35" s="51"/>
      <c r="F35" s="5">
        <v>2846998</v>
      </c>
      <c r="G35" s="5"/>
      <c r="H35" s="5"/>
    </row>
    <row r="36" spans="1:8" ht="12.6" customHeight="1" x14ac:dyDescent="0.2">
      <c r="A36" s="1"/>
      <c r="B36" t="s">
        <v>115</v>
      </c>
      <c r="E36" s="51"/>
      <c r="F36" s="5">
        <v>13730000</v>
      </c>
      <c r="G36" s="5"/>
      <c r="H36" s="5"/>
    </row>
    <row r="37" spans="1:8" ht="12.6" customHeight="1" x14ac:dyDescent="0.2">
      <c r="A37" s="1"/>
      <c r="C37" s="31" t="s">
        <v>73</v>
      </c>
      <c r="E37" s="51"/>
      <c r="F37" s="6">
        <f>SUM(F31:F36)</f>
        <v>29199796</v>
      </c>
      <c r="G37" s="5"/>
      <c r="H37" s="5"/>
    </row>
    <row r="38" spans="1:8" ht="12.6" customHeight="1" x14ac:dyDescent="0.2">
      <c r="A38" s="1"/>
      <c r="C38" s="31"/>
      <c r="E38" s="51"/>
      <c r="F38" s="21"/>
      <c r="G38" s="5"/>
      <c r="H38" s="5"/>
    </row>
    <row r="39" spans="1:8" ht="12.6" customHeight="1" x14ac:dyDescent="0.2">
      <c r="A39" s="1"/>
      <c r="B39" t="s">
        <v>93</v>
      </c>
      <c r="E39" s="51"/>
      <c r="F39" s="6">
        <v>-8761631</v>
      </c>
      <c r="G39" s="5"/>
      <c r="H39" s="5"/>
    </row>
    <row r="40" spans="1:8" ht="12.6" customHeight="1" x14ac:dyDescent="0.2">
      <c r="A40" s="1"/>
      <c r="E40" s="51"/>
      <c r="F40" s="5"/>
      <c r="G40" s="5"/>
      <c r="H40" s="5"/>
    </row>
    <row r="41" spans="1:8" ht="12.6" customHeight="1" x14ac:dyDescent="0.2">
      <c r="A41" s="1"/>
      <c r="C41" t="s">
        <v>39</v>
      </c>
      <c r="E41" s="51"/>
      <c r="F41" s="6"/>
      <c r="G41" s="6">
        <f>F37+F39</f>
        <v>20438165</v>
      </c>
      <c r="H41" s="5"/>
    </row>
    <row r="42" spans="1:8" ht="12.6" customHeight="1" x14ac:dyDescent="0.2">
      <c r="A42" s="1"/>
      <c r="E42" s="51"/>
      <c r="F42" s="5"/>
      <c r="G42" s="5"/>
      <c r="H42" s="5"/>
    </row>
    <row r="43" spans="1:8" ht="12.6" customHeight="1" x14ac:dyDescent="0.2">
      <c r="A43" s="1"/>
      <c r="C43" t="s">
        <v>19</v>
      </c>
      <c r="E43" s="51"/>
      <c r="F43" s="6"/>
      <c r="G43" s="6"/>
      <c r="H43" s="6">
        <f>G27+G41</f>
        <v>42871629</v>
      </c>
    </row>
    <row r="44" spans="1:8" ht="12.6" customHeight="1" x14ac:dyDescent="0.2">
      <c r="A44" s="1"/>
      <c r="E44" s="51"/>
      <c r="F44" s="21"/>
      <c r="G44" s="21"/>
      <c r="H44" s="5"/>
    </row>
    <row r="45" spans="1:8" ht="12.6" customHeight="1" x14ac:dyDescent="0.2">
      <c r="A45" s="1" t="s">
        <v>7</v>
      </c>
      <c r="E45" s="51"/>
      <c r="F45" s="5"/>
      <c r="G45" s="5"/>
      <c r="H45" s="5"/>
    </row>
    <row r="46" spans="1:8" ht="12.6" customHeight="1" x14ac:dyDescent="0.2">
      <c r="A46" s="1" t="s">
        <v>8</v>
      </c>
      <c r="B46" t="s">
        <v>21</v>
      </c>
      <c r="C46" t="s">
        <v>101</v>
      </c>
      <c r="E46" s="51"/>
      <c r="F46" s="5">
        <v>1400000</v>
      </c>
      <c r="G46" s="5"/>
      <c r="H46" s="5"/>
    </row>
    <row r="47" spans="1:8" ht="12.6" customHeight="1" x14ac:dyDescent="0.2">
      <c r="A47" s="1"/>
      <c r="C47" t="s">
        <v>102</v>
      </c>
      <c r="E47" s="51"/>
      <c r="F47" s="5">
        <v>80000</v>
      </c>
      <c r="G47" s="5"/>
      <c r="H47" s="5"/>
    </row>
    <row r="48" spans="1:8" ht="12.6" customHeight="1" x14ac:dyDescent="0.2">
      <c r="A48" s="1"/>
      <c r="C48" t="s">
        <v>103</v>
      </c>
      <c r="E48" s="51"/>
      <c r="F48" s="5">
        <v>3410</v>
      </c>
      <c r="G48" s="5"/>
      <c r="H48" s="5"/>
    </row>
    <row r="49" spans="1:8" ht="12.6" customHeight="1" x14ac:dyDescent="0.2">
      <c r="A49" s="1"/>
      <c r="C49" s="31" t="s">
        <v>73</v>
      </c>
      <c r="E49" s="51"/>
      <c r="F49" s="6">
        <f>SUM(F46:F48)</f>
        <v>1483410</v>
      </c>
      <c r="G49" s="5"/>
      <c r="H49" s="5"/>
    </row>
    <row r="50" spans="1:8" ht="12.6" customHeight="1" x14ac:dyDescent="0.2">
      <c r="A50" s="1"/>
      <c r="E50" s="51"/>
      <c r="F50" s="5"/>
      <c r="G50" s="5"/>
      <c r="H50" s="5"/>
    </row>
    <row r="51" spans="1:8" ht="12.6" customHeight="1" x14ac:dyDescent="0.2">
      <c r="A51" s="1"/>
      <c r="B51" t="s">
        <v>68</v>
      </c>
      <c r="C51" t="s">
        <v>104</v>
      </c>
      <c r="E51" s="51"/>
      <c r="F51" s="6">
        <v>33000</v>
      </c>
      <c r="G51" s="5"/>
      <c r="H51" s="5"/>
    </row>
    <row r="52" spans="1:8" ht="12.6" customHeight="1" x14ac:dyDescent="0.2">
      <c r="A52" s="1"/>
      <c r="E52" s="51"/>
      <c r="F52" s="5"/>
      <c r="G52" s="5"/>
      <c r="H52" s="5"/>
    </row>
    <row r="53" spans="1:8" ht="12.6" customHeight="1" x14ac:dyDescent="0.2">
      <c r="A53" s="1"/>
      <c r="C53" t="s">
        <v>40</v>
      </c>
      <c r="E53" s="51"/>
      <c r="F53" s="6"/>
      <c r="G53" s="6">
        <f>F49+F51</f>
        <v>1516410</v>
      </c>
      <c r="H53" s="5"/>
    </row>
    <row r="54" spans="1:8" ht="12.6" customHeight="1" x14ac:dyDescent="0.2">
      <c r="A54" s="1"/>
      <c r="E54" s="51"/>
      <c r="F54" s="5"/>
      <c r="G54" s="5"/>
      <c r="H54" s="5"/>
    </row>
    <row r="55" spans="1:8" ht="12.6" customHeight="1" x14ac:dyDescent="0.2">
      <c r="A55" s="1" t="s">
        <v>9</v>
      </c>
      <c r="B55" s="22" t="s">
        <v>22</v>
      </c>
      <c r="C55" t="s">
        <v>105</v>
      </c>
      <c r="E55" s="51"/>
      <c r="F55" s="5">
        <v>10000000</v>
      </c>
      <c r="G55" s="5"/>
      <c r="H55" s="5"/>
    </row>
    <row r="56" spans="1:8" ht="12.6" customHeight="1" x14ac:dyDescent="0.2">
      <c r="A56" s="1"/>
      <c r="E56" s="51"/>
      <c r="F56" s="50"/>
      <c r="G56" s="50"/>
      <c r="H56" s="50"/>
    </row>
    <row r="57" spans="1:8" ht="12.6" customHeight="1" x14ac:dyDescent="0.2">
      <c r="A57" s="1"/>
      <c r="C57" t="s">
        <v>10</v>
      </c>
      <c r="E57" s="51"/>
      <c r="F57" s="49"/>
      <c r="G57" s="49">
        <f>F55</f>
        <v>10000000</v>
      </c>
      <c r="H57" s="50"/>
    </row>
    <row r="58" spans="1:8" ht="12.6" customHeight="1" x14ac:dyDescent="0.2">
      <c r="A58" s="1"/>
      <c r="E58" s="51"/>
      <c r="F58" s="50"/>
      <c r="G58" s="50"/>
      <c r="H58" s="50"/>
    </row>
    <row r="59" spans="1:8" ht="12.6" customHeight="1" x14ac:dyDescent="0.2">
      <c r="A59" s="1"/>
      <c r="E59" s="51"/>
      <c r="F59" s="50"/>
      <c r="G59" s="50"/>
      <c r="H59" s="50"/>
    </row>
    <row r="60" spans="1:8" ht="12.6" customHeight="1" x14ac:dyDescent="0.2">
      <c r="A60" s="1"/>
      <c r="C60" t="s">
        <v>11</v>
      </c>
      <c r="E60" s="51"/>
      <c r="F60" s="49"/>
      <c r="G60" s="49"/>
      <c r="H60" s="49">
        <f>G53+G57</f>
        <v>11516410</v>
      </c>
    </row>
    <row r="61" spans="1:8" ht="12.6" customHeight="1" x14ac:dyDescent="0.2">
      <c r="A61" s="1"/>
      <c r="E61" s="51"/>
      <c r="F61" s="50"/>
      <c r="G61" s="50"/>
      <c r="H61" s="50"/>
    </row>
    <row r="62" spans="1:8" ht="12.6" customHeight="1" x14ac:dyDescent="0.2">
      <c r="A62" s="1"/>
      <c r="E62" s="51"/>
      <c r="F62" s="50"/>
      <c r="G62" s="50"/>
      <c r="H62" s="50"/>
    </row>
    <row r="63" spans="1:8" ht="12.6" customHeight="1" x14ac:dyDescent="0.2">
      <c r="A63" s="1" t="s">
        <v>12</v>
      </c>
      <c r="E63" s="51"/>
      <c r="F63" s="50"/>
      <c r="G63" s="50"/>
      <c r="H63" s="50"/>
    </row>
    <row r="64" spans="1:8" ht="12.6" customHeight="1" x14ac:dyDescent="0.2">
      <c r="A64" s="1"/>
      <c r="B64" t="s">
        <v>13</v>
      </c>
      <c r="E64" s="51"/>
      <c r="F64" s="6"/>
      <c r="G64" s="6"/>
      <c r="H64" s="49">
        <v>33834561</v>
      </c>
    </row>
    <row r="65" spans="1:8" ht="12.6" customHeight="1" x14ac:dyDescent="0.2">
      <c r="A65" s="1"/>
      <c r="B65" t="s">
        <v>14</v>
      </c>
      <c r="E65" s="51"/>
      <c r="F65" s="13"/>
      <c r="G65" s="13"/>
      <c r="H65" s="73">
        <v>-2479342</v>
      </c>
    </row>
    <row r="66" spans="1:8" ht="12.6" customHeight="1" x14ac:dyDescent="0.2">
      <c r="A66" s="1"/>
      <c r="B66" t="s">
        <v>15</v>
      </c>
      <c r="E66" s="51"/>
      <c r="F66" s="6"/>
      <c r="G66" s="6"/>
      <c r="H66" s="13">
        <f>SUM(H64:H65)</f>
        <v>31355219</v>
      </c>
    </row>
    <row r="67" spans="1:8" ht="12.6" customHeight="1" x14ac:dyDescent="0.2">
      <c r="A67" s="1"/>
      <c r="E67" s="51"/>
      <c r="F67" s="5"/>
      <c r="G67" s="5"/>
      <c r="H67" s="5"/>
    </row>
    <row r="68" spans="1:8" ht="12.6" customHeight="1" x14ac:dyDescent="0.2">
      <c r="A68" s="1"/>
      <c r="E68" s="51"/>
      <c r="F68" s="5"/>
      <c r="G68" s="5"/>
      <c r="H68" s="5"/>
    </row>
    <row r="69" spans="1:8" ht="12.6" customHeight="1" x14ac:dyDescent="0.2">
      <c r="A69" s="2"/>
      <c r="B69" s="3"/>
      <c r="C69" s="3" t="s">
        <v>16</v>
      </c>
      <c r="D69" s="3"/>
      <c r="E69" s="52"/>
      <c r="F69" s="6"/>
      <c r="G69" s="6"/>
      <c r="H69" s="6">
        <f>H60+H66</f>
        <v>42871629</v>
      </c>
    </row>
    <row r="70" spans="1:8" ht="11.4" customHeight="1" x14ac:dyDescent="0.2"/>
    <row r="71" spans="1:8" ht="13.5" customHeight="1" x14ac:dyDescent="0.2"/>
    <row r="72" spans="1:8" ht="13.5" customHeight="1" x14ac:dyDescent="0.2">
      <c r="F72" s="48"/>
      <c r="G72" s="48"/>
    </row>
    <row r="73" spans="1:8" ht="13.5" customHeight="1" x14ac:dyDescent="0.2"/>
    <row r="74" spans="1:8" ht="13.5" customHeight="1" x14ac:dyDescent="0.2"/>
    <row r="75" spans="1:8" ht="13.5" customHeight="1" x14ac:dyDescent="0.2"/>
    <row r="76" spans="1:8" ht="13.5" customHeight="1" x14ac:dyDescent="0.2"/>
    <row r="77" spans="1:8" ht="13.5" customHeight="1" x14ac:dyDescent="0.2"/>
    <row r="78" spans="1:8" ht="13.5" customHeight="1" x14ac:dyDescent="0.2"/>
    <row r="79" spans="1:8" ht="13.5" customHeight="1" x14ac:dyDescent="0.2"/>
  </sheetData>
  <mergeCells count="5">
    <mergeCell ref="A1:H1"/>
    <mergeCell ref="A2:H2"/>
    <mergeCell ref="A4:H4"/>
    <mergeCell ref="A5:E5"/>
    <mergeCell ref="F5:H5"/>
  </mergeCells>
  <phoneticPr fontId="1"/>
  <pageMargins left="0.70866141732283472" right="0.70866141732283472" top="0.35433070866141736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39"/>
  <sheetViews>
    <sheetView tabSelected="1" topLeftCell="G1" zoomScale="120" zoomScaleNormal="120" workbookViewId="0">
      <selection activeCell="K28" sqref="K28"/>
    </sheetView>
  </sheetViews>
  <sheetFormatPr defaultRowHeight="13.2" x14ac:dyDescent="0.2"/>
  <cols>
    <col min="2" max="2" width="13.21875" customWidth="1"/>
    <col min="3" max="3" width="42.21875" customWidth="1"/>
    <col min="4" max="4" width="15.33203125" customWidth="1"/>
    <col min="7" max="7" width="13.21875" customWidth="1"/>
    <col min="8" max="8" width="42.21875" customWidth="1"/>
    <col min="9" max="9" width="15.33203125" customWidth="1"/>
    <col min="11" max="11" width="14.33203125" customWidth="1"/>
    <col min="12" max="17" width="11.6640625" customWidth="1"/>
  </cols>
  <sheetData>
    <row r="1" spans="2:17" ht="21" customHeight="1" x14ac:dyDescent="0.2"/>
    <row r="2" spans="2:17" ht="21" customHeight="1" x14ac:dyDescent="0.2">
      <c r="B2" s="69" t="s">
        <v>25</v>
      </c>
      <c r="C2" s="70"/>
      <c r="D2" s="70"/>
      <c r="G2" s="69" t="s">
        <v>25</v>
      </c>
      <c r="H2" s="70"/>
      <c r="I2" s="70"/>
      <c r="K2" s="64" t="s">
        <v>84</v>
      </c>
      <c r="L2" s="65"/>
      <c r="M2" s="65"/>
      <c r="N2" s="65"/>
      <c r="O2" s="65"/>
      <c r="P2" s="65"/>
      <c r="Q2" s="65"/>
    </row>
    <row r="3" spans="2:17" ht="21" customHeight="1" x14ac:dyDescent="0.2">
      <c r="B3" s="66" t="s">
        <v>111</v>
      </c>
      <c r="C3" s="66"/>
      <c r="D3" s="66"/>
      <c r="G3" s="66" t="str">
        <f>B3</f>
        <v>(令和7年3月31日現在)</v>
      </c>
      <c r="H3" s="66"/>
      <c r="I3" s="66"/>
      <c r="L3" s="36"/>
      <c r="M3" s="66" t="str">
        <f>B3</f>
        <v>(令和7年3月31日現在)</v>
      </c>
      <c r="N3" s="66"/>
      <c r="O3" s="66"/>
    </row>
    <row r="4" spans="2:17" ht="21" customHeight="1" x14ac:dyDescent="0.2">
      <c r="B4" s="15"/>
      <c r="C4" s="22"/>
      <c r="D4" s="72" t="s">
        <v>0</v>
      </c>
      <c r="E4" s="72"/>
      <c r="G4" s="15"/>
      <c r="H4" s="71" t="s">
        <v>0</v>
      </c>
      <c r="I4" s="71"/>
      <c r="K4" s="66"/>
      <c r="L4" s="66"/>
      <c r="M4" s="66"/>
      <c r="N4" s="15"/>
      <c r="O4" s="15"/>
      <c r="P4" s="68" t="s">
        <v>0</v>
      </c>
      <c r="Q4" s="68"/>
    </row>
    <row r="5" spans="2:17" ht="21" customHeight="1" x14ac:dyDescent="0.2">
      <c r="B5" s="16" t="s">
        <v>26</v>
      </c>
      <c r="C5" s="14"/>
      <c r="D5" s="14"/>
      <c r="G5" s="16" t="s">
        <v>31</v>
      </c>
      <c r="H5" s="14"/>
      <c r="I5" s="14"/>
    </row>
    <row r="6" spans="2:17" ht="21" customHeight="1" x14ac:dyDescent="0.2">
      <c r="B6" s="12" t="s">
        <v>24</v>
      </c>
      <c r="C6" s="12" t="s">
        <v>65</v>
      </c>
      <c r="D6" s="12" t="s">
        <v>61</v>
      </c>
      <c r="E6" s="25" t="s">
        <v>66</v>
      </c>
      <c r="G6" s="12" t="s">
        <v>24</v>
      </c>
      <c r="H6" s="12" t="s">
        <v>65</v>
      </c>
      <c r="I6" s="12" t="s">
        <v>61</v>
      </c>
    </row>
    <row r="7" spans="2:17" ht="21" customHeight="1" x14ac:dyDescent="0.2">
      <c r="B7" s="17" t="s">
        <v>23</v>
      </c>
      <c r="C7" s="11" t="s">
        <v>30</v>
      </c>
      <c r="D7" s="13">
        <v>524117</v>
      </c>
      <c r="E7" s="24" t="s">
        <v>62</v>
      </c>
      <c r="G7" s="17" t="s">
        <v>32</v>
      </c>
      <c r="H7" s="33" t="s">
        <v>59</v>
      </c>
      <c r="I7" s="13">
        <v>1400000</v>
      </c>
      <c r="M7" s="64" t="s">
        <v>85</v>
      </c>
      <c r="N7" s="65"/>
      <c r="O7" s="65"/>
    </row>
    <row r="8" spans="2:17" ht="21" customHeight="1" x14ac:dyDescent="0.2">
      <c r="B8" s="18"/>
      <c r="C8" s="11" t="s">
        <v>29</v>
      </c>
      <c r="D8" s="13">
        <v>10548</v>
      </c>
      <c r="E8" s="24" t="s">
        <v>62</v>
      </c>
      <c r="G8" s="18"/>
      <c r="H8" s="24" t="s">
        <v>125</v>
      </c>
      <c r="I8" s="13">
        <v>60000</v>
      </c>
      <c r="K8" s="25" t="s">
        <v>64</v>
      </c>
      <c r="L8" s="25" t="s">
        <v>109</v>
      </c>
      <c r="M8" s="25" t="s">
        <v>51</v>
      </c>
      <c r="N8" s="25" t="s">
        <v>56</v>
      </c>
      <c r="O8" s="25" t="s">
        <v>74</v>
      </c>
      <c r="P8" s="25" t="s">
        <v>52</v>
      </c>
      <c r="Q8" s="25" t="s">
        <v>53</v>
      </c>
    </row>
    <row r="9" spans="2:17" ht="21" customHeight="1" x14ac:dyDescent="0.2">
      <c r="B9" s="7"/>
      <c r="C9" s="11"/>
      <c r="D9" s="23"/>
      <c r="E9" s="24"/>
      <c r="G9" s="18"/>
      <c r="H9" s="24" t="s">
        <v>126</v>
      </c>
      <c r="I9" s="13">
        <v>20000</v>
      </c>
      <c r="K9" s="24" t="s">
        <v>46</v>
      </c>
      <c r="L9" s="26"/>
      <c r="M9" s="26"/>
      <c r="N9" s="26"/>
      <c r="O9" s="26"/>
      <c r="P9" s="26"/>
      <c r="Q9" s="26"/>
    </row>
    <row r="10" spans="2:17" ht="21" customHeight="1" x14ac:dyDescent="0.2">
      <c r="B10" s="19"/>
      <c r="C10" s="39" t="s">
        <v>27</v>
      </c>
      <c r="D10" s="21">
        <f>SUM(D7:D9)</f>
        <v>534665</v>
      </c>
      <c r="E10" s="29"/>
      <c r="G10" s="7"/>
      <c r="H10" s="34" t="s">
        <v>106</v>
      </c>
      <c r="I10" s="13">
        <v>3410</v>
      </c>
      <c r="K10" s="24" t="s">
        <v>47</v>
      </c>
      <c r="L10" s="26">
        <v>3863621</v>
      </c>
      <c r="M10" s="26">
        <v>1855553</v>
      </c>
      <c r="N10" s="26"/>
      <c r="O10" s="26"/>
      <c r="P10" s="26">
        <v>195230</v>
      </c>
      <c r="Q10" s="26">
        <f>M10+O10-P10</f>
        <v>1660323</v>
      </c>
    </row>
    <row r="11" spans="2:17" ht="21" customHeight="1" x14ac:dyDescent="0.2">
      <c r="B11" s="17" t="s">
        <v>28</v>
      </c>
      <c r="C11" s="24" t="s">
        <v>43</v>
      </c>
      <c r="D11" s="13">
        <v>198253</v>
      </c>
      <c r="E11" s="24" t="s">
        <v>62</v>
      </c>
      <c r="G11" s="7"/>
      <c r="H11" s="34"/>
      <c r="I11" s="5"/>
      <c r="K11" s="24" t="s">
        <v>48</v>
      </c>
      <c r="L11" s="26">
        <v>491886</v>
      </c>
      <c r="M11" s="26">
        <v>154087</v>
      </c>
      <c r="N11" s="26"/>
      <c r="O11" s="26"/>
      <c r="P11" s="26">
        <v>32956</v>
      </c>
      <c r="Q11" s="26">
        <f>M11+O11-P11</f>
        <v>121131</v>
      </c>
    </row>
    <row r="12" spans="2:17" ht="21" customHeight="1" x14ac:dyDescent="0.2">
      <c r="B12" s="18"/>
      <c r="C12" s="27" t="s">
        <v>76</v>
      </c>
      <c r="D12" s="6">
        <v>187835</v>
      </c>
      <c r="E12" s="24" t="s">
        <v>62</v>
      </c>
      <c r="G12" s="7"/>
      <c r="H12" s="24"/>
      <c r="I12" s="13"/>
      <c r="K12" s="25" t="s">
        <v>57</v>
      </c>
      <c r="L12" s="26">
        <f>SUM(L10:L11)</f>
        <v>4355507</v>
      </c>
      <c r="M12" s="26">
        <f>SUM(M10:M11)</f>
        <v>2009640</v>
      </c>
      <c r="N12" s="26"/>
      <c r="O12" s="26"/>
      <c r="P12" s="26">
        <f>SUM(P10:P11)</f>
        <v>228186</v>
      </c>
      <c r="Q12" s="26">
        <f>SUM(Q9:Q11)</f>
        <v>1781454</v>
      </c>
    </row>
    <row r="13" spans="2:17" ht="21" customHeight="1" x14ac:dyDescent="0.2">
      <c r="B13" s="18"/>
      <c r="C13" s="24" t="s">
        <v>44</v>
      </c>
      <c r="D13" s="21">
        <v>959972</v>
      </c>
      <c r="E13" s="24" t="s">
        <v>62</v>
      </c>
      <c r="G13" s="19"/>
      <c r="H13" s="43" t="s">
        <v>27</v>
      </c>
      <c r="I13" s="5">
        <f>SUM(I7:I12)</f>
        <v>1483410</v>
      </c>
      <c r="K13" s="24" t="s">
        <v>49</v>
      </c>
      <c r="L13" s="26">
        <v>2010370</v>
      </c>
      <c r="M13" s="26">
        <v>640981</v>
      </c>
      <c r="N13" s="26"/>
      <c r="O13" s="26"/>
      <c r="P13" s="26">
        <v>134694</v>
      </c>
      <c r="Q13" s="26">
        <f>M13-P13</f>
        <v>506287</v>
      </c>
    </row>
    <row r="14" spans="2:17" ht="21" customHeight="1" x14ac:dyDescent="0.2">
      <c r="B14" s="19"/>
      <c r="C14" s="24" t="s">
        <v>42</v>
      </c>
      <c r="D14" s="21">
        <v>314756</v>
      </c>
      <c r="E14" s="24" t="s">
        <v>63</v>
      </c>
      <c r="G14" s="44" t="s">
        <v>69</v>
      </c>
      <c r="H14" s="24" t="s">
        <v>127</v>
      </c>
      <c r="I14" s="13">
        <v>33000</v>
      </c>
      <c r="K14" s="24" t="s">
        <v>50</v>
      </c>
      <c r="L14" s="26">
        <v>2233221</v>
      </c>
      <c r="M14" s="26">
        <v>754540</v>
      </c>
      <c r="N14" s="26">
        <v>1798500</v>
      </c>
      <c r="O14" s="26"/>
      <c r="P14" s="26">
        <v>357826</v>
      </c>
      <c r="Q14" s="26">
        <f>M14+N14-P14</f>
        <v>2195214</v>
      </c>
    </row>
    <row r="15" spans="2:17" ht="21" customHeight="1" x14ac:dyDescent="0.2">
      <c r="B15" s="19"/>
      <c r="C15" s="24" t="s">
        <v>45</v>
      </c>
      <c r="D15" s="13">
        <v>185480</v>
      </c>
      <c r="E15" s="29" t="s">
        <v>62</v>
      </c>
      <c r="G15" s="7"/>
      <c r="H15" s="24"/>
      <c r="I15" s="13"/>
      <c r="K15" s="24" t="s">
        <v>55</v>
      </c>
      <c r="L15" s="26">
        <v>2846998</v>
      </c>
      <c r="M15" s="26">
        <v>10</v>
      </c>
      <c r="N15" s="26"/>
      <c r="O15" s="26"/>
      <c r="P15" s="26"/>
      <c r="Q15" s="26">
        <f>M15+O15-P15</f>
        <v>10</v>
      </c>
    </row>
    <row r="16" spans="2:17" ht="21" customHeight="1" x14ac:dyDescent="0.2">
      <c r="B16" s="7"/>
      <c r="C16" s="30" t="s">
        <v>58</v>
      </c>
      <c r="D16" s="28">
        <v>284749</v>
      </c>
      <c r="E16" s="29" t="s">
        <v>62</v>
      </c>
      <c r="G16" s="7"/>
      <c r="H16" s="11"/>
      <c r="I16" s="13"/>
      <c r="K16" s="24"/>
      <c r="L16" s="26"/>
      <c r="M16" s="26"/>
      <c r="N16" s="26"/>
      <c r="O16" s="26"/>
      <c r="P16" s="26"/>
      <c r="Q16" s="26"/>
    </row>
    <row r="17" spans="2:17" ht="21" customHeight="1" x14ac:dyDescent="0.2">
      <c r="B17" s="40"/>
      <c r="C17" s="38" t="s">
        <v>27</v>
      </c>
      <c r="D17" s="13">
        <f>SUM(D11:D16)</f>
        <v>2131045</v>
      </c>
      <c r="E17" s="24"/>
      <c r="G17" s="2"/>
      <c r="H17" s="45" t="s">
        <v>27</v>
      </c>
      <c r="I17" s="46">
        <f>SUM(I14:I16)</f>
        <v>33000</v>
      </c>
      <c r="K17" s="25"/>
      <c r="L17" s="26"/>
      <c r="M17" s="26"/>
      <c r="N17" s="26"/>
      <c r="O17" s="26"/>
      <c r="P17" s="26"/>
      <c r="Q17" s="26"/>
    </row>
    <row r="18" spans="2:17" ht="21" customHeight="1" x14ac:dyDescent="0.2">
      <c r="B18" s="18" t="s">
        <v>34</v>
      </c>
      <c r="C18" s="8" t="s">
        <v>35</v>
      </c>
      <c r="D18" s="6">
        <v>69217</v>
      </c>
      <c r="E18" s="30" t="s">
        <v>62</v>
      </c>
      <c r="G18" s="18" t="s">
        <v>33</v>
      </c>
      <c r="H18" s="27" t="s">
        <v>60</v>
      </c>
      <c r="I18" s="6">
        <v>10000000</v>
      </c>
      <c r="K18" s="25" t="s">
        <v>54</v>
      </c>
      <c r="L18" s="26">
        <f>L12+L13+L14+L15</f>
        <v>11446096</v>
      </c>
      <c r="M18" s="26">
        <f>M12+M13+M14+M15</f>
        <v>3405171</v>
      </c>
      <c r="N18" s="26">
        <f>SUM(N12:N17)</f>
        <v>1798500</v>
      </c>
      <c r="O18" s="26"/>
      <c r="P18" s="26">
        <f>P12+P13+P14+P15</f>
        <v>720706</v>
      </c>
      <c r="Q18" s="26">
        <f>M18+N18-O18-P18</f>
        <v>4482965</v>
      </c>
    </row>
    <row r="19" spans="2:17" ht="21" customHeight="1" x14ac:dyDescent="0.2">
      <c r="B19" s="18"/>
      <c r="C19" s="11" t="s">
        <v>37</v>
      </c>
      <c r="D19" s="13">
        <v>6830</v>
      </c>
      <c r="E19" s="29" t="s">
        <v>62</v>
      </c>
      <c r="G19" s="40"/>
      <c r="H19" s="47" t="s">
        <v>27</v>
      </c>
      <c r="I19" s="6">
        <f>SUM(I18)</f>
        <v>10000000</v>
      </c>
      <c r="Q19" s="35"/>
    </row>
    <row r="20" spans="2:17" ht="21" customHeight="1" x14ac:dyDescent="0.2">
      <c r="B20" s="18"/>
      <c r="C20" s="8" t="s">
        <v>36</v>
      </c>
      <c r="D20" s="6">
        <v>12168</v>
      </c>
      <c r="E20" s="29" t="s">
        <v>62</v>
      </c>
      <c r="G20" s="19"/>
      <c r="I20" s="20"/>
    </row>
    <row r="21" spans="2:17" ht="21" customHeight="1" x14ac:dyDescent="0.2">
      <c r="B21" s="19"/>
      <c r="C21" s="11" t="s">
        <v>38</v>
      </c>
      <c r="D21" s="21">
        <v>48515</v>
      </c>
      <c r="E21" s="29" t="s">
        <v>62</v>
      </c>
      <c r="G21" s="19"/>
      <c r="I21" s="20"/>
      <c r="L21" s="36"/>
      <c r="M21" s="64" t="s">
        <v>87</v>
      </c>
      <c r="N21" s="65"/>
      <c r="O21" s="65"/>
      <c r="P21" s="36"/>
      <c r="Q21" s="36"/>
    </row>
    <row r="22" spans="2:17" ht="21" customHeight="1" x14ac:dyDescent="0.2">
      <c r="B22" s="19"/>
      <c r="C22" s="11" t="s">
        <v>41</v>
      </c>
      <c r="D22" s="21">
        <v>224755</v>
      </c>
      <c r="E22" s="29" t="s">
        <v>62</v>
      </c>
      <c r="G22" s="19"/>
      <c r="I22" s="20"/>
      <c r="K22" s="25" t="s">
        <v>64</v>
      </c>
      <c r="L22" s="25" t="s">
        <v>109</v>
      </c>
      <c r="M22" s="25" t="s">
        <v>51</v>
      </c>
      <c r="N22" s="25" t="s">
        <v>56</v>
      </c>
      <c r="O22" s="25" t="s">
        <v>74</v>
      </c>
      <c r="P22" s="25"/>
      <c r="Q22" s="25" t="s">
        <v>53</v>
      </c>
    </row>
    <row r="23" spans="2:17" ht="21" customHeight="1" x14ac:dyDescent="0.2">
      <c r="B23" s="19"/>
      <c r="C23" s="11" t="s">
        <v>113</v>
      </c>
      <c r="D23" s="21">
        <v>17888</v>
      </c>
      <c r="E23" s="29" t="s">
        <v>62</v>
      </c>
      <c r="G23" s="19"/>
      <c r="I23" s="58"/>
      <c r="K23" s="12" t="s">
        <v>72</v>
      </c>
      <c r="L23" s="13">
        <v>2225200</v>
      </c>
      <c r="M23" s="13">
        <v>2225200</v>
      </c>
      <c r="N23" s="13"/>
      <c r="O23" s="13"/>
      <c r="P23" s="13"/>
      <c r="Q23" s="13">
        <f>M23+N23-O23</f>
        <v>2225200</v>
      </c>
    </row>
    <row r="24" spans="2:17" ht="21" customHeight="1" x14ac:dyDescent="0.2">
      <c r="B24" s="19"/>
      <c r="C24" s="11" t="s">
        <v>116</v>
      </c>
      <c r="D24" s="21">
        <v>10527</v>
      </c>
      <c r="E24" s="29"/>
      <c r="G24" s="19"/>
      <c r="I24" s="20"/>
      <c r="K24" s="31"/>
      <c r="L24" s="9"/>
      <c r="M24" s="9"/>
      <c r="N24" s="9"/>
      <c r="O24" s="9"/>
      <c r="P24" s="9"/>
      <c r="Q24" s="9"/>
    </row>
    <row r="25" spans="2:17" ht="21" customHeight="1" x14ac:dyDescent="0.2">
      <c r="B25" s="40"/>
      <c r="C25" s="38" t="s">
        <v>27</v>
      </c>
      <c r="D25" s="13">
        <f>SUM(D18:D24)</f>
        <v>389900</v>
      </c>
      <c r="E25" s="24"/>
      <c r="G25" s="19"/>
      <c r="I25" s="20"/>
    </row>
    <row r="26" spans="2:17" ht="21" customHeight="1" x14ac:dyDescent="0.2">
      <c r="B26" s="7" t="s">
        <v>70</v>
      </c>
      <c r="C26" s="11" t="s">
        <v>95</v>
      </c>
      <c r="D26" s="6">
        <v>4639050</v>
      </c>
      <c r="E26" s="27" t="s">
        <v>63</v>
      </c>
      <c r="G26" s="19"/>
      <c r="I26" s="20"/>
      <c r="L26" s="36"/>
      <c r="M26" s="64" t="s">
        <v>128</v>
      </c>
      <c r="N26" s="65"/>
      <c r="O26" s="65"/>
      <c r="P26" s="36"/>
      <c r="Q26" s="36"/>
    </row>
    <row r="27" spans="2:17" ht="21" customHeight="1" x14ac:dyDescent="0.2">
      <c r="B27" s="41"/>
      <c r="C27" s="37" t="s">
        <v>117</v>
      </c>
      <c r="D27" s="13">
        <v>729000</v>
      </c>
      <c r="E27" s="27" t="s">
        <v>63</v>
      </c>
      <c r="G27" s="19"/>
      <c r="I27" s="20"/>
      <c r="K27" s="25" t="s">
        <v>64</v>
      </c>
      <c r="L27" s="25" t="s">
        <v>109</v>
      </c>
      <c r="M27" s="25" t="s">
        <v>51</v>
      </c>
      <c r="N27" s="25" t="s">
        <v>56</v>
      </c>
      <c r="O27" s="25" t="s">
        <v>74</v>
      </c>
      <c r="P27" s="25"/>
      <c r="Q27" s="25" t="s">
        <v>53</v>
      </c>
    </row>
    <row r="28" spans="2:17" ht="21" customHeight="1" x14ac:dyDescent="0.2">
      <c r="B28" s="56"/>
      <c r="C28" s="11" t="s">
        <v>118</v>
      </c>
      <c r="D28" s="23">
        <v>1015500</v>
      </c>
      <c r="E28" s="27" t="s">
        <v>63</v>
      </c>
      <c r="G28" s="1"/>
      <c r="I28" s="20"/>
      <c r="K28" s="25" t="s">
        <v>46</v>
      </c>
      <c r="L28" s="13"/>
      <c r="M28" s="13"/>
      <c r="N28" s="13">
        <v>13730000</v>
      </c>
      <c r="O28" s="13"/>
      <c r="P28" s="13"/>
      <c r="Q28" s="13">
        <f>M28+N28-O28</f>
        <v>13730000</v>
      </c>
    </row>
    <row r="29" spans="2:17" ht="21" customHeight="1" x14ac:dyDescent="0.2">
      <c r="B29" s="7"/>
      <c r="C29" s="11" t="s">
        <v>119</v>
      </c>
      <c r="D29" s="23">
        <v>1431500</v>
      </c>
      <c r="E29" s="27" t="s">
        <v>63</v>
      </c>
      <c r="G29" s="1"/>
      <c r="I29" s="20"/>
      <c r="J29" s="31"/>
    </row>
    <row r="30" spans="2:17" ht="21" customHeight="1" x14ac:dyDescent="0.2">
      <c r="B30" s="7"/>
      <c r="C30" s="11" t="s">
        <v>120</v>
      </c>
      <c r="D30" s="23">
        <v>3760250</v>
      </c>
      <c r="E30" s="27" t="s">
        <v>63</v>
      </c>
      <c r="G30" s="1"/>
      <c r="I30" s="20"/>
      <c r="K30" s="67" t="s">
        <v>108</v>
      </c>
      <c r="L30" s="67"/>
      <c r="M30" s="67"/>
      <c r="N30" s="67"/>
      <c r="O30" s="67"/>
      <c r="P30" s="67"/>
      <c r="Q30" s="67"/>
    </row>
    <row r="31" spans="2:17" ht="21" customHeight="1" x14ac:dyDescent="0.2">
      <c r="B31" s="7"/>
      <c r="C31" s="11" t="s">
        <v>121</v>
      </c>
      <c r="D31" s="23">
        <v>2057500</v>
      </c>
      <c r="E31" s="27" t="s">
        <v>63</v>
      </c>
      <c r="G31" s="1"/>
      <c r="I31" s="20"/>
      <c r="K31" s="25" t="s">
        <v>64</v>
      </c>
      <c r="L31" s="25" t="s">
        <v>109</v>
      </c>
      <c r="M31" s="25" t="s">
        <v>51</v>
      </c>
      <c r="N31" s="25" t="s">
        <v>56</v>
      </c>
      <c r="O31" s="25" t="s">
        <v>74</v>
      </c>
      <c r="P31" s="25" t="s">
        <v>52</v>
      </c>
      <c r="Q31" s="25" t="s">
        <v>53</v>
      </c>
    </row>
    <row r="32" spans="2:17" ht="21" customHeight="1" x14ac:dyDescent="0.2">
      <c r="B32" s="7"/>
      <c r="C32" s="11" t="s">
        <v>122</v>
      </c>
      <c r="D32" s="23">
        <v>1000000</v>
      </c>
      <c r="E32" s="27" t="s">
        <v>63</v>
      </c>
      <c r="G32" s="1"/>
      <c r="I32" s="20"/>
      <c r="K32" s="12" t="s">
        <v>110</v>
      </c>
      <c r="L32" s="23">
        <f>L18+L23</f>
        <v>13671296</v>
      </c>
      <c r="M32" s="23">
        <f>M18+M23</f>
        <v>5630371</v>
      </c>
      <c r="N32" s="23">
        <f>N18+N28</f>
        <v>15528500</v>
      </c>
      <c r="O32" s="11"/>
      <c r="P32" s="23">
        <f>P18+P23</f>
        <v>720706</v>
      </c>
      <c r="Q32" s="23">
        <f>Q18+Q23+Q28</f>
        <v>20438165</v>
      </c>
    </row>
    <row r="33" spans="2:17" ht="21" customHeight="1" x14ac:dyDescent="0.2">
      <c r="B33" s="7"/>
      <c r="C33" s="11" t="s">
        <v>123</v>
      </c>
      <c r="D33" s="23">
        <v>1313250</v>
      </c>
      <c r="E33" s="27" t="s">
        <v>63</v>
      </c>
      <c r="G33" s="2"/>
      <c r="H33" s="3"/>
      <c r="I33" s="32"/>
    </row>
    <row r="34" spans="2:17" ht="21" customHeight="1" x14ac:dyDescent="0.2">
      <c r="B34" s="7"/>
      <c r="C34" s="11" t="s">
        <v>124</v>
      </c>
      <c r="D34" s="23">
        <v>1542000</v>
      </c>
      <c r="E34" s="27" t="s">
        <v>63</v>
      </c>
      <c r="I34" s="9"/>
      <c r="M34" s="59" t="s">
        <v>75</v>
      </c>
      <c r="N34" s="60"/>
      <c r="O34" s="60"/>
    </row>
    <row r="35" spans="2:17" ht="21" customHeight="1" x14ac:dyDescent="0.2">
      <c r="B35" s="2"/>
      <c r="C35" s="38" t="s">
        <v>27</v>
      </c>
      <c r="D35" s="42">
        <f>SUM(D26:D34)</f>
        <v>17488050</v>
      </c>
      <c r="E35" s="11"/>
      <c r="I35" s="9"/>
      <c r="M35" s="15"/>
      <c r="N35" s="15"/>
      <c r="O35" s="15"/>
    </row>
    <row r="36" spans="2:17" ht="21" customHeight="1" x14ac:dyDescent="0.2">
      <c r="B36" s="4" t="s">
        <v>71</v>
      </c>
      <c r="C36" s="11" t="s">
        <v>107</v>
      </c>
      <c r="D36" s="13">
        <v>1889804</v>
      </c>
      <c r="E36" s="27" t="s">
        <v>63</v>
      </c>
      <c r="I36" s="9"/>
      <c r="K36" s="25" t="s">
        <v>77</v>
      </c>
      <c r="L36" s="25" t="s">
        <v>78</v>
      </c>
      <c r="M36" s="25" t="s">
        <v>79</v>
      </c>
      <c r="N36" s="25" t="s">
        <v>80</v>
      </c>
      <c r="O36" s="25" t="s">
        <v>81</v>
      </c>
      <c r="P36" s="25" t="s">
        <v>82</v>
      </c>
      <c r="Q36" s="12" t="s">
        <v>86</v>
      </c>
    </row>
    <row r="37" spans="2:17" ht="21" customHeight="1" x14ac:dyDescent="0.2">
      <c r="B37" s="7"/>
      <c r="C37" s="11"/>
      <c r="D37" s="13"/>
      <c r="E37" s="27"/>
      <c r="I37" s="9"/>
      <c r="K37" s="24"/>
      <c r="L37" s="26"/>
      <c r="M37" s="26"/>
      <c r="N37" s="26"/>
      <c r="O37" s="26"/>
      <c r="P37" s="26">
        <f t="shared" ref="P37:P38" si="0">N37-O37</f>
        <v>0</v>
      </c>
      <c r="Q37" s="11"/>
    </row>
    <row r="38" spans="2:17" ht="20.399999999999999" customHeight="1" x14ac:dyDescent="0.2">
      <c r="B38" s="2"/>
      <c r="C38" s="57"/>
      <c r="D38" s="13">
        <f>SUM(D36:D37)</f>
        <v>1889804</v>
      </c>
      <c r="E38" s="11"/>
      <c r="K38" s="25" t="s">
        <v>73</v>
      </c>
      <c r="L38" s="26">
        <f>SUM(L37:L37)</f>
        <v>0</v>
      </c>
      <c r="M38" s="26">
        <f>SUM(M37:M37)</f>
        <v>0</v>
      </c>
      <c r="N38" s="26">
        <f>SUM(N37:N37)</f>
        <v>0</v>
      </c>
      <c r="O38" s="26">
        <f>SUM(O37:O37)</f>
        <v>0</v>
      </c>
      <c r="P38" s="26">
        <f t="shared" si="0"/>
        <v>0</v>
      </c>
      <c r="Q38" s="11"/>
    </row>
    <row r="39" spans="2:17" ht="21" customHeight="1" x14ac:dyDescent="0.2">
      <c r="B39" s="2"/>
      <c r="C39" s="3"/>
      <c r="D39" s="3"/>
      <c r="E39" s="10"/>
      <c r="K39" s="74"/>
      <c r="L39" s="74"/>
      <c r="M39" s="74"/>
      <c r="N39" s="74"/>
      <c r="O39" s="74"/>
      <c r="P39" s="74"/>
      <c r="Q39" s="74"/>
    </row>
  </sheetData>
  <mergeCells count="14">
    <mergeCell ref="P4:Q4"/>
    <mergeCell ref="K4:M4"/>
    <mergeCell ref="K2:Q2"/>
    <mergeCell ref="M3:O3"/>
    <mergeCell ref="B2:D2"/>
    <mergeCell ref="B3:D3"/>
    <mergeCell ref="G2:I2"/>
    <mergeCell ref="G3:I3"/>
    <mergeCell ref="H4:I4"/>
    <mergeCell ref="D4:E4"/>
    <mergeCell ref="M7:O7"/>
    <mergeCell ref="M21:O21"/>
    <mergeCell ref="K30:Q30"/>
    <mergeCell ref="M26:O26"/>
  </mergeCells>
  <phoneticPr fontId="1"/>
  <pageMargins left="0.70866141732283472" right="0.70866141732283472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財産目録</vt:lpstr>
      <vt:lpstr>勘定残高明細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soga</dc:creator>
  <cp:lastModifiedBy>千代子 曽我</cp:lastModifiedBy>
  <cp:lastPrinted>2025-04-13T03:09:56Z</cp:lastPrinted>
  <dcterms:created xsi:type="dcterms:W3CDTF">2012-05-18T03:56:21Z</dcterms:created>
  <dcterms:modified xsi:type="dcterms:W3CDTF">2025-04-13T03:10:50Z</dcterms:modified>
</cp:coreProperties>
</file>