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66668A8F-AC37-49FF-889F-7FE809AC8E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Ｒ3年度" sheetId="5" r:id="rId1"/>
    <sheet name="Sheet1" sheetId="6" r:id="rId2"/>
    <sheet name="Sheet1 (2)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7" l="1"/>
  <c r="D8" i="7"/>
  <c r="D9" i="7"/>
  <c r="D10" i="7"/>
  <c r="D11" i="7"/>
  <c r="D12" i="7"/>
  <c r="D13" i="7"/>
  <c r="B14" i="7"/>
  <c r="D14" i="7" s="1"/>
  <c r="D41" i="7" s="1"/>
  <c r="C14" i="7"/>
  <c r="D18" i="7"/>
  <c r="D19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B40" i="7"/>
  <c r="D40" i="7" s="1"/>
  <c r="C40" i="7"/>
  <c r="C41" i="7"/>
  <c r="D8" i="6"/>
  <c r="D9" i="6"/>
  <c r="D10" i="6"/>
  <c r="D11" i="6"/>
  <c r="D12" i="6"/>
  <c r="D13" i="6"/>
  <c r="B15" i="6"/>
  <c r="C15" i="6"/>
  <c r="D15" i="6" s="1"/>
  <c r="D40" i="6" s="1"/>
  <c r="D19" i="6"/>
  <c r="D20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8" i="6"/>
  <c r="B39" i="6"/>
  <c r="D39" i="6" s="1"/>
  <c r="C39" i="6"/>
  <c r="C40" i="6" l="1"/>
  <c r="H55" i="5" l="1"/>
  <c r="F40" i="5"/>
  <c r="F16" i="5"/>
  <c r="B67" i="5"/>
  <c r="C32" i="5"/>
  <c r="G42" i="5" l="1"/>
  <c r="H49" i="5" l="1"/>
  <c r="C26" i="5"/>
  <c r="C21" i="5"/>
  <c r="C15" i="5"/>
  <c r="C10" i="5"/>
  <c r="D34" i="5" l="1"/>
  <c r="H44" i="5"/>
  <c r="H46" i="5" l="1"/>
  <c r="H59" i="5" s="1"/>
  <c r="H61" i="5" s="1"/>
  <c r="H63" i="5" s="1"/>
  <c r="B41" i="5"/>
</calcChain>
</file>

<file path=xl/sharedStrings.xml><?xml version="1.0" encoding="utf-8"?>
<sst xmlns="http://schemas.openxmlformats.org/spreadsheetml/2006/main" count="268" uniqueCount="181">
  <si>
    <t>（単位　：　円）</t>
    <rPh sb="1" eb="3">
      <t>タンイ</t>
    </rPh>
    <rPh sb="6" eb="7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</si>
  <si>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</si>
  <si>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</si>
  <si>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Ⅰ　経常収益</t>
    <rPh sb="2" eb="4">
      <t>ケイジョウ</t>
    </rPh>
    <rPh sb="4" eb="6">
      <t>シュウエキ</t>
    </rPh>
    <phoneticPr fontId="1"/>
  </si>
  <si>
    <t>　　　１．受取会費</t>
    <rPh sb="5" eb="6">
      <t>ウ</t>
    </rPh>
    <rPh sb="6" eb="7">
      <t>ト</t>
    </rPh>
    <rPh sb="7" eb="9">
      <t>カイヒ</t>
    </rPh>
    <phoneticPr fontId="1"/>
  </si>
  <si>
    <t>　　　　　正会員受取会費</t>
    <rPh sb="5" eb="8">
      <t>セイカイイン</t>
    </rPh>
    <rPh sb="8" eb="9">
      <t>ウ</t>
    </rPh>
    <rPh sb="9" eb="10">
      <t>ト</t>
    </rPh>
    <rPh sb="10" eb="12">
      <t>カイヒ</t>
    </rPh>
    <phoneticPr fontId="1"/>
  </si>
  <si>
    <t>　　　２．受取寄付金</t>
    <rPh sb="5" eb="6">
      <t>ウ</t>
    </rPh>
    <rPh sb="6" eb="7">
      <t>ト</t>
    </rPh>
    <rPh sb="7" eb="10">
      <t>キフキン</t>
    </rPh>
    <phoneticPr fontId="1"/>
  </si>
  <si>
    <t>　　　　　受取寄付金</t>
    <rPh sb="5" eb="6">
      <t>ウ</t>
    </rPh>
    <rPh sb="6" eb="7">
      <t>ト</t>
    </rPh>
    <rPh sb="7" eb="10">
      <t>キフキン</t>
    </rPh>
    <phoneticPr fontId="1"/>
  </si>
  <si>
    <t>　　　３．受取助成金等</t>
    <rPh sb="5" eb="6">
      <t>ウ</t>
    </rPh>
    <rPh sb="6" eb="7">
      <t>ト</t>
    </rPh>
    <rPh sb="7" eb="10">
      <t>ジョセイキン</t>
    </rPh>
    <rPh sb="10" eb="11">
      <t>トウ</t>
    </rPh>
    <phoneticPr fontId="1"/>
  </si>
  <si>
    <t>　　　　　受取民間助成金</t>
    <rPh sb="7" eb="9">
      <t>ミンカン</t>
    </rPh>
    <phoneticPr fontId="1"/>
  </si>
  <si>
    <t>　　　４．事業収益</t>
    <rPh sb="5" eb="7">
      <t>ジギョウ</t>
    </rPh>
    <rPh sb="7" eb="9">
      <t>シュウエキ</t>
    </rPh>
    <phoneticPr fontId="1"/>
  </si>
  <si>
    <t>　　　　　竹グルメ事業収益</t>
    <rPh sb="5" eb="6">
      <t>タケ</t>
    </rPh>
    <rPh sb="9" eb="11">
      <t>ジギョウ</t>
    </rPh>
    <rPh sb="11" eb="13">
      <t>シュウエキ</t>
    </rPh>
    <phoneticPr fontId="1"/>
  </si>
  <si>
    <t>　　　５．その他収益</t>
    <rPh sb="7" eb="8">
      <t>タ</t>
    </rPh>
    <rPh sb="8" eb="10">
      <t>シュウエキ</t>
    </rPh>
    <phoneticPr fontId="1"/>
  </si>
  <si>
    <t>　　　　　受取利息</t>
    <rPh sb="5" eb="7">
      <t>ウケトリ</t>
    </rPh>
    <rPh sb="7" eb="9">
      <t>リソク</t>
    </rPh>
    <phoneticPr fontId="1"/>
  </si>
  <si>
    <t>　　　　　雑収益</t>
    <rPh sb="5" eb="8">
      <t>ザツシュウエキ</t>
    </rPh>
    <phoneticPr fontId="1"/>
  </si>
  <si>
    <t>　　　経常収益　計</t>
    <rPh sb="3" eb="5">
      <t>ケイジョウ</t>
    </rPh>
    <rPh sb="5" eb="7">
      <t>シュウエキ</t>
    </rPh>
    <rPh sb="8" eb="9">
      <t>ケイ</t>
    </rPh>
    <phoneticPr fontId="1"/>
  </si>
  <si>
    <t>Ⅱ　経常費用</t>
    <rPh sb="2" eb="4">
      <t>ケイジョウ</t>
    </rPh>
    <rPh sb="4" eb="6">
      <t>ヒヨウ</t>
    </rPh>
    <phoneticPr fontId="1"/>
  </si>
  <si>
    <t>　　１．事業費</t>
    <rPh sb="4" eb="7">
      <t>ジギョウヒ</t>
    </rPh>
    <phoneticPr fontId="1"/>
  </si>
  <si>
    <t>　　　（１）人件費</t>
    <rPh sb="6" eb="9">
      <t>ジンケンヒ</t>
    </rPh>
    <phoneticPr fontId="1"/>
  </si>
  <si>
    <t>　　　（２）その他経費</t>
    <rPh sb="8" eb="9">
      <t>タ</t>
    </rPh>
    <rPh sb="9" eb="11">
      <t>ケイヒ</t>
    </rPh>
    <phoneticPr fontId="1"/>
  </si>
  <si>
    <t>　　　　　　賃借料</t>
    <rPh sb="6" eb="9">
      <t>チンシャクリョウ</t>
    </rPh>
    <phoneticPr fontId="1"/>
  </si>
  <si>
    <t>　　　　　　事務用消耗品費</t>
    <rPh sb="6" eb="9">
      <t>ジムヨウ</t>
    </rPh>
    <rPh sb="9" eb="12">
      <t>ショウモウヒン</t>
    </rPh>
    <rPh sb="12" eb="13">
      <t>ヒ</t>
    </rPh>
    <phoneticPr fontId="1"/>
  </si>
  <si>
    <t>　　　　　　雑費</t>
    <rPh sb="6" eb="8">
      <t>ザッピ</t>
    </rPh>
    <phoneticPr fontId="1"/>
  </si>
  <si>
    <t>　　　　　　その他経費　計</t>
    <rPh sb="8" eb="9">
      <t>タ</t>
    </rPh>
    <rPh sb="9" eb="11">
      <t>ケイヒ</t>
    </rPh>
    <rPh sb="12" eb="13">
      <t>ケイ</t>
    </rPh>
    <phoneticPr fontId="1"/>
  </si>
  <si>
    <t>　　　　　　人件費　計</t>
    <rPh sb="6" eb="9">
      <t>ジンケンヒ</t>
    </rPh>
    <rPh sb="10" eb="11">
      <t>ケイ</t>
    </rPh>
    <phoneticPr fontId="1"/>
  </si>
  <si>
    <t>　　　　事業費　計</t>
    <rPh sb="4" eb="7">
      <t>ジギョウヒ</t>
    </rPh>
    <rPh sb="8" eb="9">
      <t>ケイ</t>
    </rPh>
    <phoneticPr fontId="1"/>
  </si>
  <si>
    <t>　　２．管理費</t>
    <rPh sb="4" eb="7">
      <t>カンリヒ</t>
    </rPh>
    <phoneticPr fontId="1"/>
  </si>
  <si>
    <t>　　　　管理費　計</t>
    <rPh sb="4" eb="7">
      <t>カンリヒ</t>
    </rPh>
    <rPh sb="8" eb="9">
      <t>ケイ</t>
    </rPh>
    <phoneticPr fontId="1"/>
  </si>
  <si>
    <t>　　　経常費用　計</t>
    <rPh sb="3" eb="5">
      <t>ケイジョウ</t>
    </rPh>
    <rPh sb="5" eb="7">
      <t>ヒヨウ</t>
    </rPh>
    <rPh sb="8" eb="9">
      <t>ケイ</t>
    </rPh>
    <phoneticPr fontId="1"/>
  </si>
  <si>
    <t>Ⅲ　経常外収益</t>
    <rPh sb="2" eb="5">
      <t>ケイジョウガイ</t>
    </rPh>
    <rPh sb="5" eb="7">
      <t>シュウエキ</t>
    </rPh>
    <phoneticPr fontId="1"/>
  </si>
  <si>
    <t>　　　経常外収益　計</t>
    <rPh sb="3" eb="6">
      <t>ケイジョウガイ</t>
    </rPh>
    <rPh sb="6" eb="8">
      <t>シュウエキ</t>
    </rPh>
    <rPh sb="9" eb="10">
      <t>ケイ</t>
    </rPh>
    <phoneticPr fontId="1"/>
  </si>
  <si>
    <t>Ⅳ　経常外費用</t>
    <rPh sb="2" eb="5">
      <t>ケイジョウガイ</t>
    </rPh>
    <rPh sb="5" eb="7">
      <t>ヒヨウ</t>
    </rPh>
    <phoneticPr fontId="1"/>
  </si>
  <si>
    <t>　　　　　法人税、住民税および事業税</t>
    <rPh sb="5" eb="8">
      <t>ホウジンゼイ</t>
    </rPh>
    <rPh sb="9" eb="12">
      <t>ジュウミンゼイ</t>
    </rPh>
    <rPh sb="15" eb="18">
      <t>ジギョウゼイ</t>
    </rPh>
    <phoneticPr fontId="1"/>
  </si>
  <si>
    <t>　　　　　前期繰越正味財産</t>
    <rPh sb="5" eb="7">
      <t>ゼンキ</t>
    </rPh>
    <rPh sb="7" eb="8">
      <t>ク</t>
    </rPh>
    <rPh sb="8" eb="9">
      <t>コ</t>
    </rPh>
    <rPh sb="9" eb="11">
      <t>ショウミ</t>
    </rPh>
    <rPh sb="11" eb="13">
      <t>ザイサン</t>
    </rPh>
    <phoneticPr fontId="1"/>
  </si>
  <si>
    <t>　　　　　次期繰越正味財産</t>
    <rPh sb="5" eb="7">
      <t>ジキ</t>
    </rPh>
    <rPh sb="7" eb="8">
      <t>ク</t>
    </rPh>
    <rPh sb="8" eb="9">
      <t>コ</t>
    </rPh>
    <rPh sb="9" eb="11">
      <t>ショウミ</t>
    </rPh>
    <rPh sb="11" eb="13">
      <t>ザイサン</t>
    </rPh>
    <phoneticPr fontId="1"/>
  </si>
  <si>
    <t>　　　　　税引前当期正味財産増減額</t>
    <rPh sb="5" eb="7">
      <t>ゼイビ</t>
    </rPh>
    <rPh sb="7" eb="8">
      <t>マエ</t>
    </rPh>
    <rPh sb="8" eb="10">
      <t>トウキ</t>
    </rPh>
    <rPh sb="10" eb="12">
      <t>ショウミ</t>
    </rPh>
    <rPh sb="12" eb="14">
      <t>ザイサン</t>
    </rPh>
    <rPh sb="14" eb="17">
      <t>ゾウゲンガク</t>
    </rPh>
    <phoneticPr fontId="1"/>
  </si>
  <si>
    <t>　　　　　当期正味財産増減額</t>
    <rPh sb="5" eb="7">
      <t>トウキ</t>
    </rPh>
    <rPh sb="7" eb="9">
      <t>ショウミ</t>
    </rPh>
    <rPh sb="9" eb="11">
      <t>ザイサン</t>
    </rPh>
    <rPh sb="11" eb="14">
      <t>ゾウゲンガク</t>
    </rPh>
    <phoneticPr fontId="1"/>
  </si>
  <si>
    <t>　(指定正味財産増減の部)</t>
    <rPh sb="2" eb="4">
      <t>シテイ</t>
    </rPh>
    <rPh sb="4" eb="6">
      <t>ショウミ</t>
    </rPh>
    <rPh sb="6" eb="8">
      <t>ザイサン</t>
    </rPh>
    <rPh sb="8" eb="10">
      <t>ゾウゲン</t>
    </rPh>
    <rPh sb="11" eb="12">
      <t>ブ</t>
    </rPh>
    <phoneticPr fontId="1"/>
  </si>
  <si>
    <t>　　受取助成金</t>
    <rPh sb="2" eb="3">
      <t>ウ</t>
    </rPh>
    <rPh sb="3" eb="4">
      <t>ト</t>
    </rPh>
    <rPh sb="4" eb="7">
      <t>ジョセイキン</t>
    </rPh>
    <phoneticPr fontId="1"/>
  </si>
  <si>
    <t>　　一般正味財産への振替額</t>
    <rPh sb="2" eb="4">
      <t>イッパン</t>
    </rPh>
    <rPh sb="4" eb="6">
      <t>ショウミ</t>
    </rPh>
    <rPh sb="6" eb="8">
      <t>ザイサン</t>
    </rPh>
    <rPh sb="10" eb="11">
      <t>フ</t>
    </rPh>
    <rPh sb="11" eb="12">
      <t>カ</t>
    </rPh>
    <rPh sb="12" eb="13">
      <t>ガク</t>
    </rPh>
    <phoneticPr fontId="1"/>
  </si>
  <si>
    <t>△</t>
    <phoneticPr fontId="1"/>
  </si>
  <si>
    <t>　　　　　　消耗品費　</t>
    <rPh sb="6" eb="8">
      <t>ショウモウ</t>
    </rPh>
    <rPh sb="8" eb="9">
      <t>ヒン</t>
    </rPh>
    <rPh sb="9" eb="10">
      <t>ヒ</t>
    </rPh>
    <phoneticPr fontId="1"/>
  </si>
  <si>
    <t>　　　　　　減価償却費</t>
    <rPh sb="6" eb="8">
      <t>ゲンカ</t>
    </rPh>
    <rPh sb="8" eb="10">
      <t>ショウキャク</t>
    </rPh>
    <rPh sb="10" eb="11">
      <t>ヒ</t>
    </rPh>
    <phoneticPr fontId="1"/>
  </si>
  <si>
    <t>　　　　　　法定福利費</t>
    <rPh sb="6" eb="8">
      <t>ホウテイ</t>
    </rPh>
    <rPh sb="8" eb="10">
      <t>フクリ</t>
    </rPh>
    <rPh sb="10" eb="11">
      <t>ヒ</t>
    </rPh>
    <phoneticPr fontId="1"/>
  </si>
  <si>
    <t>　　　　　　通信費</t>
    <rPh sb="6" eb="9">
      <t>ツウシンヒ</t>
    </rPh>
    <phoneticPr fontId="1"/>
  </si>
  <si>
    <t>　　　　　　消耗品費</t>
    <rPh sb="6" eb="8">
      <t>ショウモウ</t>
    </rPh>
    <rPh sb="8" eb="9">
      <t>ヒン</t>
    </rPh>
    <rPh sb="9" eb="10">
      <t>ヒ</t>
    </rPh>
    <phoneticPr fontId="1"/>
  </si>
  <si>
    <t>　　　　　　租税公課</t>
    <rPh sb="6" eb="8">
      <t>ソゼイ</t>
    </rPh>
    <rPh sb="8" eb="10">
      <t>コウカ</t>
    </rPh>
    <phoneticPr fontId="1"/>
  </si>
  <si>
    <t>　　　　　　水道代</t>
    <rPh sb="6" eb="8">
      <t>スイドウ</t>
    </rPh>
    <rPh sb="8" eb="9">
      <t>ダイ</t>
    </rPh>
    <phoneticPr fontId="1"/>
  </si>
  <si>
    <t>　　　　　　ガス代</t>
    <rPh sb="8" eb="9">
      <t>ダイ</t>
    </rPh>
    <phoneticPr fontId="1"/>
  </si>
  <si>
    <t>　　　　　　電気代</t>
    <rPh sb="6" eb="9">
      <t>デンキダイ</t>
    </rPh>
    <phoneticPr fontId="1"/>
  </si>
  <si>
    <t>　　　　　　諸会費</t>
    <rPh sb="6" eb="7">
      <t>ショ</t>
    </rPh>
    <rPh sb="7" eb="9">
      <t>カイヒ</t>
    </rPh>
    <phoneticPr fontId="1"/>
  </si>
  <si>
    <t>　　　　　受取補助金</t>
    <rPh sb="5" eb="7">
      <t>ウケトリ</t>
    </rPh>
    <rPh sb="7" eb="10">
      <t>ホジョキン</t>
    </rPh>
    <phoneticPr fontId="1"/>
  </si>
  <si>
    <t>特定非営利活動法人　加茂女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カモ</t>
    </rPh>
    <rPh sb="12" eb="13">
      <t>オンナ</t>
    </rPh>
    <phoneticPr fontId="1"/>
  </si>
  <si>
    <t>　　　　　　修繕費</t>
    <rPh sb="6" eb="9">
      <t>シュウゼンヒ</t>
    </rPh>
    <phoneticPr fontId="1"/>
  </si>
  <si>
    <t>　　　　　　新聞図書費</t>
    <rPh sb="6" eb="8">
      <t>シンブン</t>
    </rPh>
    <rPh sb="8" eb="11">
      <t>トショヒ</t>
    </rPh>
    <phoneticPr fontId="1"/>
  </si>
  <si>
    <t>　　　経常外費用　計</t>
    <rPh sb="3" eb="5">
      <t>ケイジョウ</t>
    </rPh>
    <rPh sb="5" eb="6">
      <t>ソト</t>
    </rPh>
    <rPh sb="6" eb="8">
      <t>ヒヨウ</t>
    </rPh>
    <rPh sb="9" eb="10">
      <t>ケイ</t>
    </rPh>
    <phoneticPr fontId="1"/>
  </si>
  <si>
    <t>　　　　　　交際費</t>
    <rPh sb="6" eb="9">
      <t>コウサイヒ</t>
    </rPh>
    <phoneticPr fontId="1"/>
  </si>
  <si>
    <t>合計</t>
  </si>
  <si>
    <t>　　　　　　売上原価</t>
    <rPh sb="6" eb="10">
      <t>ウリアゲゲンカ</t>
    </rPh>
    <phoneticPr fontId="1"/>
  </si>
  <si>
    <t>　　　　　　旅費交通費</t>
    <rPh sb="6" eb="11">
      <t>リョヒコウツウヒ</t>
    </rPh>
    <phoneticPr fontId="1"/>
  </si>
  <si>
    <t>　　　　　　車両費</t>
    <rPh sb="6" eb="9">
      <t>シャリョウヒ</t>
    </rPh>
    <phoneticPr fontId="1"/>
  </si>
  <si>
    <t>　　　　　　通信運搬費</t>
    <rPh sb="6" eb="11">
      <t>ツウシンウンパンヒ</t>
    </rPh>
    <phoneticPr fontId="1"/>
  </si>
  <si>
    <t>　　　　　　修繕費</t>
    <rPh sb="6" eb="9">
      <t>シュウゼンヒ</t>
    </rPh>
    <phoneticPr fontId="1"/>
  </si>
  <si>
    <t>　　　　　　保険料</t>
    <rPh sb="6" eb="9">
      <t>ホケンリョウ</t>
    </rPh>
    <phoneticPr fontId="1"/>
  </si>
  <si>
    <t>　　　　　　諸会費</t>
    <rPh sb="6" eb="9">
      <t>ショカイヒ</t>
    </rPh>
    <phoneticPr fontId="1"/>
  </si>
  <si>
    <t>　　　　　　租税公課</t>
    <rPh sb="6" eb="10">
      <t>ソゼイコウカ</t>
    </rPh>
    <phoneticPr fontId="1"/>
  </si>
  <si>
    <t>　　　　　　通信費</t>
    <rPh sb="6" eb="9">
      <t>ツウシンヒ</t>
    </rPh>
    <phoneticPr fontId="1"/>
  </si>
  <si>
    <t>　　　　　　広告宣伝費</t>
    <rPh sb="6" eb="11">
      <t>コウコクセンデンヒ</t>
    </rPh>
    <phoneticPr fontId="1"/>
  </si>
  <si>
    <t>　　　（1）人件費</t>
    <rPh sb="6" eb="9">
      <t>ジンケンヒ</t>
    </rPh>
    <phoneticPr fontId="1"/>
  </si>
  <si>
    <t>　　　（2）その他経費</t>
    <rPh sb="8" eb="9">
      <t>タ</t>
    </rPh>
    <rPh sb="9" eb="11">
      <t>ケイヒ</t>
    </rPh>
    <phoneticPr fontId="1"/>
  </si>
  <si>
    <t>　　　　　　支払寄付金</t>
    <rPh sb="6" eb="8">
      <t>シハラ</t>
    </rPh>
    <rPh sb="8" eb="11">
      <t>キフキン</t>
    </rPh>
    <phoneticPr fontId="1"/>
  </si>
  <si>
    <t>　　　　　　賃借料</t>
    <rPh sb="6" eb="9">
      <t>チンシャクリョウ</t>
    </rPh>
    <phoneticPr fontId="1"/>
  </si>
  <si>
    <t xml:space="preserve">             支払手数料</t>
    <rPh sb="13" eb="18">
      <t>シハライテスウリョウ</t>
    </rPh>
    <phoneticPr fontId="1"/>
  </si>
  <si>
    <t>　　　　　　会議費</t>
    <rPh sb="6" eb="9">
      <t>カイギヒ</t>
    </rPh>
    <phoneticPr fontId="1"/>
  </si>
  <si>
    <t>　　　　　　事務用消耗品費</t>
    <rPh sb="6" eb="13">
      <t>ジムヨウショウモウヒンヒ</t>
    </rPh>
    <phoneticPr fontId="1"/>
  </si>
  <si>
    <t>　　　　　　電力料</t>
    <rPh sb="6" eb="8">
      <t>デンリョク</t>
    </rPh>
    <rPh sb="8" eb="9">
      <t>リョウ</t>
    </rPh>
    <phoneticPr fontId="1"/>
  </si>
  <si>
    <t>雑収益の明細</t>
  </si>
  <si>
    <t>有価証券</t>
  </si>
  <si>
    <t>持続化給付金</t>
  </si>
  <si>
    <t>マスク・フィルター</t>
  </si>
  <si>
    <t>アルミ缶回収</t>
  </si>
  <si>
    <t>その他</t>
  </si>
  <si>
    <t>竹グルメ</t>
  </si>
  <si>
    <t>竹林整備</t>
  </si>
  <si>
    <t>共通費配賦率</t>
  </si>
  <si>
    <t>アルミ缶</t>
  </si>
  <si>
    <t>計</t>
  </si>
  <si>
    <t>総費用</t>
  </si>
  <si>
    <t>配賦率</t>
  </si>
  <si>
    <t>共通費</t>
  </si>
  <si>
    <t>令和3年度　活   動   計   算   書</t>
    <rPh sb="0" eb="2">
      <t>レイワ</t>
    </rPh>
    <rPh sb="3" eb="5">
      <t>ネンド</t>
    </rPh>
    <rPh sb="5" eb="7">
      <t>ヘイネンド</t>
    </rPh>
    <rPh sb="6" eb="7">
      <t>カツ</t>
    </rPh>
    <rPh sb="10" eb="11">
      <t>ドウ</t>
    </rPh>
    <rPh sb="14" eb="15">
      <t>ケイ</t>
    </rPh>
    <rPh sb="18" eb="19">
      <t>サン</t>
    </rPh>
    <rPh sb="22" eb="23">
      <t>ショ</t>
    </rPh>
    <phoneticPr fontId="1"/>
  </si>
  <si>
    <t>令和3年4月1日～令和4年3月31日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7" eb="18">
      <t>ニチ</t>
    </rPh>
    <phoneticPr fontId="1"/>
  </si>
  <si>
    <t>　　　　　　パ－ト代　</t>
    <rPh sb="9" eb="10">
      <t>ダイ</t>
    </rPh>
    <phoneticPr fontId="1"/>
  </si>
  <si>
    <t>　　　　　　水道料</t>
    <rPh sb="6" eb="9">
      <t>スイドウリョウ</t>
    </rPh>
    <phoneticPr fontId="1"/>
  </si>
  <si>
    <t>　　　　　　支払手数料</t>
    <rPh sb="6" eb="11">
      <t>シハライテスウリョウ</t>
    </rPh>
    <phoneticPr fontId="1"/>
  </si>
  <si>
    <t>　　　　　　消耗工具器具備品費</t>
    <rPh sb="6" eb="10">
      <t>ショウモウコウグ</t>
    </rPh>
    <rPh sb="10" eb="14">
      <t>キグビヒン</t>
    </rPh>
    <rPh sb="14" eb="15">
      <t>ヒ</t>
    </rPh>
    <phoneticPr fontId="1"/>
  </si>
  <si>
    <t>　　　　　　パ－ト給料　</t>
    <rPh sb="9" eb="11">
      <t>キュウリョウ</t>
    </rPh>
    <phoneticPr fontId="1"/>
  </si>
  <si>
    <t>　　　　　　その他経費　計</t>
    <rPh sb="8" eb="11">
      <t>タケイヒ</t>
    </rPh>
    <rPh sb="12" eb="13">
      <t>ケイ</t>
    </rPh>
    <phoneticPr fontId="1"/>
  </si>
  <si>
    <t xml:space="preserve">      固定資産除却損</t>
    <rPh sb="6" eb="10">
      <t>コテイシサン</t>
    </rPh>
    <rPh sb="10" eb="13">
      <t>ジョキャクソン</t>
    </rPh>
    <phoneticPr fontId="1"/>
  </si>
  <si>
    <t>当期計上増減額</t>
    <rPh sb="0" eb="4">
      <t>トウキケイジョウ</t>
    </rPh>
    <rPh sb="4" eb="7">
      <t>ゾウゲンガク</t>
    </rPh>
    <phoneticPr fontId="1"/>
  </si>
  <si>
    <t>　　　　　受取会費　計</t>
    <rPh sb="5" eb="6">
      <t>ウ</t>
    </rPh>
    <rPh sb="6" eb="7">
      <t>ト</t>
    </rPh>
    <rPh sb="7" eb="9">
      <t>カイヒ</t>
    </rPh>
    <rPh sb="10" eb="11">
      <t>ケイ</t>
    </rPh>
    <phoneticPr fontId="1"/>
  </si>
  <si>
    <t>　　　　　受取寄付金　計</t>
    <rPh sb="5" eb="6">
      <t>ウ</t>
    </rPh>
    <rPh sb="6" eb="7">
      <t>ト</t>
    </rPh>
    <rPh sb="7" eb="10">
      <t>キフキン</t>
    </rPh>
    <rPh sb="11" eb="12">
      <t>ケイ</t>
    </rPh>
    <phoneticPr fontId="1"/>
  </si>
  <si>
    <t>　　　　　受取助成金等　計</t>
    <rPh sb="5" eb="6">
      <t>ウ</t>
    </rPh>
    <rPh sb="6" eb="7">
      <t>ト</t>
    </rPh>
    <rPh sb="7" eb="11">
      <t>ジョセイキントウ</t>
    </rPh>
    <rPh sb="12" eb="13">
      <t>ケイ</t>
    </rPh>
    <phoneticPr fontId="1"/>
  </si>
  <si>
    <t>　　　　　事業収益　計</t>
    <rPh sb="5" eb="9">
      <t>ジギョウシュウエキ</t>
    </rPh>
    <rPh sb="10" eb="11">
      <t>ケイ</t>
    </rPh>
    <phoneticPr fontId="1"/>
  </si>
  <si>
    <t>　　　　　その他収益　計</t>
    <rPh sb="7" eb="8">
      <t>タ</t>
    </rPh>
    <rPh sb="8" eb="10">
      <t>シュウエキ</t>
    </rPh>
    <rPh sb="11" eb="12">
      <t>ケイ</t>
    </rPh>
    <phoneticPr fontId="1"/>
  </si>
  <si>
    <t xml:space="preserve">              福利厚生費</t>
    <rPh sb="14" eb="19">
      <t>フクリコウセイヒ</t>
    </rPh>
    <phoneticPr fontId="1"/>
  </si>
  <si>
    <t>収支差額　① - ②</t>
    <rPh sb="0" eb="4">
      <t>シュウシサガク</t>
    </rPh>
    <phoneticPr fontId="1"/>
  </si>
  <si>
    <t>合　　　計　②</t>
    <rPh sb="0" eb="1">
      <t>ゴウ</t>
    </rPh>
    <rPh sb="4" eb="5">
      <t>ケイ</t>
    </rPh>
    <phoneticPr fontId="1"/>
  </si>
  <si>
    <t>ゴミ袋・お茶・講師代他</t>
    <rPh sb="2" eb="3">
      <t>フクロ</t>
    </rPh>
    <rPh sb="5" eb="6">
      <t>チャ</t>
    </rPh>
    <rPh sb="7" eb="9">
      <t>コウシ</t>
    </rPh>
    <rPh sb="9" eb="10">
      <t>ダイ</t>
    </rPh>
    <rPh sb="10" eb="11">
      <t>ホカ</t>
    </rPh>
    <phoneticPr fontId="1"/>
  </si>
  <si>
    <t>雑費</t>
    <rPh sb="0" eb="2">
      <t>ザッピ</t>
    </rPh>
    <phoneticPr fontId="1"/>
  </si>
  <si>
    <t>収入印紙代</t>
    <rPh sb="0" eb="5">
      <t>シュウニュウインシダイ</t>
    </rPh>
    <phoneticPr fontId="1"/>
  </si>
  <si>
    <t>租税公課</t>
    <rPh sb="0" eb="4">
      <t>ソゼイコウカ</t>
    </rPh>
    <phoneticPr fontId="1"/>
  </si>
  <si>
    <t>軽トラガソリン代・軽トラ点検代他</t>
    <rPh sb="0" eb="1">
      <t>ケイ</t>
    </rPh>
    <rPh sb="7" eb="8">
      <t>ダイ</t>
    </rPh>
    <rPh sb="9" eb="10">
      <t>ケイ</t>
    </rPh>
    <rPh sb="12" eb="14">
      <t>テンケン</t>
    </rPh>
    <rPh sb="14" eb="15">
      <t>ダイ</t>
    </rPh>
    <rPh sb="15" eb="16">
      <t>ホカ</t>
    </rPh>
    <phoneticPr fontId="1"/>
  </si>
  <si>
    <t>車両費</t>
    <rPh sb="0" eb="3">
      <t>シャリョウヒ</t>
    </rPh>
    <phoneticPr fontId="1"/>
  </si>
  <si>
    <t>8名の会議用昼食代法人負担分</t>
    <rPh sb="1" eb="2">
      <t>メイ</t>
    </rPh>
    <rPh sb="3" eb="6">
      <t>カイギヨウ</t>
    </rPh>
    <rPh sb="6" eb="9">
      <t>チュウショクダイ</t>
    </rPh>
    <rPh sb="9" eb="14">
      <t>ホウジンフタンブン</t>
    </rPh>
    <phoneticPr fontId="1"/>
  </si>
  <si>
    <t>会議費</t>
    <rPh sb="0" eb="3">
      <t>カイギヒ</t>
    </rPh>
    <phoneticPr fontId="1"/>
  </si>
  <si>
    <t>チラシデザイン・インスタグラム他</t>
    <rPh sb="15" eb="16">
      <t>ホカ</t>
    </rPh>
    <phoneticPr fontId="1"/>
  </si>
  <si>
    <t>広告宣伝費</t>
    <rPh sb="0" eb="5">
      <t>コウコクセンデンヒ</t>
    </rPh>
    <phoneticPr fontId="1"/>
  </si>
  <si>
    <t>木津川市社会福祉協議会他</t>
    <rPh sb="0" eb="4">
      <t>キヅガワシ</t>
    </rPh>
    <rPh sb="4" eb="11">
      <t>シャカイフクシキョウギカイ</t>
    </rPh>
    <rPh sb="11" eb="12">
      <t>ホカ</t>
    </rPh>
    <phoneticPr fontId="1"/>
  </si>
  <si>
    <t>支払寄付金</t>
    <rPh sb="0" eb="2">
      <t>シハラ</t>
    </rPh>
    <rPh sb="2" eb="5">
      <t>キフキン</t>
    </rPh>
    <phoneticPr fontId="1"/>
  </si>
  <si>
    <t>税理士手数料・株式売買手数料・振込代</t>
    <rPh sb="0" eb="3">
      <t>ゼイリシ</t>
    </rPh>
    <rPh sb="3" eb="6">
      <t>テスウリョウ</t>
    </rPh>
    <rPh sb="7" eb="9">
      <t>カブシキ</t>
    </rPh>
    <rPh sb="9" eb="11">
      <t>バイバイ</t>
    </rPh>
    <rPh sb="11" eb="14">
      <t>テスウリョウ</t>
    </rPh>
    <rPh sb="15" eb="17">
      <t>フリコミ</t>
    </rPh>
    <rPh sb="17" eb="18">
      <t>ダイ</t>
    </rPh>
    <phoneticPr fontId="1"/>
  </si>
  <si>
    <t>手数料</t>
    <rPh sb="0" eb="3">
      <t>テスウリョウ</t>
    </rPh>
    <phoneticPr fontId="1"/>
  </si>
  <si>
    <t>竹林整備行事保険代他</t>
    <rPh sb="0" eb="4">
      <t>チクリンセイビ</t>
    </rPh>
    <rPh sb="4" eb="6">
      <t>ギョウジ</t>
    </rPh>
    <rPh sb="6" eb="9">
      <t>ホケンダイ</t>
    </rPh>
    <rPh sb="9" eb="10">
      <t>ホカ</t>
    </rPh>
    <phoneticPr fontId="1"/>
  </si>
  <si>
    <t>保険料</t>
    <rPh sb="0" eb="3">
      <t>ホケンリョウ</t>
    </rPh>
    <phoneticPr fontId="1"/>
  </si>
  <si>
    <t>京都新聞他</t>
    <rPh sb="0" eb="4">
      <t>キョウトシンブン</t>
    </rPh>
    <rPh sb="4" eb="5">
      <t>ホカ</t>
    </rPh>
    <phoneticPr fontId="1"/>
  </si>
  <si>
    <t>新聞・図書費</t>
    <rPh sb="0" eb="2">
      <t>シンブン</t>
    </rPh>
    <rPh sb="3" eb="6">
      <t>トショヒ</t>
    </rPh>
    <phoneticPr fontId="1"/>
  </si>
  <si>
    <t>減価償却資産今期償却分</t>
    <rPh sb="0" eb="6">
      <t>ゲンカショウキャクシサン</t>
    </rPh>
    <rPh sb="6" eb="8">
      <t>コンキ</t>
    </rPh>
    <rPh sb="8" eb="11">
      <t>ショウキャクブン</t>
    </rPh>
    <phoneticPr fontId="1"/>
  </si>
  <si>
    <t>減価償却費</t>
    <rPh sb="0" eb="5">
      <t>ゲンカショウキャクヒ</t>
    </rPh>
    <phoneticPr fontId="1"/>
  </si>
  <si>
    <t>商工会、道の駅会費・旭日双光章のお祝い他</t>
    <rPh sb="0" eb="3">
      <t>ショウコウカイ</t>
    </rPh>
    <rPh sb="4" eb="5">
      <t>ミチ</t>
    </rPh>
    <rPh sb="6" eb="7">
      <t>エキ</t>
    </rPh>
    <rPh sb="7" eb="9">
      <t>カイヒ</t>
    </rPh>
    <rPh sb="10" eb="12">
      <t>キョクジツ</t>
    </rPh>
    <rPh sb="12" eb="15">
      <t>ソウコウショウ</t>
    </rPh>
    <rPh sb="17" eb="18">
      <t>イワ</t>
    </rPh>
    <rPh sb="19" eb="20">
      <t>ホカ</t>
    </rPh>
    <phoneticPr fontId="1"/>
  </si>
  <si>
    <t>会費・交際費</t>
    <rPh sb="0" eb="2">
      <t>カイヒ</t>
    </rPh>
    <rPh sb="3" eb="6">
      <t>コウサイヒ</t>
    </rPh>
    <phoneticPr fontId="1"/>
  </si>
  <si>
    <t>駐車場・備品レンタル代他</t>
    <rPh sb="0" eb="3">
      <t>チュウシャジョウ</t>
    </rPh>
    <rPh sb="4" eb="6">
      <t>ビヒン</t>
    </rPh>
    <rPh sb="10" eb="11">
      <t>ダイ</t>
    </rPh>
    <rPh sb="11" eb="12">
      <t>ホカ</t>
    </rPh>
    <phoneticPr fontId="1"/>
  </si>
  <si>
    <t>賃借料</t>
    <rPh sb="0" eb="3">
      <t>チンシャクリョウ</t>
    </rPh>
    <phoneticPr fontId="1"/>
  </si>
  <si>
    <t>トイレ修理・エアコン洗浄・白アリ駆除他</t>
    <rPh sb="3" eb="5">
      <t>シュウリ</t>
    </rPh>
    <rPh sb="10" eb="12">
      <t>センジョウ</t>
    </rPh>
    <rPh sb="13" eb="14">
      <t>シロ</t>
    </rPh>
    <rPh sb="16" eb="18">
      <t>クジョ</t>
    </rPh>
    <rPh sb="18" eb="19">
      <t>ホカ</t>
    </rPh>
    <phoneticPr fontId="1"/>
  </si>
  <si>
    <t>修繕費</t>
    <rPh sb="0" eb="3">
      <t>シュウゼンヒ</t>
    </rPh>
    <phoneticPr fontId="1"/>
  </si>
  <si>
    <t>ネット・宅急便・電話代他</t>
    <rPh sb="4" eb="7">
      <t>タッキュウビン</t>
    </rPh>
    <rPh sb="8" eb="11">
      <t>デンワダイ</t>
    </rPh>
    <rPh sb="11" eb="12">
      <t>ホカ</t>
    </rPh>
    <phoneticPr fontId="1"/>
  </si>
  <si>
    <t>通信運搬費</t>
    <rPh sb="0" eb="5">
      <t>ツウシンウンパンヒ</t>
    </rPh>
    <phoneticPr fontId="1"/>
  </si>
  <si>
    <t>水道・電気・ガス代</t>
    <rPh sb="0" eb="2">
      <t>スイドウ</t>
    </rPh>
    <rPh sb="3" eb="5">
      <t>デンキ</t>
    </rPh>
    <rPh sb="8" eb="9">
      <t>ダイ</t>
    </rPh>
    <phoneticPr fontId="1"/>
  </si>
  <si>
    <t>水道光熱費</t>
    <rPh sb="0" eb="5">
      <t>スイドウコウネツヒ</t>
    </rPh>
    <phoneticPr fontId="1"/>
  </si>
  <si>
    <t>アルミ製梯子・草刈り機・耕運機他</t>
    <rPh sb="3" eb="4">
      <t>セイ</t>
    </rPh>
    <rPh sb="4" eb="6">
      <t>ハシゴ</t>
    </rPh>
    <rPh sb="7" eb="9">
      <t>クサカ</t>
    </rPh>
    <rPh sb="10" eb="11">
      <t>キ</t>
    </rPh>
    <rPh sb="12" eb="15">
      <t>コウウンキ</t>
    </rPh>
    <rPh sb="15" eb="16">
      <t>ホカ</t>
    </rPh>
    <phoneticPr fontId="1"/>
  </si>
  <si>
    <t>備品購入</t>
    <rPh sb="0" eb="2">
      <t>ビヒン</t>
    </rPh>
    <rPh sb="2" eb="4">
      <t>コウニュウ</t>
    </rPh>
    <phoneticPr fontId="1"/>
  </si>
  <si>
    <t>パソコン用消耗品・インクカ－トリッジ他</t>
    <rPh sb="4" eb="5">
      <t>ヨウ</t>
    </rPh>
    <rPh sb="5" eb="7">
      <t>ショウモウ</t>
    </rPh>
    <rPh sb="7" eb="8">
      <t>ヒン</t>
    </rPh>
    <rPh sb="18" eb="19">
      <t>ホカ</t>
    </rPh>
    <phoneticPr fontId="1"/>
  </si>
  <si>
    <t>事務用消耗品費</t>
    <rPh sb="0" eb="7">
      <t>ジムヨウショウモウヒンヒ</t>
    </rPh>
    <phoneticPr fontId="1"/>
  </si>
  <si>
    <t>出張旅費・出張ガソリン代他</t>
    <rPh sb="0" eb="4">
      <t>シュッチョウリョヒ</t>
    </rPh>
    <rPh sb="5" eb="7">
      <t>シュッチョウ</t>
    </rPh>
    <rPh sb="11" eb="12">
      <t>ダイ</t>
    </rPh>
    <rPh sb="12" eb="13">
      <t>ホカ</t>
    </rPh>
    <phoneticPr fontId="1"/>
  </si>
  <si>
    <t>旅費交通費</t>
    <rPh sb="0" eb="5">
      <t>リョヒコウツウヒ</t>
    </rPh>
    <phoneticPr fontId="1"/>
  </si>
  <si>
    <t>竹林整備・商品製造他</t>
    <rPh sb="0" eb="4">
      <t>チクリンセイビ</t>
    </rPh>
    <rPh sb="5" eb="7">
      <t>ショウヒン</t>
    </rPh>
    <rPh sb="7" eb="9">
      <t>セイゾウ</t>
    </rPh>
    <rPh sb="9" eb="10">
      <t>ホカ</t>
    </rPh>
    <phoneticPr fontId="1"/>
  </si>
  <si>
    <t>人件費</t>
    <rPh sb="0" eb="3">
      <t>ジンケンヒ</t>
    </rPh>
    <phoneticPr fontId="1"/>
  </si>
  <si>
    <t>ランチ・おやき・瓶詰め他</t>
    <rPh sb="8" eb="9">
      <t>ビン</t>
    </rPh>
    <rPh sb="9" eb="10">
      <t>ヅ</t>
    </rPh>
    <rPh sb="11" eb="12">
      <t>ホカ</t>
    </rPh>
    <phoneticPr fontId="1"/>
  </si>
  <si>
    <t>原材料費</t>
    <rPh sb="0" eb="3">
      <t>ゲンザイリョウ</t>
    </rPh>
    <rPh sb="3" eb="4">
      <t>ヒ</t>
    </rPh>
    <phoneticPr fontId="1"/>
  </si>
  <si>
    <t>摘　　　要</t>
    <rPh sb="0" eb="1">
      <t>テキ</t>
    </rPh>
    <rPh sb="4" eb="5">
      <t>ヨウ</t>
    </rPh>
    <phoneticPr fontId="1"/>
  </si>
  <si>
    <t>増減額</t>
    <rPh sb="0" eb="2">
      <t>ゾウゲン</t>
    </rPh>
    <rPh sb="2" eb="3">
      <t>ガク</t>
    </rPh>
    <phoneticPr fontId="1"/>
  </si>
  <si>
    <t>実績額</t>
    <rPh sb="0" eb="3">
      <t>ジッセキガク</t>
    </rPh>
    <phoneticPr fontId="1"/>
  </si>
  <si>
    <t>予算額</t>
    <rPh sb="0" eb="3">
      <t>ヨサンガク</t>
    </rPh>
    <phoneticPr fontId="1"/>
  </si>
  <si>
    <t>費　　　目</t>
    <rPh sb="0" eb="1">
      <t>ヒ</t>
    </rPh>
    <rPh sb="4" eb="5">
      <t>メ</t>
    </rPh>
    <phoneticPr fontId="1"/>
  </si>
  <si>
    <t>単位:円</t>
    <rPh sb="0" eb="2">
      <t>タンイ</t>
    </rPh>
    <rPh sb="3" eb="4">
      <t>エン</t>
    </rPh>
    <phoneticPr fontId="1"/>
  </si>
  <si>
    <t>支出の部</t>
    <rPh sb="0" eb="2">
      <t>シシュツ</t>
    </rPh>
    <rPh sb="3" eb="4">
      <t>ブ</t>
    </rPh>
    <phoneticPr fontId="1"/>
  </si>
  <si>
    <t>合　　　計　①</t>
    <rPh sb="0" eb="1">
      <t>ゴウ</t>
    </rPh>
    <rPh sb="4" eb="5">
      <t>ケイ</t>
    </rPh>
    <phoneticPr fontId="1"/>
  </si>
  <si>
    <t>株の配当・売却益など</t>
    <rPh sb="0" eb="1">
      <t>カブ</t>
    </rPh>
    <rPh sb="2" eb="4">
      <t>ハイトウ</t>
    </rPh>
    <rPh sb="5" eb="8">
      <t>バイキャクエキ</t>
    </rPh>
    <phoneticPr fontId="1"/>
  </si>
  <si>
    <t>その他雑収入</t>
    <rPh sb="2" eb="3">
      <t>タ</t>
    </rPh>
    <rPh sb="3" eb="6">
      <t>ザッシュウニュウ</t>
    </rPh>
    <phoneticPr fontId="1"/>
  </si>
  <si>
    <t>フィランソロピー協会他</t>
    <rPh sb="8" eb="10">
      <t>キョウカイ</t>
    </rPh>
    <rPh sb="10" eb="11">
      <t>ホカ</t>
    </rPh>
    <phoneticPr fontId="1"/>
  </si>
  <si>
    <t>寄付金</t>
    <rPh sb="0" eb="3">
      <t>キフキン</t>
    </rPh>
    <phoneticPr fontId="1"/>
  </si>
  <si>
    <t>セブンイレブン他</t>
    <rPh sb="7" eb="8">
      <t>ホカ</t>
    </rPh>
    <phoneticPr fontId="1"/>
  </si>
  <si>
    <t>助成金</t>
    <rPh sb="0" eb="3">
      <t>ジョセイキン</t>
    </rPh>
    <phoneticPr fontId="1"/>
  </si>
  <si>
    <t>京都府他</t>
    <rPh sb="0" eb="3">
      <t>キョウトフ</t>
    </rPh>
    <rPh sb="3" eb="4">
      <t>ホカ</t>
    </rPh>
    <phoneticPr fontId="1"/>
  </si>
  <si>
    <t>補助金</t>
    <rPh sb="0" eb="3">
      <t>ホジョキン</t>
    </rPh>
    <phoneticPr fontId="1"/>
  </si>
  <si>
    <t>ランチ・おやき・瓶詰め他</t>
    <rPh sb="8" eb="9">
      <t>ビン</t>
    </rPh>
    <rPh sb="9" eb="10">
      <t>ツ</t>
    </rPh>
    <rPh sb="11" eb="12">
      <t>ホカ</t>
    </rPh>
    <phoneticPr fontId="1"/>
  </si>
  <si>
    <t>商品販売益</t>
    <rPh sb="0" eb="2">
      <t>ショウヒン</t>
    </rPh>
    <rPh sb="2" eb="4">
      <t>ハンバイ</t>
    </rPh>
    <rPh sb="4" eb="5">
      <t>エキ</t>
    </rPh>
    <phoneticPr fontId="1"/>
  </si>
  <si>
    <t>48名　3,000円/人</t>
    <rPh sb="2" eb="3">
      <t>メイ</t>
    </rPh>
    <rPh sb="9" eb="10">
      <t>エン</t>
    </rPh>
    <rPh sb="11" eb="12">
      <t>ニン</t>
    </rPh>
    <phoneticPr fontId="1"/>
  </si>
  <si>
    <t>会費</t>
    <rPh sb="0" eb="2">
      <t>カイヒ</t>
    </rPh>
    <phoneticPr fontId="1"/>
  </si>
  <si>
    <t>収入の部</t>
    <rPh sb="0" eb="2">
      <t>シュウニュウ</t>
    </rPh>
    <rPh sb="3" eb="4">
      <t>ブ</t>
    </rPh>
    <phoneticPr fontId="1"/>
  </si>
  <si>
    <t>特定非営利活動法人　加茂女</t>
    <rPh sb="0" eb="9">
      <t>トクテイヒエイリカツドウホウジン</t>
    </rPh>
    <rPh sb="10" eb="12">
      <t>カモ</t>
    </rPh>
    <rPh sb="12" eb="13">
      <t>オンナ</t>
    </rPh>
    <phoneticPr fontId="1"/>
  </si>
  <si>
    <t>2021年度(令和3年度)収支決算書</t>
    <rPh sb="4" eb="6">
      <t>ネンド</t>
    </rPh>
    <rPh sb="7" eb="9">
      <t>レイワ</t>
    </rPh>
    <rPh sb="10" eb="12">
      <t>ネンド</t>
    </rPh>
    <rPh sb="13" eb="18">
      <t>シュウシケッサンショ</t>
    </rPh>
    <phoneticPr fontId="1"/>
  </si>
  <si>
    <t>株の増資</t>
    <rPh sb="0" eb="1">
      <t>カブ</t>
    </rPh>
    <rPh sb="2" eb="4">
      <t>ゾウシ</t>
    </rPh>
    <phoneticPr fontId="1"/>
  </si>
  <si>
    <t>会議用昼食代</t>
    <rPh sb="0" eb="3">
      <t>カイギヨウ</t>
    </rPh>
    <rPh sb="3" eb="6">
      <t>チュウショクダイ</t>
    </rPh>
    <phoneticPr fontId="1"/>
  </si>
  <si>
    <t>税理士手数料・株式売買手数料</t>
    <rPh sb="0" eb="3">
      <t>ゼイリシ</t>
    </rPh>
    <rPh sb="3" eb="6">
      <t>テスウリョウ</t>
    </rPh>
    <rPh sb="7" eb="9">
      <t>カブシキ</t>
    </rPh>
    <rPh sb="9" eb="11">
      <t>バイバイ</t>
    </rPh>
    <rPh sb="11" eb="14">
      <t>テスウリョウ</t>
    </rPh>
    <phoneticPr fontId="1"/>
  </si>
  <si>
    <t>商工会、道の駅会費・祝金他</t>
    <rPh sb="0" eb="3">
      <t>ショウコウカイ</t>
    </rPh>
    <rPh sb="4" eb="5">
      <t>ミチ</t>
    </rPh>
    <rPh sb="6" eb="7">
      <t>エキ</t>
    </rPh>
    <rPh sb="7" eb="9">
      <t>カイヒ</t>
    </rPh>
    <rPh sb="10" eb="11">
      <t>イワ</t>
    </rPh>
    <rPh sb="11" eb="12">
      <t>キン</t>
    </rPh>
    <rPh sb="12" eb="13">
      <t>ホカ</t>
    </rPh>
    <phoneticPr fontId="1"/>
  </si>
  <si>
    <t>消耗備品費</t>
    <rPh sb="0" eb="2">
      <t>ショウモウ</t>
    </rPh>
    <rPh sb="2" eb="4">
      <t>ビヒン</t>
    </rPh>
    <rPh sb="4" eb="5">
      <t>ヒ</t>
    </rPh>
    <phoneticPr fontId="1"/>
  </si>
  <si>
    <t>パーテ－ション・使い捨て手袋代他</t>
    <rPh sb="8" eb="9">
      <t>ツカ</t>
    </rPh>
    <rPh sb="10" eb="11">
      <t>ス</t>
    </rPh>
    <rPh sb="12" eb="14">
      <t>テブクロ</t>
    </rPh>
    <rPh sb="14" eb="15">
      <t>ダイ</t>
    </rPh>
    <rPh sb="15" eb="16">
      <t>ホカ</t>
    </rPh>
    <phoneticPr fontId="1"/>
  </si>
  <si>
    <t>消耗品費</t>
    <rPh sb="0" eb="4">
      <t>ショウモウヒンヒ</t>
    </rPh>
    <phoneticPr fontId="1"/>
  </si>
  <si>
    <t>パソコン関連消耗品など</t>
    <rPh sb="4" eb="6">
      <t>カンレン</t>
    </rPh>
    <rPh sb="6" eb="8">
      <t>ショウモウ</t>
    </rPh>
    <rPh sb="8" eb="9">
      <t>ヒン</t>
    </rPh>
    <phoneticPr fontId="1"/>
  </si>
  <si>
    <t>コロナ給付金</t>
    <rPh sb="3" eb="6">
      <t>キュウフキン</t>
    </rPh>
    <phoneticPr fontId="1"/>
  </si>
  <si>
    <t>給付金</t>
    <rPh sb="0" eb="3">
      <t>キュウフキン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</si>
</sst>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3" xfId="1" applyFont="1" applyBorder="1">
      <alignment vertical="center"/>
    </xf>
    <xf numFmtId="38" fontId="4" fillId="0" borderId="3" xfId="1" applyFont="1" applyBorder="1" applyAlignment="1">
      <alignment horizontal="right" vertical="center"/>
    </xf>
    <xf numFmtId="38" fontId="0" fillId="0" borderId="4" xfId="1" applyFont="1" applyBorder="1" applyAlignment="1">
      <alignment vertical="center"/>
    </xf>
    <xf numFmtId="38" fontId="0" fillId="0" borderId="1" xfId="1" applyFont="1" applyBorder="1">
      <alignment vertical="center"/>
    </xf>
    <xf numFmtId="0" fontId="0" fillId="0" borderId="3" xfId="0" applyFill="1" applyBorder="1">
      <alignment vertical="center"/>
    </xf>
    <xf numFmtId="38" fontId="0" fillId="0" borderId="3" xfId="1" applyFont="1" applyFill="1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right" vertical="center"/>
    </xf>
    <xf numFmtId="38" fontId="0" fillId="0" borderId="0" xfId="1" applyFont="1" applyBorder="1">
      <alignment vertical="center"/>
    </xf>
    <xf numFmtId="0" fontId="0" fillId="0" borderId="0" xfId="0" applyBorder="1" applyAlignment="1">
      <alignment vertical="center" shrinkToFit="1"/>
    </xf>
    <xf numFmtId="3" fontId="0" fillId="0" borderId="0" xfId="0" applyNumberFormat="1" applyBorder="1" applyAlignment="1">
      <alignment vertical="center" shrinkToFit="1"/>
    </xf>
    <xf numFmtId="3" fontId="0" fillId="0" borderId="0" xfId="0" applyNumberFormat="1" applyFill="1" applyBorder="1" applyAlignment="1">
      <alignment vertical="center" shrinkToFit="1"/>
    </xf>
    <xf numFmtId="0" fontId="0" fillId="0" borderId="6" xfId="0" applyBorder="1">
      <alignment vertical="center"/>
    </xf>
    <xf numFmtId="38" fontId="5" fillId="0" borderId="3" xfId="1" applyFont="1" applyBorder="1">
      <alignment vertical="center"/>
    </xf>
    <xf numFmtId="38" fontId="0" fillId="0" borderId="4" xfId="0" applyNumberFormat="1" applyBorder="1">
      <alignment vertical="center"/>
    </xf>
    <xf numFmtId="0" fontId="0" fillId="0" borderId="0" xfId="0" applyBorder="1" applyAlignment="1">
      <alignment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38" fontId="0" fillId="0" borderId="8" xfId="1" applyFont="1" applyBorder="1">
      <alignment vertical="center"/>
    </xf>
    <xf numFmtId="38" fontId="0" fillId="0" borderId="3" xfId="1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3" fontId="0" fillId="0" borderId="1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38" fontId="0" fillId="0" borderId="0" xfId="1" applyFont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38" fontId="0" fillId="0" borderId="3" xfId="0" applyNumberFormat="1" applyBorder="1">
      <alignment vertical="center"/>
    </xf>
    <xf numFmtId="0" fontId="0" fillId="0" borderId="10" xfId="0" applyBorder="1">
      <alignment vertical="center"/>
    </xf>
    <xf numFmtId="38" fontId="0" fillId="0" borderId="10" xfId="1" applyFont="1" applyBorder="1">
      <alignment vertical="center"/>
    </xf>
    <xf numFmtId="38" fontId="4" fillId="0" borderId="11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8" xfId="1" applyFont="1" applyBorder="1">
      <alignment vertical="center"/>
    </xf>
    <xf numFmtId="38" fontId="0" fillId="0" borderId="12" xfId="1" applyFont="1" applyBorder="1" applyAlignment="1">
      <alignment vertical="center"/>
    </xf>
    <xf numFmtId="38" fontId="0" fillId="0" borderId="11" xfId="1" applyFont="1" applyBorder="1">
      <alignment vertical="center"/>
    </xf>
    <xf numFmtId="0" fontId="0" fillId="0" borderId="8" xfId="0" applyBorder="1">
      <alignment vertical="center"/>
    </xf>
    <xf numFmtId="38" fontId="0" fillId="0" borderId="12" xfId="1" applyFont="1" applyFill="1" applyBorder="1">
      <alignment vertical="center"/>
    </xf>
    <xf numFmtId="38" fontId="0" fillId="0" borderId="8" xfId="1" applyFont="1" applyFill="1" applyBorder="1">
      <alignment vertical="center"/>
    </xf>
    <xf numFmtId="38" fontId="0" fillId="0" borderId="12" xfId="0" applyNumberFormat="1" applyBorder="1">
      <alignment vertical="center"/>
    </xf>
    <xf numFmtId="38" fontId="0" fillId="0" borderId="12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8" xfId="1" applyFont="1" applyBorder="1" applyAlignment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5" xfId="0" applyBorder="1" applyAlignment="1">
      <alignment horizontal="center" vertical="center" shrinkToFit="1"/>
    </xf>
    <xf numFmtId="38" fontId="0" fillId="0" borderId="1" xfId="0" applyNumberFormat="1" applyBorder="1">
      <alignment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" xfId="2" applyNumberFormat="1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574962</xdr:colOff>
      <xdr:row>1</xdr:row>
      <xdr:rowOff>228599</xdr:rowOff>
    </xdr:from>
    <xdr:to>
      <xdr:col>6</xdr:col>
      <xdr:colOff>505690</xdr:colOff>
      <xdr:row>4</xdr:row>
      <xdr:rowOff>159326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BCAB900-5CAF-4B56-8369-016C7EC27D79}"/>
            </a:ext>
          </a:extLst>
        </xdr:cNvPr>
        <xdr:cNvSpPr/>
      </xdr:nvSpPr>
      <xdr:spPr>
        <a:xfrm>
          <a:off x="3927762" y="457199"/>
          <a:ext cx="601288" cy="616527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1234004</xdr:colOff>
      <xdr:row>2</xdr:row>
      <xdr:rowOff>36044</xdr:rowOff>
    </xdr:from>
    <xdr:to>
      <xdr:col>4</xdr:col>
      <xdr:colOff>1548319</xdr:colOff>
      <xdr:row>4</xdr:row>
      <xdr:rowOff>154837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BA5A11B-2C64-4F53-B925-CB30CE29E9ED}"/>
            </a:ext>
          </a:extLst>
        </xdr:cNvPr>
        <xdr:cNvSpPr/>
      </xdr:nvSpPr>
      <xdr:spPr>
        <a:xfrm>
          <a:off x="3352364" y="493244"/>
          <a:ext cx="1895" cy="57599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39</xdr:row>
      <xdr:rowOff>6803</xdr:rowOff>
    </xdr:from>
    <xdr:to>
      <xdr:col>1</xdr:col>
      <xdr:colOff>849630</xdr:colOff>
      <xdr:row>39</xdr:row>
      <xdr:rowOff>224518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816CC43-82B4-4730-8E3B-708119F4CA15}"/>
            </a:ext>
          </a:extLst>
        </xdr:cNvPr>
        <xdr:cNvCxnSpPr/>
      </xdr:nvCxnSpPr>
      <xdr:spPr>
        <a:xfrm flipV="1">
          <a:off x="670560" y="8922203"/>
          <a:ext cx="666750" cy="2177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574962</xdr:colOff>
      <xdr:row>1</xdr:row>
      <xdr:rowOff>228599</xdr:rowOff>
    </xdr:from>
    <xdr:to>
      <xdr:col>6</xdr:col>
      <xdr:colOff>505690</xdr:colOff>
      <xdr:row>3</xdr:row>
      <xdr:rowOff>159326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526534D-C7BD-4144-833E-A2B8E443F566}"/>
            </a:ext>
          </a:extLst>
        </xdr:cNvPr>
        <xdr:cNvSpPr/>
      </xdr:nvSpPr>
      <xdr:spPr>
        <a:xfrm>
          <a:off x="3927762" y="457199"/>
          <a:ext cx="601288" cy="387927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1234004</xdr:colOff>
      <xdr:row>2</xdr:row>
      <xdr:rowOff>36044</xdr:rowOff>
    </xdr:from>
    <xdr:to>
      <xdr:col>4</xdr:col>
      <xdr:colOff>1548319</xdr:colOff>
      <xdr:row>3</xdr:row>
      <xdr:rowOff>154837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89D59B4-B3DA-4DEC-BA49-7A15AC90E30F}"/>
            </a:ext>
          </a:extLst>
        </xdr:cNvPr>
        <xdr:cNvSpPr/>
      </xdr:nvSpPr>
      <xdr:spPr>
        <a:xfrm>
          <a:off x="3352364" y="493244"/>
          <a:ext cx="1895" cy="34739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40</xdr:row>
      <xdr:rowOff>6803</xdr:rowOff>
    </xdr:from>
    <xdr:to>
      <xdr:col>1</xdr:col>
      <xdr:colOff>849630</xdr:colOff>
      <xdr:row>41</xdr:row>
      <xdr:rowOff>2268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5E1D53B-216D-4B77-9E0E-7F88EFFCC46E}"/>
            </a:ext>
          </a:extLst>
        </xdr:cNvPr>
        <xdr:cNvCxnSpPr/>
      </xdr:nvCxnSpPr>
      <xdr:spPr>
        <a:xfrm flipV="1">
          <a:off x="670560" y="9150803"/>
          <a:ext cx="666750" cy="2240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04E9E-7B31-4107-A72E-39F2F6847FE4}">
  <dimension ref="A1:Q74"/>
  <sheetViews>
    <sheetView tabSelected="1" topLeftCell="E1" zoomScale="117" zoomScaleNormal="117" workbookViewId="0">
      <selection activeCell="D15" sqref="D15"/>
    </sheetView>
  </sheetViews>
  <sheetFormatPr defaultRowHeight="13.2" x14ac:dyDescent="0.2"/>
  <cols>
    <col min="1" max="1" width="36.109375" customWidth="1"/>
    <col min="2" max="4" width="14.44140625" customWidth="1"/>
    <col min="5" max="5" width="36.109375" customWidth="1"/>
    <col min="6" max="8" width="14.44140625" customWidth="1"/>
    <col min="9" max="11" width="9.21875" customWidth="1"/>
    <col min="12" max="17" width="10.88671875" customWidth="1"/>
    <col min="18" max="19" width="9.21875" customWidth="1"/>
  </cols>
  <sheetData>
    <row r="1" spans="1:17" ht="13.2" customHeight="1" x14ac:dyDescent="0.2">
      <c r="A1" s="66" t="s">
        <v>90</v>
      </c>
      <c r="B1" s="66"/>
      <c r="C1" s="66"/>
      <c r="D1" s="66"/>
      <c r="E1" s="44" t="s">
        <v>1</v>
      </c>
      <c r="F1" s="67" t="s">
        <v>2</v>
      </c>
      <c r="G1" s="65"/>
      <c r="H1" s="65"/>
      <c r="I1" s="1"/>
      <c r="J1" s="73" t="s">
        <v>76</v>
      </c>
      <c r="K1" s="73"/>
      <c r="L1" s="7"/>
      <c r="M1" s="7"/>
    </row>
    <row r="2" spans="1:17" ht="13.2" customHeight="1" x14ac:dyDescent="0.2">
      <c r="A2" s="68" t="s">
        <v>91</v>
      </c>
      <c r="B2" s="69"/>
      <c r="C2" s="69"/>
      <c r="D2" s="69"/>
      <c r="E2" s="8" t="s">
        <v>37</v>
      </c>
      <c r="F2" s="48"/>
      <c r="G2" s="14"/>
      <c r="H2" s="14"/>
      <c r="I2" s="2"/>
      <c r="J2" s="63"/>
      <c r="K2" s="64"/>
      <c r="L2" s="35" t="s">
        <v>77</v>
      </c>
      <c r="M2" s="35" t="s">
        <v>78</v>
      </c>
      <c r="N2" s="35" t="s">
        <v>79</v>
      </c>
      <c r="O2" s="35" t="s">
        <v>80</v>
      </c>
      <c r="P2" s="35" t="s">
        <v>81</v>
      </c>
      <c r="Q2" s="35" t="s">
        <v>57</v>
      </c>
    </row>
    <row r="3" spans="1:17" ht="13.2" customHeight="1" x14ac:dyDescent="0.2">
      <c r="A3" s="70" t="s">
        <v>52</v>
      </c>
      <c r="B3" s="70"/>
      <c r="C3" s="70"/>
      <c r="D3" s="70"/>
      <c r="E3" s="9" t="s">
        <v>38</v>
      </c>
      <c r="F3" s="49"/>
      <c r="G3" s="15"/>
      <c r="H3" s="15"/>
      <c r="I3" s="3"/>
      <c r="J3" s="71" t="s">
        <v>82</v>
      </c>
      <c r="K3" s="72"/>
      <c r="L3" s="41"/>
      <c r="M3" s="41"/>
      <c r="N3" s="41"/>
      <c r="O3" s="40"/>
      <c r="P3" s="40"/>
      <c r="Q3" s="41"/>
    </row>
    <row r="4" spans="1:17" ht="13.2" customHeight="1" x14ac:dyDescent="0.2">
      <c r="A4" s="22"/>
      <c r="B4" s="22"/>
      <c r="C4" s="23" t="s">
        <v>0</v>
      </c>
      <c r="D4" s="22"/>
      <c r="E4" s="9" t="s">
        <v>39</v>
      </c>
      <c r="F4" s="50" t="s">
        <v>40</v>
      </c>
      <c r="G4" s="17"/>
      <c r="H4" s="16"/>
      <c r="J4" s="71" t="s">
        <v>83</v>
      </c>
      <c r="K4" s="72"/>
      <c r="L4" s="41"/>
      <c r="M4" s="41"/>
      <c r="N4" s="40"/>
      <c r="O4" s="40"/>
      <c r="P4" s="40"/>
      <c r="Q4" s="41"/>
    </row>
    <row r="5" spans="1:17" ht="13.2" customHeight="1" x14ac:dyDescent="0.2">
      <c r="A5" s="33" t="s">
        <v>1</v>
      </c>
      <c r="B5" s="65" t="s">
        <v>2</v>
      </c>
      <c r="C5" s="65"/>
      <c r="D5" s="65"/>
      <c r="E5" s="10"/>
      <c r="F5" s="51"/>
      <c r="G5" s="18"/>
      <c r="H5" s="18"/>
      <c r="J5" s="71" t="s">
        <v>80</v>
      </c>
      <c r="K5" s="72"/>
      <c r="L5" s="41"/>
      <c r="M5" s="41"/>
      <c r="N5" s="40"/>
      <c r="O5" s="40"/>
      <c r="P5" s="40"/>
      <c r="Q5" s="41"/>
    </row>
    <row r="6" spans="1:17" ht="12.6" customHeight="1" x14ac:dyDescent="0.2">
      <c r="A6" s="4" t="s">
        <v>3</v>
      </c>
      <c r="B6" s="11"/>
      <c r="C6" s="11"/>
      <c r="D6" s="11"/>
      <c r="E6" s="4"/>
      <c r="F6" s="52"/>
      <c r="G6" s="11"/>
      <c r="H6" s="11"/>
      <c r="J6" s="63"/>
      <c r="K6" s="64"/>
      <c r="L6" s="41"/>
      <c r="M6" s="40"/>
      <c r="N6" s="40"/>
      <c r="O6" s="40"/>
      <c r="P6" s="40"/>
      <c r="Q6" s="40"/>
    </row>
    <row r="7" spans="1:17" ht="12.6" customHeight="1" x14ac:dyDescent="0.2">
      <c r="A7" s="5" t="s">
        <v>4</v>
      </c>
      <c r="B7" s="12"/>
      <c r="C7" s="12"/>
      <c r="D7" s="12"/>
      <c r="E7" s="5"/>
      <c r="F7" s="53"/>
      <c r="H7" s="5"/>
      <c r="J7" s="63" t="s">
        <v>57</v>
      </c>
      <c r="K7" s="64"/>
      <c r="L7" s="41"/>
      <c r="M7" s="41"/>
      <c r="N7" s="41"/>
      <c r="O7" s="40"/>
      <c r="P7" s="40"/>
      <c r="Q7" s="41"/>
    </row>
    <row r="8" spans="1:17" ht="12.6" customHeight="1" x14ac:dyDescent="0.2">
      <c r="A8" s="5" t="s">
        <v>5</v>
      </c>
      <c r="B8" s="12">
        <v>144000</v>
      </c>
      <c r="C8" s="12"/>
      <c r="D8" s="12"/>
      <c r="E8" s="5"/>
      <c r="G8" s="12"/>
      <c r="H8" s="12"/>
      <c r="J8" s="42"/>
      <c r="K8" s="25"/>
      <c r="L8" s="25"/>
      <c r="M8" s="25"/>
      <c r="N8" s="42"/>
      <c r="O8" s="42"/>
      <c r="P8" s="42"/>
      <c r="Q8" s="42"/>
    </row>
    <row r="9" spans="1:17" ht="12.6" customHeight="1" x14ac:dyDescent="0.2">
      <c r="A9" s="5"/>
      <c r="B9" s="12"/>
      <c r="C9" s="12"/>
      <c r="D9" s="12"/>
      <c r="E9" s="5" t="s">
        <v>26</v>
      </c>
      <c r="F9" s="37"/>
      <c r="G9" s="12"/>
      <c r="H9" s="12"/>
      <c r="J9" s="42"/>
      <c r="K9" s="25"/>
      <c r="L9" s="25"/>
      <c r="M9" s="25"/>
      <c r="N9" s="42"/>
      <c r="O9" s="42"/>
      <c r="P9" s="42"/>
      <c r="Q9" s="42"/>
    </row>
    <row r="10" spans="1:17" ht="12.6" customHeight="1" x14ac:dyDescent="0.2">
      <c r="A10" s="6" t="s">
        <v>100</v>
      </c>
      <c r="B10" s="13"/>
      <c r="C10" s="13">
        <f>B7+B8+B10</f>
        <v>144000</v>
      </c>
      <c r="D10" s="12"/>
      <c r="E10" s="5"/>
      <c r="F10" s="37"/>
      <c r="G10" s="12"/>
      <c r="H10" s="12"/>
      <c r="J10" s="42"/>
      <c r="K10" s="39"/>
      <c r="L10" s="26"/>
      <c r="M10" s="25"/>
      <c r="N10" s="42"/>
      <c r="O10" s="42"/>
      <c r="P10" s="42"/>
      <c r="Q10" s="42"/>
    </row>
    <row r="11" spans="1:17" ht="12.6" customHeight="1" x14ac:dyDescent="0.2">
      <c r="A11" s="5"/>
      <c r="B11" s="12"/>
      <c r="C11" s="12"/>
      <c r="D11" s="12"/>
      <c r="E11" s="5" t="s">
        <v>68</v>
      </c>
      <c r="F11" s="37"/>
      <c r="G11" s="5"/>
      <c r="H11" s="5"/>
      <c r="J11" s="25"/>
      <c r="K11" s="25"/>
      <c r="L11" s="25"/>
      <c r="M11" s="25"/>
      <c r="N11" s="42"/>
      <c r="O11" s="42"/>
      <c r="P11" s="42"/>
      <c r="Q11" s="42"/>
    </row>
    <row r="12" spans="1:17" ht="12.6" customHeight="1" x14ac:dyDescent="0.2">
      <c r="A12" s="5" t="s">
        <v>6</v>
      </c>
      <c r="B12" s="12"/>
      <c r="C12" s="12"/>
      <c r="D12" s="12"/>
      <c r="E12" s="5" t="s">
        <v>96</v>
      </c>
      <c r="F12" s="37">
        <v>190000</v>
      </c>
      <c r="G12" s="5"/>
      <c r="H12" s="5"/>
      <c r="J12" s="25"/>
      <c r="K12" s="25" t="s">
        <v>84</v>
      </c>
      <c r="L12" s="25"/>
      <c r="M12" s="25"/>
      <c r="N12" s="42"/>
      <c r="O12" s="42"/>
      <c r="P12" s="42"/>
      <c r="Q12" s="42"/>
    </row>
    <row r="13" spans="1:17" ht="12.6" customHeight="1" x14ac:dyDescent="0.2">
      <c r="A13" s="5" t="s">
        <v>7</v>
      </c>
      <c r="B13" s="12">
        <v>210000</v>
      </c>
      <c r="C13" s="12"/>
      <c r="D13" s="12"/>
      <c r="E13" s="20" t="s">
        <v>43</v>
      </c>
      <c r="F13" s="53">
        <v>2846</v>
      </c>
      <c r="G13" s="5"/>
      <c r="H13" s="5"/>
      <c r="J13" s="26"/>
      <c r="K13" s="40"/>
      <c r="L13" s="40" t="s">
        <v>82</v>
      </c>
      <c r="M13" s="40" t="s">
        <v>83</v>
      </c>
      <c r="N13" s="40" t="s">
        <v>85</v>
      </c>
      <c r="O13" s="40" t="s">
        <v>86</v>
      </c>
      <c r="P13" s="42"/>
      <c r="Q13" s="42"/>
    </row>
    <row r="14" spans="1:17" ht="12.6" customHeight="1" x14ac:dyDescent="0.2">
      <c r="A14" s="5"/>
      <c r="B14" s="12"/>
      <c r="C14" s="12"/>
      <c r="D14" s="12"/>
      <c r="E14" s="5" t="s">
        <v>105</v>
      </c>
      <c r="F14" s="53"/>
      <c r="G14" s="5"/>
      <c r="H14" s="5"/>
      <c r="J14" s="26"/>
      <c r="K14" s="40"/>
      <c r="L14" s="40"/>
      <c r="M14" s="40"/>
      <c r="N14" s="40"/>
      <c r="O14" s="40"/>
      <c r="P14" s="42"/>
      <c r="Q14" s="42"/>
    </row>
    <row r="15" spans="1:17" ht="12.6" customHeight="1" x14ac:dyDescent="0.2">
      <c r="A15" s="6" t="s">
        <v>101</v>
      </c>
      <c r="B15" s="13"/>
      <c r="C15" s="13">
        <f>B12+B13+B15</f>
        <v>210000</v>
      </c>
      <c r="D15" s="12"/>
      <c r="E15" s="5"/>
      <c r="F15" s="53"/>
      <c r="G15" s="5"/>
      <c r="H15" s="5"/>
      <c r="J15" s="26"/>
      <c r="K15" s="40" t="s">
        <v>87</v>
      </c>
      <c r="L15" s="41">
        <v>2887230</v>
      </c>
      <c r="M15" s="41">
        <v>3422024</v>
      </c>
      <c r="N15" s="41">
        <v>350220</v>
      </c>
      <c r="O15" s="41">
        <v>6659474</v>
      </c>
      <c r="P15" s="42"/>
      <c r="Q15" s="42"/>
    </row>
    <row r="16" spans="1:17" ht="12.6" customHeight="1" x14ac:dyDescent="0.2">
      <c r="A16" s="5"/>
      <c r="B16" s="12"/>
      <c r="C16" s="12"/>
      <c r="D16" s="12"/>
      <c r="E16" s="6" t="s">
        <v>24</v>
      </c>
      <c r="F16" s="54">
        <f>SUM(F12:F14)</f>
        <v>192846</v>
      </c>
      <c r="G16" s="12"/>
      <c r="H16" s="12"/>
      <c r="J16" s="43"/>
      <c r="K16" s="40" t="s">
        <v>88</v>
      </c>
      <c r="L16" s="40">
        <v>0.434</v>
      </c>
      <c r="M16" s="40">
        <v>0.51300000000000001</v>
      </c>
      <c r="N16" s="40">
        <v>5.2999999999999999E-2</v>
      </c>
      <c r="O16" s="40">
        <v>1</v>
      </c>
      <c r="P16" s="42"/>
      <c r="Q16" s="42"/>
    </row>
    <row r="17" spans="1:17" ht="12.6" customHeight="1" x14ac:dyDescent="0.2">
      <c r="A17" s="5" t="s">
        <v>8</v>
      </c>
      <c r="B17" s="12"/>
      <c r="C17" s="12"/>
      <c r="D17" s="12"/>
      <c r="E17" s="5"/>
      <c r="F17" s="53"/>
      <c r="G17" s="12"/>
      <c r="H17" s="12"/>
      <c r="I17" s="7"/>
      <c r="J17" s="27"/>
      <c r="K17" s="40" t="s">
        <v>89</v>
      </c>
      <c r="L17" s="41">
        <v>653580</v>
      </c>
      <c r="M17" s="41">
        <v>772549</v>
      </c>
      <c r="N17" s="41">
        <v>79815</v>
      </c>
      <c r="O17" s="41">
        <v>1505944</v>
      </c>
      <c r="P17" s="42"/>
      <c r="Q17" s="42"/>
    </row>
    <row r="18" spans="1:17" ht="12.6" customHeight="1" x14ac:dyDescent="0.2">
      <c r="A18" s="5" t="s">
        <v>9</v>
      </c>
      <c r="B18" s="12">
        <v>1687930</v>
      </c>
      <c r="C18" s="12"/>
      <c r="D18" s="12"/>
      <c r="E18" s="5" t="s">
        <v>69</v>
      </c>
      <c r="F18" s="37"/>
      <c r="G18" s="12"/>
      <c r="H18" s="12"/>
      <c r="I18" s="7"/>
      <c r="J18" s="25"/>
      <c r="K18" s="25"/>
      <c r="L18" s="25"/>
      <c r="M18" s="25"/>
      <c r="N18" s="42"/>
      <c r="O18" s="42"/>
      <c r="P18" s="42"/>
      <c r="Q18" s="42"/>
    </row>
    <row r="19" spans="1:17" ht="12.6" customHeight="1" x14ac:dyDescent="0.2">
      <c r="A19" s="5" t="s">
        <v>51</v>
      </c>
      <c r="B19" s="12">
        <v>1939860</v>
      </c>
      <c r="C19" s="12"/>
      <c r="D19" s="12"/>
      <c r="E19" s="5" t="s">
        <v>70</v>
      </c>
      <c r="F19" s="37">
        <v>5000</v>
      </c>
      <c r="G19" s="12"/>
      <c r="H19" s="12"/>
      <c r="J19" s="7"/>
      <c r="K19" s="7"/>
      <c r="L19" s="7"/>
      <c r="M19" s="7"/>
    </row>
    <row r="20" spans="1:17" ht="12.6" customHeight="1" x14ac:dyDescent="0.2">
      <c r="A20" s="5"/>
      <c r="B20" s="12"/>
      <c r="C20" s="12"/>
      <c r="D20" s="12"/>
      <c r="E20" s="20" t="s">
        <v>73</v>
      </c>
      <c r="F20" s="37">
        <v>1278</v>
      </c>
      <c r="G20" s="12"/>
      <c r="H20" s="12"/>
      <c r="J20" s="7"/>
      <c r="K20" s="7"/>
      <c r="L20" s="7"/>
      <c r="M20" s="7"/>
    </row>
    <row r="21" spans="1:17" ht="12.6" customHeight="1" x14ac:dyDescent="0.2">
      <c r="A21" s="6" t="s">
        <v>102</v>
      </c>
      <c r="B21" s="6"/>
      <c r="C21" s="30">
        <f>B18+B19</f>
        <v>3627790</v>
      </c>
      <c r="D21" s="5"/>
      <c r="E21" s="20" t="s">
        <v>59</v>
      </c>
      <c r="F21" s="37">
        <v>40136</v>
      </c>
      <c r="G21" s="12"/>
      <c r="H21" s="12"/>
      <c r="K21" s="7"/>
      <c r="L21" s="7"/>
      <c r="M21" s="7"/>
    </row>
    <row r="22" spans="1:17" ht="12.6" customHeight="1" x14ac:dyDescent="0.2">
      <c r="A22" s="5"/>
      <c r="B22" s="5"/>
      <c r="C22" s="5"/>
      <c r="D22" s="5"/>
      <c r="E22" s="20" t="s">
        <v>60</v>
      </c>
      <c r="F22" s="37">
        <v>4400</v>
      </c>
      <c r="G22" s="12"/>
      <c r="H22" s="12"/>
      <c r="K22" s="7"/>
      <c r="L22" s="7"/>
      <c r="M22" s="7"/>
    </row>
    <row r="23" spans="1:17" ht="12.6" customHeight="1" x14ac:dyDescent="0.2">
      <c r="A23" s="5" t="s">
        <v>10</v>
      </c>
      <c r="B23" s="12"/>
      <c r="C23" s="12"/>
      <c r="D23" s="12"/>
      <c r="E23" s="5" t="s">
        <v>44</v>
      </c>
      <c r="F23" s="37">
        <v>77852</v>
      </c>
      <c r="G23" s="12"/>
      <c r="H23" s="12"/>
      <c r="K23" s="7"/>
      <c r="L23" s="7"/>
      <c r="M23" s="7"/>
    </row>
    <row r="24" spans="1:17" ht="12.6" customHeight="1" x14ac:dyDescent="0.2">
      <c r="A24" s="5" t="s">
        <v>11</v>
      </c>
      <c r="B24" s="12">
        <v>1128302</v>
      </c>
      <c r="C24" s="12"/>
      <c r="D24" s="12"/>
      <c r="E24" s="5" t="s">
        <v>45</v>
      </c>
      <c r="F24" s="37">
        <v>176099</v>
      </c>
      <c r="G24" s="12"/>
      <c r="H24" s="12"/>
    </row>
    <row r="25" spans="1:17" ht="12.6" customHeight="1" x14ac:dyDescent="0.2">
      <c r="A25" s="5"/>
      <c r="B25" s="12"/>
      <c r="C25" s="12"/>
      <c r="D25" s="12"/>
      <c r="E25" s="20" t="s">
        <v>95</v>
      </c>
      <c r="F25" s="37">
        <v>134090</v>
      </c>
      <c r="G25" s="12"/>
      <c r="H25" s="12"/>
    </row>
    <row r="26" spans="1:17" ht="12.6" customHeight="1" x14ac:dyDescent="0.2">
      <c r="A26" s="6" t="s">
        <v>103</v>
      </c>
      <c r="B26" s="13"/>
      <c r="C26" s="13">
        <f>B24+B25+B26</f>
        <v>1128302</v>
      </c>
      <c r="D26" s="12"/>
      <c r="E26" s="5" t="s">
        <v>21</v>
      </c>
      <c r="F26" s="37">
        <v>164627</v>
      </c>
      <c r="G26" s="12"/>
      <c r="H26" s="12"/>
    </row>
    <row r="27" spans="1:17" ht="12.6" customHeight="1" x14ac:dyDescent="0.2">
      <c r="A27" s="5"/>
      <c r="B27" s="12"/>
      <c r="C27" s="12"/>
      <c r="D27" s="12"/>
      <c r="E27" s="20" t="s">
        <v>53</v>
      </c>
      <c r="F27" s="37">
        <v>262380</v>
      </c>
      <c r="G27" s="12"/>
      <c r="H27" s="12"/>
    </row>
    <row r="28" spans="1:17" ht="12.6" customHeight="1" x14ac:dyDescent="0.2">
      <c r="A28" s="5" t="s">
        <v>12</v>
      </c>
      <c r="B28" s="12"/>
      <c r="C28" s="12"/>
      <c r="D28" s="12"/>
      <c r="E28" s="5" t="s">
        <v>47</v>
      </c>
      <c r="F28" s="37">
        <v>4015</v>
      </c>
      <c r="G28" s="12"/>
      <c r="H28" s="12"/>
    </row>
    <row r="29" spans="1:17" ht="12.6" customHeight="1" x14ac:dyDescent="0.2">
      <c r="A29" s="5" t="s">
        <v>13</v>
      </c>
      <c r="B29" s="12">
        <v>43</v>
      </c>
      <c r="C29" s="12"/>
      <c r="D29" s="12"/>
      <c r="E29" s="20" t="s">
        <v>49</v>
      </c>
      <c r="F29" s="37">
        <v>74622</v>
      </c>
      <c r="G29" s="12"/>
      <c r="H29" s="12"/>
    </row>
    <row r="30" spans="1:17" ht="12.6" customHeight="1" x14ac:dyDescent="0.2">
      <c r="A30" s="5" t="s">
        <v>14</v>
      </c>
      <c r="B30" s="12">
        <v>8001735</v>
      </c>
      <c r="C30" s="12"/>
      <c r="D30" s="12"/>
      <c r="E30" s="20" t="s">
        <v>48</v>
      </c>
      <c r="F30" s="55">
        <v>2658</v>
      </c>
      <c r="G30" s="12"/>
      <c r="H30" s="12"/>
    </row>
    <row r="31" spans="1:17" ht="12.6" customHeight="1" x14ac:dyDescent="0.2">
      <c r="A31" s="5"/>
      <c r="B31" s="12"/>
      <c r="C31" s="12"/>
      <c r="D31" s="12"/>
      <c r="E31" s="5" t="s">
        <v>20</v>
      </c>
      <c r="F31" s="55">
        <v>192000</v>
      </c>
      <c r="G31" s="12"/>
      <c r="H31" s="12"/>
    </row>
    <row r="32" spans="1:17" ht="12.6" customHeight="1" x14ac:dyDescent="0.2">
      <c r="A32" s="6" t="s">
        <v>104</v>
      </c>
      <c r="B32" s="13"/>
      <c r="C32" s="13">
        <f>B29+B30</f>
        <v>8001778</v>
      </c>
      <c r="D32" s="12"/>
      <c r="E32" s="5" t="s">
        <v>67</v>
      </c>
      <c r="F32" s="37">
        <v>30000</v>
      </c>
      <c r="G32" s="12"/>
      <c r="H32" s="12"/>
    </row>
    <row r="33" spans="1:8" ht="12.6" customHeight="1" x14ac:dyDescent="0.2">
      <c r="A33" s="4"/>
      <c r="B33" s="12"/>
      <c r="C33" s="12"/>
      <c r="D33" s="12"/>
      <c r="E33" s="20" t="s">
        <v>54</v>
      </c>
      <c r="F33" s="37">
        <v>61959</v>
      </c>
      <c r="G33" s="12"/>
      <c r="H33" s="12"/>
    </row>
    <row r="34" spans="1:8" ht="12.6" customHeight="1" x14ac:dyDescent="0.2">
      <c r="A34" s="6" t="s">
        <v>15</v>
      </c>
      <c r="B34" s="13"/>
      <c r="C34" s="13"/>
      <c r="D34" s="13">
        <f>C10+C15+C21+C26+C32</f>
        <v>13111870</v>
      </c>
      <c r="E34" s="5" t="s">
        <v>42</v>
      </c>
      <c r="F34" s="37">
        <v>167650</v>
      </c>
      <c r="G34" s="37"/>
      <c r="H34" s="12"/>
    </row>
    <row r="35" spans="1:8" ht="12.6" customHeight="1" x14ac:dyDescent="0.2">
      <c r="A35" s="5"/>
      <c r="B35" s="12"/>
      <c r="C35" s="12"/>
      <c r="D35" s="12"/>
      <c r="E35" s="5" t="s">
        <v>50</v>
      </c>
      <c r="F35" s="37">
        <v>21000</v>
      </c>
      <c r="G35" s="37"/>
      <c r="H35" s="12"/>
    </row>
    <row r="36" spans="1:8" ht="12.6" customHeight="1" x14ac:dyDescent="0.2">
      <c r="A36" s="5" t="s">
        <v>16</v>
      </c>
      <c r="B36" s="12"/>
      <c r="C36" s="12"/>
      <c r="D36" s="12"/>
      <c r="E36" s="5" t="s">
        <v>46</v>
      </c>
      <c r="F36" s="37">
        <v>6000</v>
      </c>
      <c r="G36" s="37"/>
      <c r="H36" s="12"/>
    </row>
    <row r="37" spans="1:8" ht="12.6" customHeight="1" x14ac:dyDescent="0.2">
      <c r="A37" s="5" t="s">
        <v>17</v>
      </c>
      <c r="B37" s="12"/>
      <c r="C37" s="12"/>
      <c r="D37" s="12"/>
      <c r="E37" s="5" t="s">
        <v>72</v>
      </c>
      <c r="F37" s="37">
        <v>552520</v>
      </c>
      <c r="G37" s="32"/>
      <c r="H37" s="12"/>
    </row>
    <row r="38" spans="1:8" ht="12.6" customHeight="1" x14ac:dyDescent="0.2">
      <c r="A38" s="5" t="s">
        <v>18</v>
      </c>
      <c r="B38" s="12"/>
      <c r="C38" s="12"/>
      <c r="D38" s="12"/>
      <c r="E38" s="5" t="s">
        <v>22</v>
      </c>
      <c r="F38" s="37">
        <v>99631</v>
      </c>
      <c r="G38" s="32"/>
      <c r="H38" s="12"/>
    </row>
    <row r="39" spans="1:8" ht="12.6" customHeight="1" x14ac:dyDescent="0.2">
      <c r="A39" s="5" t="s">
        <v>92</v>
      </c>
      <c r="B39" s="12">
        <v>646000</v>
      </c>
      <c r="C39" s="12"/>
      <c r="D39" s="12"/>
      <c r="E39" s="5"/>
      <c r="F39" s="53"/>
      <c r="G39" s="32"/>
      <c r="H39" s="12"/>
    </row>
    <row r="40" spans="1:8" ht="12.6" customHeight="1" x14ac:dyDescent="0.2">
      <c r="A40" s="5"/>
      <c r="B40" s="12"/>
      <c r="C40" s="12"/>
      <c r="D40" s="12"/>
      <c r="E40" s="6" t="s">
        <v>97</v>
      </c>
      <c r="F40" s="56">
        <f>SUM(F19:F39)</f>
        <v>2077917</v>
      </c>
      <c r="G40" s="32"/>
      <c r="H40" s="12"/>
    </row>
    <row r="41" spans="1:8" ht="12.6" customHeight="1" x14ac:dyDescent="0.2">
      <c r="A41" s="6" t="s">
        <v>24</v>
      </c>
      <c r="B41" s="13">
        <f ca="1">SUM(B39:B41)</f>
        <v>646000</v>
      </c>
      <c r="C41" s="12"/>
      <c r="D41" s="12"/>
      <c r="E41" s="5"/>
      <c r="F41" s="53"/>
      <c r="G41" s="37"/>
      <c r="H41" s="12"/>
    </row>
    <row r="42" spans="1:8" ht="12.6" customHeight="1" x14ac:dyDescent="0.2">
      <c r="A42" s="28"/>
      <c r="B42" s="4"/>
      <c r="C42" s="12"/>
      <c r="D42" s="12"/>
      <c r="E42" s="6" t="s">
        <v>27</v>
      </c>
      <c r="F42" s="57"/>
      <c r="G42" s="13">
        <f>F16+F40</f>
        <v>2270763</v>
      </c>
      <c r="H42" s="12"/>
    </row>
    <row r="43" spans="1:8" ht="12.6" customHeight="1" x14ac:dyDescent="0.2">
      <c r="A43" s="5" t="s">
        <v>19</v>
      </c>
      <c r="B43" s="12"/>
      <c r="C43" s="12"/>
      <c r="D43" s="12"/>
      <c r="E43" s="5"/>
      <c r="F43" s="37"/>
      <c r="G43" s="37"/>
      <c r="H43" s="12"/>
    </row>
    <row r="44" spans="1:8" ht="12.6" customHeight="1" x14ac:dyDescent="0.2">
      <c r="A44" s="5" t="s">
        <v>58</v>
      </c>
      <c r="B44" s="12">
        <v>1435863</v>
      </c>
      <c r="C44" s="12"/>
      <c r="D44" s="12"/>
      <c r="E44" s="6" t="s">
        <v>28</v>
      </c>
      <c r="F44" s="57"/>
      <c r="G44" s="13"/>
      <c r="H44" s="13">
        <f>C69+G42</f>
        <v>7812824</v>
      </c>
    </row>
    <row r="45" spans="1:8" ht="12.6" customHeight="1" x14ac:dyDescent="0.2">
      <c r="A45" s="20" t="s">
        <v>74</v>
      </c>
      <c r="B45" s="24">
        <v>112221</v>
      </c>
      <c r="C45" s="12"/>
      <c r="D45" s="12"/>
      <c r="E45" s="5"/>
      <c r="F45" s="37"/>
      <c r="G45" s="12"/>
      <c r="H45" s="12"/>
    </row>
    <row r="46" spans="1:8" ht="12.6" customHeight="1" x14ac:dyDescent="0.2">
      <c r="A46" s="20" t="s">
        <v>59</v>
      </c>
      <c r="B46" s="12">
        <v>68310</v>
      </c>
      <c r="C46" s="12"/>
      <c r="D46" s="12"/>
      <c r="E46" s="6" t="s">
        <v>99</v>
      </c>
      <c r="F46" s="57"/>
      <c r="G46" s="13"/>
      <c r="H46" s="13">
        <f>D34-H44</f>
        <v>5299046</v>
      </c>
    </row>
    <row r="47" spans="1:8" ht="12.6" customHeight="1" x14ac:dyDescent="0.2">
      <c r="A47" s="20" t="s">
        <v>60</v>
      </c>
      <c r="B47" s="12">
        <v>181108</v>
      </c>
      <c r="C47" s="12"/>
      <c r="D47" s="12"/>
      <c r="E47" s="5"/>
      <c r="F47" s="37"/>
      <c r="G47" s="12"/>
      <c r="H47" s="12"/>
    </row>
    <row r="48" spans="1:8" ht="12.6" customHeight="1" x14ac:dyDescent="0.2">
      <c r="A48" s="20" t="s">
        <v>61</v>
      </c>
      <c r="B48" s="12">
        <v>177292</v>
      </c>
      <c r="C48" s="12"/>
      <c r="D48" s="12"/>
      <c r="E48" s="5" t="s">
        <v>29</v>
      </c>
      <c r="F48" s="37"/>
      <c r="G48" s="12"/>
      <c r="H48" s="12"/>
    </row>
    <row r="49" spans="1:8" ht="12.6" customHeight="1" x14ac:dyDescent="0.2">
      <c r="A49" s="5" t="s">
        <v>41</v>
      </c>
      <c r="B49" s="12">
        <v>168413</v>
      </c>
      <c r="C49" s="12"/>
      <c r="D49" s="12"/>
      <c r="E49" s="6" t="s">
        <v>30</v>
      </c>
      <c r="F49" s="57"/>
      <c r="G49" s="13"/>
      <c r="H49" s="13">
        <f>F47</f>
        <v>0</v>
      </c>
    </row>
    <row r="50" spans="1:8" ht="12.6" customHeight="1" x14ac:dyDescent="0.2">
      <c r="A50" s="20" t="s">
        <v>95</v>
      </c>
      <c r="B50" s="12">
        <v>1117845</v>
      </c>
      <c r="C50" s="12"/>
      <c r="D50" s="12"/>
      <c r="E50" s="5"/>
      <c r="F50" s="37"/>
      <c r="G50" s="12"/>
      <c r="H50" s="12"/>
    </row>
    <row r="51" spans="1:8" ht="12.6" customHeight="1" x14ac:dyDescent="0.2">
      <c r="A51" s="20" t="s">
        <v>62</v>
      </c>
      <c r="B51" s="12">
        <v>84250</v>
      </c>
      <c r="C51" s="12"/>
      <c r="D51" s="12"/>
      <c r="E51" s="5"/>
      <c r="F51" s="37"/>
      <c r="G51" s="12"/>
      <c r="H51" s="12"/>
    </row>
    <row r="52" spans="1:8" ht="12.6" customHeight="1" x14ac:dyDescent="0.2">
      <c r="A52" s="20" t="s">
        <v>71</v>
      </c>
      <c r="B52" s="21">
        <v>192000</v>
      </c>
      <c r="C52" s="12"/>
      <c r="D52" s="12"/>
      <c r="E52" s="5" t="s">
        <v>31</v>
      </c>
      <c r="F52" s="37"/>
      <c r="G52" s="12"/>
      <c r="H52" s="12"/>
    </row>
    <row r="53" spans="1:8" ht="12.6" customHeight="1" x14ac:dyDescent="0.2">
      <c r="A53" s="5" t="s">
        <v>42</v>
      </c>
      <c r="B53" s="29">
        <v>222901</v>
      </c>
      <c r="C53" s="12"/>
      <c r="D53" s="12"/>
      <c r="E53" s="20" t="s">
        <v>98</v>
      </c>
      <c r="F53" s="37"/>
      <c r="G53" s="12">
        <v>455074</v>
      </c>
      <c r="H53" s="12"/>
    </row>
    <row r="54" spans="1:8" ht="12.6" customHeight="1" x14ac:dyDescent="0.2">
      <c r="A54" s="20" t="s">
        <v>63</v>
      </c>
      <c r="B54" s="12">
        <v>11988</v>
      </c>
      <c r="C54" s="12"/>
      <c r="D54" s="12"/>
      <c r="E54" s="5"/>
      <c r="F54" s="37"/>
      <c r="G54" s="12"/>
      <c r="H54" s="12"/>
    </row>
    <row r="55" spans="1:8" ht="12.6" customHeight="1" x14ac:dyDescent="0.2">
      <c r="A55" s="20" t="s">
        <v>64</v>
      </c>
      <c r="B55" s="12">
        <v>19500</v>
      </c>
      <c r="C55" s="12"/>
      <c r="D55" s="12"/>
      <c r="E55" s="6" t="s">
        <v>55</v>
      </c>
      <c r="F55" s="57"/>
      <c r="G55" s="13"/>
      <c r="H55" s="13">
        <f>G53</f>
        <v>455074</v>
      </c>
    </row>
    <row r="56" spans="1:8" ht="12.6" customHeight="1" x14ac:dyDescent="0.2">
      <c r="A56" s="20" t="s">
        <v>65</v>
      </c>
      <c r="B56" s="12">
        <v>16756</v>
      </c>
      <c r="C56" s="12"/>
      <c r="D56" s="12"/>
      <c r="E56" s="5"/>
      <c r="F56" s="53"/>
      <c r="G56" s="5"/>
      <c r="H56" s="5"/>
    </row>
    <row r="57" spans="1:8" ht="12.6" customHeight="1" x14ac:dyDescent="0.2">
      <c r="A57" s="5" t="s">
        <v>66</v>
      </c>
      <c r="B57" s="12">
        <v>284985</v>
      </c>
      <c r="C57" s="12"/>
      <c r="D57" s="12"/>
      <c r="E57" s="5"/>
      <c r="F57" s="53"/>
      <c r="G57" s="5"/>
      <c r="H57" s="5"/>
    </row>
    <row r="58" spans="1:8" ht="12.6" customHeight="1" x14ac:dyDescent="0.2">
      <c r="A58" s="20" t="s">
        <v>93</v>
      </c>
      <c r="B58" s="21">
        <v>4015</v>
      </c>
      <c r="C58" s="12"/>
      <c r="D58" s="12"/>
      <c r="E58" s="5"/>
      <c r="F58" s="53"/>
      <c r="G58" s="5"/>
      <c r="H58" s="5"/>
    </row>
    <row r="59" spans="1:8" ht="12.6" customHeight="1" x14ac:dyDescent="0.2">
      <c r="A59" s="20" t="s">
        <v>48</v>
      </c>
      <c r="B59" s="12">
        <v>2657</v>
      </c>
      <c r="C59" s="5"/>
      <c r="D59" s="12"/>
      <c r="E59" s="34" t="s">
        <v>35</v>
      </c>
      <c r="F59" s="58"/>
      <c r="G59" s="19"/>
      <c r="H59" s="19">
        <f>H46-H55</f>
        <v>4843972</v>
      </c>
    </row>
    <row r="60" spans="1:8" ht="12.6" customHeight="1" x14ac:dyDescent="0.2">
      <c r="A60" s="20" t="s">
        <v>75</v>
      </c>
      <c r="B60" s="12">
        <v>74621</v>
      </c>
      <c r="C60" s="5"/>
      <c r="D60" s="5"/>
      <c r="E60" s="34" t="s">
        <v>32</v>
      </c>
      <c r="F60" s="58"/>
      <c r="G60" s="19"/>
      <c r="H60" s="19">
        <v>80000</v>
      </c>
    </row>
    <row r="61" spans="1:8" ht="12.6" customHeight="1" x14ac:dyDescent="0.2">
      <c r="A61" s="20" t="s">
        <v>94</v>
      </c>
      <c r="B61" s="12">
        <v>133185</v>
      </c>
      <c r="C61" s="5"/>
      <c r="D61" s="5"/>
      <c r="E61" s="34" t="s">
        <v>36</v>
      </c>
      <c r="F61" s="58"/>
      <c r="G61" s="19"/>
      <c r="H61" s="19">
        <f>H59-H60</f>
        <v>4763972</v>
      </c>
    </row>
    <row r="62" spans="1:8" ht="12.6" customHeight="1" x14ac:dyDescent="0.2">
      <c r="A62" s="20" t="s">
        <v>56</v>
      </c>
      <c r="B62" s="12">
        <v>62545</v>
      </c>
      <c r="C62" s="5"/>
      <c r="D62" s="5"/>
      <c r="E62" s="34" t="s">
        <v>33</v>
      </c>
      <c r="F62" s="58"/>
      <c r="G62" s="19"/>
      <c r="H62" s="19">
        <v>24415667</v>
      </c>
    </row>
    <row r="63" spans="1:8" ht="12.6" customHeight="1" thickBot="1" x14ac:dyDescent="0.25">
      <c r="A63" s="5" t="s">
        <v>70</v>
      </c>
      <c r="B63" s="12">
        <v>56015</v>
      </c>
      <c r="C63" s="5"/>
      <c r="D63" s="5"/>
      <c r="E63" s="46" t="s">
        <v>34</v>
      </c>
      <c r="F63" s="59"/>
      <c r="G63" s="47"/>
      <c r="H63" s="47">
        <f>H61+H62</f>
        <v>29179639</v>
      </c>
    </row>
    <row r="64" spans="1:8" ht="12.6" customHeight="1" thickTop="1" x14ac:dyDescent="0.2">
      <c r="A64" s="5" t="s">
        <v>67</v>
      </c>
      <c r="B64" s="12">
        <v>380810</v>
      </c>
      <c r="C64" s="5"/>
      <c r="D64" s="5"/>
      <c r="E64" s="5"/>
      <c r="F64" s="37"/>
      <c r="G64" s="12"/>
      <c r="H64" s="12"/>
    </row>
    <row r="65" spans="1:9" ht="12.6" customHeight="1" x14ac:dyDescent="0.2">
      <c r="A65" s="5" t="s">
        <v>22</v>
      </c>
      <c r="B65" s="12">
        <v>88781</v>
      </c>
      <c r="C65" s="5"/>
      <c r="D65" s="5"/>
      <c r="E65" s="5"/>
      <c r="F65" s="37"/>
      <c r="G65" s="12"/>
      <c r="H65" s="12"/>
    </row>
    <row r="66" spans="1:9" ht="12.6" customHeight="1" x14ac:dyDescent="0.2">
      <c r="A66" s="20"/>
      <c r="B66" s="12"/>
      <c r="C66" s="5"/>
      <c r="D66" s="5"/>
      <c r="E66" s="5"/>
      <c r="F66" s="37"/>
      <c r="G66" s="12"/>
      <c r="H66" s="12"/>
    </row>
    <row r="67" spans="1:9" ht="12.6" customHeight="1" x14ac:dyDescent="0.2">
      <c r="A67" s="6" t="s">
        <v>23</v>
      </c>
      <c r="B67" s="13">
        <f>SUM(B44:B66)</f>
        <v>4896061</v>
      </c>
      <c r="C67" s="5"/>
      <c r="D67" s="5"/>
      <c r="E67" s="5"/>
      <c r="F67" s="37"/>
      <c r="G67" s="12"/>
      <c r="H67" s="12"/>
    </row>
    <row r="68" spans="1:9" ht="12.6" customHeight="1" x14ac:dyDescent="0.2">
      <c r="A68" s="5"/>
      <c r="B68" s="5"/>
      <c r="C68" s="5"/>
      <c r="D68" s="36"/>
      <c r="E68" s="36"/>
      <c r="F68" s="60"/>
      <c r="G68" s="38"/>
      <c r="H68" s="38"/>
      <c r="I68" s="31"/>
    </row>
    <row r="69" spans="1:9" ht="12.6" customHeight="1" x14ac:dyDescent="0.2">
      <c r="A69" s="6" t="s">
        <v>25</v>
      </c>
      <c r="B69" s="13"/>
      <c r="C69" s="13">
        <v>5542061</v>
      </c>
      <c r="D69" s="45"/>
      <c r="E69" s="5"/>
      <c r="F69" s="37"/>
      <c r="G69" s="12"/>
      <c r="H69" s="12"/>
    </row>
    <row r="70" spans="1:9" ht="12.6" customHeight="1" x14ac:dyDescent="0.2">
      <c r="A70" s="6"/>
      <c r="B70" s="6"/>
      <c r="C70" s="6"/>
      <c r="D70" s="6"/>
      <c r="E70" s="6"/>
      <c r="F70" s="61"/>
      <c r="G70" s="6"/>
      <c r="H70" s="6"/>
    </row>
    <row r="71" spans="1:9" ht="12.6" customHeight="1" x14ac:dyDescent="0.2"/>
    <row r="72" spans="1:9" ht="12.6" customHeight="1" x14ac:dyDescent="0.2"/>
    <row r="73" spans="1:9" ht="13.2" customHeight="1" x14ac:dyDescent="0.2"/>
    <row r="74" spans="1:9" ht="12" customHeight="1" x14ac:dyDescent="0.2"/>
  </sheetData>
  <mergeCells count="12">
    <mergeCell ref="J7:K7"/>
    <mergeCell ref="B5:D5"/>
    <mergeCell ref="A1:D1"/>
    <mergeCell ref="F1:H1"/>
    <mergeCell ref="A2:D2"/>
    <mergeCell ref="A3:D3"/>
    <mergeCell ref="J2:K2"/>
    <mergeCell ref="J3:K3"/>
    <mergeCell ref="J4:K4"/>
    <mergeCell ref="J5:K5"/>
    <mergeCell ref="J6:K6"/>
    <mergeCell ref="J1:K1"/>
  </mergeCells>
  <phoneticPr fontId="1"/>
  <pageMargins left="0.70866141732283472" right="0.70866141732283472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5F395-4C33-4381-B5E1-70944E825BF0}">
  <dimension ref="A1:E40"/>
  <sheetViews>
    <sheetView zoomScale="120" zoomScaleNormal="120" workbookViewId="0">
      <selection activeCell="E38" sqref="E38"/>
    </sheetView>
  </sheetViews>
  <sheetFormatPr defaultRowHeight="13.2" x14ac:dyDescent="0.2"/>
  <cols>
    <col min="1" max="1" width="19" customWidth="1"/>
    <col min="2" max="4" width="12.44140625" customWidth="1"/>
    <col min="5" max="5" width="25.21875" customWidth="1"/>
  </cols>
  <sheetData>
    <row r="1" spans="1:5" ht="27" customHeight="1" x14ac:dyDescent="0.2">
      <c r="A1" s="78" t="s">
        <v>170</v>
      </c>
      <c r="B1" s="78"/>
      <c r="C1" s="78"/>
      <c r="D1" s="78"/>
      <c r="E1" s="78"/>
    </row>
    <row r="2" spans="1:5" x14ac:dyDescent="0.2">
      <c r="E2" s="42" t="s">
        <v>169</v>
      </c>
    </row>
    <row r="3" spans="1:5" x14ac:dyDescent="0.2">
      <c r="E3" s="42"/>
    </row>
    <row r="6" spans="1:5" ht="17.399999999999999" customHeight="1" x14ac:dyDescent="0.2">
      <c r="A6" t="s">
        <v>168</v>
      </c>
      <c r="E6" s="76" t="s">
        <v>153</v>
      </c>
    </row>
    <row r="7" spans="1:5" ht="17.399999999999999" customHeight="1" x14ac:dyDescent="0.2">
      <c r="A7" s="62" t="s">
        <v>152</v>
      </c>
      <c r="B7" s="75" t="s">
        <v>151</v>
      </c>
      <c r="C7" s="62" t="s">
        <v>150</v>
      </c>
      <c r="D7" s="62" t="s">
        <v>149</v>
      </c>
      <c r="E7" s="62" t="s">
        <v>148</v>
      </c>
    </row>
    <row r="8" spans="1:5" ht="17.399999999999999" customHeight="1" x14ac:dyDescent="0.2">
      <c r="A8" s="34" t="s">
        <v>167</v>
      </c>
      <c r="B8" s="19">
        <v>135000</v>
      </c>
      <c r="C8" s="19">
        <v>144000</v>
      </c>
      <c r="D8" s="19">
        <f>C8-B8</f>
        <v>9000</v>
      </c>
      <c r="E8" s="77" t="s">
        <v>166</v>
      </c>
    </row>
    <row r="9" spans="1:5" ht="17.399999999999999" customHeight="1" x14ac:dyDescent="0.2">
      <c r="A9" s="34" t="s">
        <v>165</v>
      </c>
      <c r="B9" s="19">
        <v>2500000</v>
      </c>
      <c r="C9" s="19">
        <v>1128302</v>
      </c>
      <c r="D9" s="19">
        <f>C9-B9</f>
        <v>-1371698</v>
      </c>
      <c r="E9" s="40" t="s">
        <v>164</v>
      </c>
    </row>
    <row r="10" spans="1:5" ht="17.399999999999999" customHeight="1" x14ac:dyDescent="0.2">
      <c r="A10" s="34" t="s">
        <v>163</v>
      </c>
      <c r="B10" s="19">
        <v>3000000</v>
      </c>
      <c r="C10" s="19">
        <v>1939860</v>
      </c>
      <c r="D10" s="19">
        <f>C10-B10</f>
        <v>-1060140</v>
      </c>
      <c r="E10" s="40" t="s">
        <v>162</v>
      </c>
    </row>
    <row r="11" spans="1:5" ht="17.399999999999999" customHeight="1" x14ac:dyDescent="0.2">
      <c r="A11" s="34" t="s">
        <v>161</v>
      </c>
      <c r="B11" s="19">
        <v>1000000</v>
      </c>
      <c r="C11" s="19">
        <v>1187930</v>
      </c>
      <c r="D11" s="19">
        <f>C11-B11</f>
        <v>187930</v>
      </c>
      <c r="E11" s="40" t="s">
        <v>160</v>
      </c>
    </row>
    <row r="12" spans="1:5" ht="17.399999999999999" customHeight="1" x14ac:dyDescent="0.2">
      <c r="A12" s="34" t="s">
        <v>159</v>
      </c>
      <c r="B12" s="19">
        <v>1000000</v>
      </c>
      <c r="C12" s="19">
        <v>710000</v>
      </c>
      <c r="D12" s="19">
        <f>C12-B12</f>
        <v>-290000</v>
      </c>
      <c r="E12" s="40" t="s">
        <v>158</v>
      </c>
    </row>
    <row r="13" spans="1:5" ht="17.399999999999999" customHeight="1" x14ac:dyDescent="0.2">
      <c r="A13" s="34" t="s">
        <v>157</v>
      </c>
      <c r="B13" s="19"/>
      <c r="C13" s="19">
        <v>8001778</v>
      </c>
      <c r="D13" s="19">
        <f>C13-B13</f>
        <v>8001778</v>
      </c>
      <c r="E13" s="40" t="s">
        <v>156</v>
      </c>
    </row>
    <row r="14" spans="1:5" ht="17.399999999999999" customHeight="1" x14ac:dyDescent="0.2">
      <c r="A14" s="34"/>
      <c r="B14" s="19"/>
      <c r="C14" s="19"/>
      <c r="D14" s="19"/>
      <c r="E14" s="40"/>
    </row>
    <row r="15" spans="1:5" ht="17.399999999999999" customHeight="1" x14ac:dyDescent="0.2">
      <c r="A15" s="62" t="s">
        <v>155</v>
      </c>
      <c r="B15" s="19">
        <f>SUM(B8:B14)</f>
        <v>7635000</v>
      </c>
      <c r="C15" s="19">
        <f>SUM(C8:C14)</f>
        <v>13111870</v>
      </c>
      <c r="D15" s="19">
        <f>C15-B15</f>
        <v>5476870</v>
      </c>
      <c r="E15" s="40"/>
    </row>
    <row r="16" spans="1:5" ht="17.399999999999999" customHeight="1" x14ac:dyDescent="0.2">
      <c r="A16" s="76"/>
      <c r="B16" s="24"/>
      <c r="C16" s="24"/>
      <c r="D16" s="24"/>
    </row>
    <row r="17" spans="1:5" ht="17.399999999999999" customHeight="1" x14ac:dyDescent="0.2">
      <c r="A17" t="s">
        <v>154</v>
      </c>
      <c r="E17" s="76" t="s">
        <v>153</v>
      </c>
    </row>
    <row r="18" spans="1:5" ht="17.399999999999999" customHeight="1" x14ac:dyDescent="0.2">
      <c r="A18" s="62" t="s">
        <v>152</v>
      </c>
      <c r="B18" s="75" t="s">
        <v>151</v>
      </c>
      <c r="C18" s="62" t="s">
        <v>150</v>
      </c>
      <c r="D18" s="62" t="s">
        <v>149</v>
      </c>
      <c r="E18" s="62" t="s">
        <v>148</v>
      </c>
    </row>
    <row r="19" spans="1:5" ht="17.399999999999999" customHeight="1" x14ac:dyDescent="0.2">
      <c r="A19" s="34" t="s">
        <v>147</v>
      </c>
      <c r="B19" s="19">
        <v>1200000</v>
      </c>
      <c r="C19" s="19">
        <v>486457</v>
      </c>
      <c r="D19" s="19">
        <f>B19-C19</f>
        <v>713543</v>
      </c>
      <c r="E19" s="40" t="s">
        <v>146</v>
      </c>
    </row>
    <row r="20" spans="1:5" ht="17.399999999999999" customHeight="1" x14ac:dyDescent="0.2">
      <c r="A20" s="34" t="s">
        <v>145</v>
      </c>
      <c r="B20" s="19">
        <v>1200000</v>
      </c>
      <c r="C20" s="19">
        <v>1010846</v>
      </c>
      <c r="D20" s="19">
        <f>B20-C20</f>
        <v>189154</v>
      </c>
      <c r="E20" s="40" t="s">
        <v>144</v>
      </c>
    </row>
    <row r="21" spans="1:5" ht="17.399999999999999" customHeight="1" x14ac:dyDescent="0.2">
      <c r="A21" s="34" t="s">
        <v>143</v>
      </c>
      <c r="B21" s="19">
        <v>280000</v>
      </c>
      <c r="C21" s="19">
        <v>108446</v>
      </c>
      <c r="D21" s="19">
        <v>171554</v>
      </c>
      <c r="E21" s="40" t="s">
        <v>142</v>
      </c>
    </row>
    <row r="22" spans="1:5" ht="17.399999999999999" customHeight="1" x14ac:dyDescent="0.2">
      <c r="A22" s="34" t="s">
        <v>141</v>
      </c>
      <c r="B22" s="19">
        <v>150000</v>
      </c>
      <c r="C22" s="19">
        <v>276848</v>
      </c>
      <c r="D22" s="19">
        <f>B22-C22</f>
        <v>-126848</v>
      </c>
      <c r="E22" s="40" t="s">
        <v>140</v>
      </c>
    </row>
    <row r="23" spans="1:5" ht="17.399999999999999" customHeight="1" x14ac:dyDescent="0.2">
      <c r="A23" s="34" t="s">
        <v>139</v>
      </c>
      <c r="B23" s="19">
        <v>1100000</v>
      </c>
      <c r="C23" s="19">
        <v>1650703</v>
      </c>
      <c r="D23" s="19">
        <f>B23-C23</f>
        <v>-550703</v>
      </c>
      <c r="E23" s="40" t="s">
        <v>138</v>
      </c>
    </row>
    <row r="24" spans="1:5" ht="17.399999999999999" customHeight="1" x14ac:dyDescent="0.2">
      <c r="A24" s="34" t="s">
        <v>137</v>
      </c>
      <c r="B24" s="19">
        <v>270000</v>
      </c>
      <c r="C24" s="19">
        <v>306508</v>
      </c>
      <c r="D24" s="19">
        <f>B24-C24</f>
        <v>-36508</v>
      </c>
      <c r="E24" s="40" t="s">
        <v>136</v>
      </c>
    </row>
    <row r="25" spans="1:5" ht="17.399999999999999" customHeight="1" x14ac:dyDescent="0.2">
      <c r="A25" s="34" t="s">
        <v>135</v>
      </c>
      <c r="B25" s="19">
        <v>430000</v>
      </c>
      <c r="C25" s="19">
        <v>540129</v>
      </c>
      <c r="D25" s="19">
        <f>B25-C25</f>
        <v>-110129</v>
      </c>
      <c r="E25" s="40" t="s">
        <v>134</v>
      </c>
    </row>
    <row r="26" spans="1:5" ht="17.399999999999999" customHeight="1" x14ac:dyDescent="0.2">
      <c r="A26" s="34" t="s">
        <v>133</v>
      </c>
      <c r="B26" s="19">
        <v>551000</v>
      </c>
      <c r="C26" s="19">
        <v>346630</v>
      </c>
      <c r="D26" s="19">
        <f>B26-C26</f>
        <v>204370</v>
      </c>
      <c r="E26" s="40" t="s">
        <v>132</v>
      </c>
    </row>
    <row r="27" spans="1:5" ht="17.399999999999999" customHeight="1" x14ac:dyDescent="0.2">
      <c r="A27" s="34" t="s">
        <v>131</v>
      </c>
      <c r="B27" s="19">
        <v>760000</v>
      </c>
      <c r="C27" s="19">
        <v>768000</v>
      </c>
      <c r="D27" s="19">
        <f>B27-C27</f>
        <v>-8000</v>
      </c>
      <c r="E27" s="40" t="s">
        <v>130</v>
      </c>
    </row>
    <row r="28" spans="1:5" ht="17.399999999999999" customHeight="1" x14ac:dyDescent="0.2">
      <c r="A28" s="34" t="s">
        <v>129</v>
      </c>
      <c r="B28" s="19">
        <v>70000</v>
      </c>
      <c r="C28" s="19">
        <v>103045</v>
      </c>
      <c r="D28" s="19">
        <f>B28-C28</f>
        <v>-33045</v>
      </c>
      <c r="E28" s="40" t="s">
        <v>128</v>
      </c>
    </row>
    <row r="29" spans="1:5" ht="17.399999999999999" customHeight="1" x14ac:dyDescent="0.2">
      <c r="A29" s="34" t="s">
        <v>127</v>
      </c>
      <c r="B29" s="19">
        <v>740000</v>
      </c>
      <c r="C29" s="19">
        <v>585781</v>
      </c>
      <c r="D29" s="19">
        <f>B29-C29</f>
        <v>154219</v>
      </c>
      <c r="E29" s="40" t="s">
        <v>126</v>
      </c>
    </row>
    <row r="30" spans="1:5" ht="17.399999999999999" customHeight="1" x14ac:dyDescent="0.2">
      <c r="A30" s="34" t="s">
        <v>125</v>
      </c>
      <c r="B30" s="19">
        <v>44000</v>
      </c>
      <c r="C30" s="19">
        <v>61959</v>
      </c>
      <c r="D30" s="19">
        <f>B30-C30</f>
        <v>-17959</v>
      </c>
      <c r="E30" s="40" t="s">
        <v>124</v>
      </c>
    </row>
    <row r="31" spans="1:5" ht="17.399999999999999" customHeight="1" x14ac:dyDescent="0.2">
      <c r="A31" s="34" t="s">
        <v>123</v>
      </c>
      <c r="B31" s="19">
        <v>15000</v>
      </c>
      <c r="C31" s="19">
        <v>11988</v>
      </c>
      <c r="D31" s="19">
        <f>B31-C31</f>
        <v>3012</v>
      </c>
      <c r="E31" s="40" t="s">
        <v>122</v>
      </c>
    </row>
    <row r="32" spans="1:5" ht="17.399999999999999" customHeight="1" x14ac:dyDescent="0.2">
      <c r="A32" s="34" t="s">
        <v>121</v>
      </c>
      <c r="B32" s="19">
        <v>50000</v>
      </c>
      <c r="C32" s="19">
        <v>685705</v>
      </c>
      <c r="D32" s="19">
        <f>B32-C32</f>
        <v>-635705</v>
      </c>
      <c r="E32" s="40" t="s">
        <v>120</v>
      </c>
    </row>
    <row r="33" spans="1:5" ht="17.399999999999999" customHeight="1" x14ac:dyDescent="0.2">
      <c r="A33" s="34" t="s">
        <v>119</v>
      </c>
      <c r="B33" s="19">
        <v>45000</v>
      </c>
      <c r="C33" s="19">
        <v>61015</v>
      </c>
      <c r="D33" s="19">
        <f>B33-C33</f>
        <v>-16015</v>
      </c>
      <c r="E33" s="40" t="s">
        <v>118</v>
      </c>
    </row>
    <row r="34" spans="1:5" ht="17.399999999999999" customHeight="1" x14ac:dyDescent="0.2">
      <c r="A34" s="34" t="s">
        <v>117</v>
      </c>
      <c r="B34" s="19">
        <v>270000</v>
      </c>
      <c r="C34" s="19">
        <v>410810</v>
      </c>
      <c r="D34" s="19">
        <f>B34-C34</f>
        <v>-140810</v>
      </c>
      <c r="E34" s="40" t="s">
        <v>116</v>
      </c>
    </row>
    <row r="35" spans="1:5" ht="17.399999999999999" customHeight="1" x14ac:dyDescent="0.2">
      <c r="A35" s="34" t="s">
        <v>115</v>
      </c>
      <c r="B35" s="19">
        <v>360000</v>
      </c>
      <c r="C35" s="19">
        <v>1278</v>
      </c>
      <c r="D35" s="19">
        <f>B35-C35</f>
        <v>358722</v>
      </c>
      <c r="E35" s="40" t="s">
        <v>114</v>
      </c>
    </row>
    <row r="36" spans="1:5" ht="17.399999999999999" customHeight="1" x14ac:dyDescent="0.2">
      <c r="A36" s="34" t="s">
        <v>113</v>
      </c>
      <c r="B36" s="19"/>
      <c r="C36" s="19">
        <v>185508</v>
      </c>
      <c r="D36" s="19"/>
      <c r="E36" s="40" t="s">
        <v>112</v>
      </c>
    </row>
    <row r="37" spans="1:5" ht="17.399999999999999" customHeight="1" x14ac:dyDescent="0.2">
      <c r="A37" s="34" t="s">
        <v>111</v>
      </c>
      <c r="B37" s="19"/>
      <c r="C37" s="19">
        <v>22756</v>
      </c>
      <c r="D37" s="19"/>
      <c r="E37" s="40" t="s">
        <v>110</v>
      </c>
    </row>
    <row r="38" spans="1:5" ht="17.399999999999999" customHeight="1" x14ac:dyDescent="0.2">
      <c r="A38" s="34" t="s">
        <v>109</v>
      </c>
      <c r="B38" s="19">
        <v>100000</v>
      </c>
      <c r="C38" s="19">
        <v>188412</v>
      </c>
      <c r="D38" s="19">
        <f>B38-C38</f>
        <v>-88412</v>
      </c>
      <c r="E38" s="34" t="s">
        <v>108</v>
      </c>
    </row>
    <row r="39" spans="1:5" ht="17.399999999999999" customHeight="1" x14ac:dyDescent="0.2">
      <c r="A39" s="62" t="s">
        <v>107</v>
      </c>
      <c r="B39" s="19">
        <f>SUM(B19:B38)</f>
        <v>7635000</v>
      </c>
      <c r="C39" s="19">
        <f>SUM(C19:C38)</f>
        <v>7812824</v>
      </c>
      <c r="D39" s="19">
        <f>B39-C39</f>
        <v>-177824</v>
      </c>
      <c r="E39" s="34"/>
    </row>
    <row r="40" spans="1:5" x14ac:dyDescent="0.2">
      <c r="A40" s="34" t="s">
        <v>106</v>
      </c>
      <c r="B40" s="34"/>
      <c r="C40" s="74">
        <f>C15-C39</f>
        <v>5299046</v>
      </c>
      <c r="D40" s="74">
        <f>D15+D39</f>
        <v>5299046</v>
      </c>
      <c r="E40" s="34"/>
    </row>
  </sheetData>
  <mergeCells count="1">
    <mergeCell ref="A1:E1"/>
  </mergeCells>
  <phoneticPr fontId="1"/>
  <pageMargins left="0.70866141732283472" right="0.70866141732283472" top="0.55118110236220474" bottom="0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0389C-90AB-4447-8B0A-AB7E5A1B6B60}">
  <dimension ref="A1:E41"/>
  <sheetViews>
    <sheetView zoomScale="120" zoomScaleNormal="120" workbookViewId="0">
      <selection activeCell="C40" sqref="C40"/>
    </sheetView>
  </sheetViews>
  <sheetFormatPr defaultRowHeight="13.2" x14ac:dyDescent="0.2"/>
  <cols>
    <col min="1" max="1" width="19" customWidth="1"/>
    <col min="2" max="4" width="12.44140625" customWidth="1"/>
    <col min="5" max="5" width="25.21875" customWidth="1"/>
  </cols>
  <sheetData>
    <row r="1" spans="1:5" ht="27" customHeight="1" x14ac:dyDescent="0.2">
      <c r="A1" s="78" t="s">
        <v>170</v>
      </c>
      <c r="B1" s="78"/>
      <c r="C1" s="78"/>
      <c r="D1" s="78"/>
      <c r="E1" s="78"/>
    </row>
    <row r="2" spans="1:5" x14ac:dyDescent="0.2">
      <c r="E2" s="42" t="s">
        <v>169</v>
      </c>
    </row>
    <row r="3" spans="1:5" x14ac:dyDescent="0.2">
      <c r="E3" s="42"/>
    </row>
    <row r="5" spans="1:5" ht="17.399999999999999" customHeight="1" x14ac:dyDescent="0.2">
      <c r="A5" t="s">
        <v>168</v>
      </c>
      <c r="E5" s="76" t="s">
        <v>153</v>
      </c>
    </row>
    <row r="6" spans="1:5" ht="17.399999999999999" customHeight="1" x14ac:dyDescent="0.2">
      <c r="A6" s="62" t="s">
        <v>152</v>
      </c>
      <c r="B6" s="75" t="s">
        <v>151</v>
      </c>
      <c r="C6" s="62" t="s">
        <v>150</v>
      </c>
      <c r="D6" s="62" t="s">
        <v>149</v>
      </c>
      <c r="E6" s="62" t="s">
        <v>148</v>
      </c>
    </row>
    <row r="7" spans="1:5" ht="17.399999999999999" customHeight="1" x14ac:dyDescent="0.2">
      <c r="A7" s="34" t="s">
        <v>167</v>
      </c>
      <c r="B7" s="19">
        <v>135000</v>
      </c>
      <c r="C7" s="19">
        <v>144000</v>
      </c>
      <c r="D7" s="19">
        <f>C7-B7</f>
        <v>9000</v>
      </c>
      <c r="E7" s="77" t="s">
        <v>166</v>
      </c>
    </row>
    <row r="8" spans="1:5" ht="17.399999999999999" customHeight="1" x14ac:dyDescent="0.2">
      <c r="A8" s="34" t="s">
        <v>165</v>
      </c>
      <c r="B8" s="19">
        <v>2500000</v>
      </c>
      <c r="C8" s="19">
        <v>1128302</v>
      </c>
      <c r="D8" s="19">
        <f>C8-B8</f>
        <v>-1371698</v>
      </c>
      <c r="E8" s="40" t="s">
        <v>164</v>
      </c>
    </row>
    <row r="9" spans="1:5" ht="17.399999999999999" customHeight="1" x14ac:dyDescent="0.2">
      <c r="A9" s="34" t="s">
        <v>163</v>
      </c>
      <c r="B9" s="19">
        <v>3000000</v>
      </c>
      <c r="C9" s="19">
        <v>1939860</v>
      </c>
      <c r="D9" s="19">
        <f>C9-B9</f>
        <v>-1060140</v>
      </c>
      <c r="E9" s="40" t="s">
        <v>162</v>
      </c>
    </row>
    <row r="10" spans="1:5" ht="17.399999999999999" customHeight="1" x14ac:dyDescent="0.2">
      <c r="A10" s="34" t="s">
        <v>161</v>
      </c>
      <c r="B10" s="19">
        <v>1000000</v>
      </c>
      <c r="C10" s="19">
        <v>1187930</v>
      </c>
      <c r="D10" s="19">
        <f>C10-B10</f>
        <v>187930</v>
      </c>
      <c r="E10" s="40" t="s">
        <v>160</v>
      </c>
    </row>
    <row r="11" spans="1:5" ht="17.399999999999999" customHeight="1" x14ac:dyDescent="0.2">
      <c r="A11" s="34" t="s">
        <v>159</v>
      </c>
      <c r="B11" s="19">
        <v>1000000</v>
      </c>
      <c r="C11" s="19">
        <v>710000</v>
      </c>
      <c r="D11" s="19">
        <f>C11-B11</f>
        <v>-290000</v>
      </c>
      <c r="E11" s="40" t="s">
        <v>158</v>
      </c>
    </row>
    <row r="12" spans="1:5" ht="17.399999999999999" customHeight="1" x14ac:dyDescent="0.2">
      <c r="A12" s="34" t="s">
        <v>180</v>
      </c>
      <c r="B12" s="19">
        <v>0</v>
      </c>
      <c r="C12" s="19">
        <v>611398</v>
      </c>
      <c r="D12" s="19">
        <f>C12-B12</f>
        <v>611398</v>
      </c>
      <c r="E12" s="40" t="s">
        <v>179</v>
      </c>
    </row>
    <row r="13" spans="1:5" ht="17.399999999999999" customHeight="1" x14ac:dyDescent="0.2">
      <c r="A13" s="34" t="s">
        <v>157</v>
      </c>
      <c r="B13" s="19">
        <v>0</v>
      </c>
      <c r="C13" s="19">
        <v>7390380</v>
      </c>
      <c r="D13" s="19">
        <f>C13-B13</f>
        <v>7390380</v>
      </c>
      <c r="E13" s="40" t="s">
        <v>156</v>
      </c>
    </row>
    <row r="14" spans="1:5" ht="17.399999999999999" customHeight="1" x14ac:dyDescent="0.2">
      <c r="A14" s="62" t="s">
        <v>155</v>
      </c>
      <c r="B14" s="19">
        <f>SUM(B7:B13)</f>
        <v>7635000</v>
      </c>
      <c r="C14" s="19">
        <f>SUM(C7:C13)</f>
        <v>13111870</v>
      </c>
      <c r="D14" s="19">
        <f>C14-B14</f>
        <v>5476870</v>
      </c>
      <c r="E14" s="40"/>
    </row>
    <row r="15" spans="1:5" ht="17.399999999999999" customHeight="1" x14ac:dyDescent="0.2">
      <c r="A15" s="76"/>
      <c r="B15" s="24"/>
      <c r="C15" s="24"/>
      <c r="D15" s="24"/>
    </row>
    <row r="16" spans="1:5" ht="17.399999999999999" customHeight="1" x14ac:dyDescent="0.2">
      <c r="A16" t="s">
        <v>154</v>
      </c>
      <c r="E16" s="76" t="s">
        <v>153</v>
      </c>
    </row>
    <row r="17" spans="1:5" ht="17.399999999999999" customHeight="1" x14ac:dyDescent="0.2">
      <c r="A17" s="62" t="s">
        <v>152</v>
      </c>
      <c r="B17" s="75" t="s">
        <v>151</v>
      </c>
      <c r="C17" s="62" t="s">
        <v>150</v>
      </c>
      <c r="D17" s="62" t="s">
        <v>149</v>
      </c>
      <c r="E17" s="62" t="s">
        <v>148</v>
      </c>
    </row>
    <row r="18" spans="1:5" ht="17.399999999999999" customHeight="1" x14ac:dyDescent="0.2">
      <c r="A18" s="34" t="s">
        <v>147</v>
      </c>
      <c r="B18" s="19">
        <v>700000</v>
      </c>
      <c r="C18" s="19">
        <v>486457</v>
      </c>
      <c r="D18" s="19">
        <f>B18-C18</f>
        <v>213543</v>
      </c>
      <c r="E18" s="40" t="s">
        <v>146</v>
      </c>
    </row>
    <row r="19" spans="1:5" ht="17.399999999999999" customHeight="1" x14ac:dyDescent="0.2">
      <c r="A19" s="34" t="s">
        <v>145</v>
      </c>
      <c r="B19" s="19">
        <v>1200000</v>
      </c>
      <c r="C19" s="19">
        <v>1010846</v>
      </c>
      <c r="D19" s="19">
        <f>B19-C19</f>
        <v>189154</v>
      </c>
      <c r="E19" s="40" t="s">
        <v>144</v>
      </c>
    </row>
    <row r="20" spans="1:5" ht="17.399999999999999" customHeight="1" x14ac:dyDescent="0.2">
      <c r="A20" s="34" t="s">
        <v>143</v>
      </c>
      <c r="B20" s="19">
        <v>280000</v>
      </c>
      <c r="C20" s="19">
        <v>108446</v>
      </c>
      <c r="D20" s="19">
        <v>171554</v>
      </c>
      <c r="E20" s="40" t="s">
        <v>142</v>
      </c>
    </row>
    <row r="21" spans="1:5" ht="17.399999999999999" customHeight="1" x14ac:dyDescent="0.2">
      <c r="A21" s="34" t="s">
        <v>141</v>
      </c>
      <c r="B21" s="19">
        <v>150000</v>
      </c>
      <c r="C21" s="19">
        <v>276848</v>
      </c>
      <c r="D21" s="19">
        <f>B21-C21</f>
        <v>-126848</v>
      </c>
      <c r="E21" s="40" t="s">
        <v>178</v>
      </c>
    </row>
    <row r="22" spans="1:5" ht="17.399999999999999" customHeight="1" x14ac:dyDescent="0.2">
      <c r="A22" s="34" t="s">
        <v>177</v>
      </c>
      <c r="B22" s="19">
        <v>200000</v>
      </c>
      <c r="C22" s="19">
        <v>398768</v>
      </c>
      <c r="D22" s="19">
        <f>B22-C22</f>
        <v>-198768</v>
      </c>
      <c r="E22" s="40" t="s">
        <v>176</v>
      </c>
    </row>
    <row r="23" spans="1:5" ht="17.399999999999999" customHeight="1" x14ac:dyDescent="0.2">
      <c r="A23" s="34" t="s">
        <v>175</v>
      </c>
      <c r="B23" s="19">
        <v>900000</v>
      </c>
      <c r="C23" s="19">
        <v>1251935</v>
      </c>
      <c r="D23" s="19">
        <f>B23-C23</f>
        <v>-351935</v>
      </c>
      <c r="E23" s="40" t="s">
        <v>138</v>
      </c>
    </row>
    <row r="24" spans="1:5" ht="17.399999999999999" customHeight="1" x14ac:dyDescent="0.2">
      <c r="A24" s="34" t="s">
        <v>137</v>
      </c>
      <c r="B24" s="19">
        <v>270000</v>
      </c>
      <c r="C24" s="19">
        <v>306508</v>
      </c>
      <c r="D24" s="19">
        <f>B24-C24</f>
        <v>-36508</v>
      </c>
      <c r="E24" s="40" t="s">
        <v>136</v>
      </c>
    </row>
    <row r="25" spans="1:5" ht="17.399999999999999" customHeight="1" x14ac:dyDescent="0.2">
      <c r="A25" s="34" t="s">
        <v>135</v>
      </c>
      <c r="B25" s="19">
        <v>330000</v>
      </c>
      <c r="C25" s="19">
        <v>540129</v>
      </c>
      <c r="D25" s="19">
        <f>B25-C25</f>
        <v>-210129</v>
      </c>
      <c r="E25" s="40" t="s">
        <v>134</v>
      </c>
    </row>
    <row r="26" spans="1:5" ht="17.399999999999999" customHeight="1" x14ac:dyDescent="0.2">
      <c r="A26" s="34" t="s">
        <v>133</v>
      </c>
      <c r="B26" s="19">
        <v>551000</v>
      </c>
      <c r="C26" s="19">
        <v>346630</v>
      </c>
      <c r="D26" s="19">
        <f>B26-C26</f>
        <v>204370</v>
      </c>
      <c r="E26" s="40" t="s">
        <v>132</v>
      </c>
    </row>
    <row r="27" spans="1:5" ht="17.399999999999999" customHeight="1" x14ac:dyDescent="0.2">
      <c r="A27" s="34" t="s">
        <v>131</v>
      </c>
      <c r="B27" s="19">
        <v>760000</v>
      </c>
      <c r="C27" s="19">
        <v>768000</v>
      </c>
      <c r="D27" s="19">
        <f>B27-C27</f>
        <v>-8000</v>
      </c>
      <c r="E27" s="40" t="s">
        <v>130</v>
      </c>
    </row>
    <row r="28" spans="1:5" ht="17.399999999999999" customHeight="1" x14ac:dyDescent="0.2">
      <c r="A28" s="34" t="s">
        <v>129</v>
      </c>
      <c r="B28" s="19">
        <v>70000</v>
      </c>
      <c r="C28" s="19">
        <v>103045</v>
      </c>
      <c r="D28" s="19">
        <f>B28-C28</f>
        <v>-33045</v>
      </c>
      <c r="E28" s="40" t="s">
        <v>174</v>
      </c>
    </row>
    <row r="29" spans="1:5" ht="17.399999999999999" customHeight="1" x14ac:dyDescent="0.2">
      <c r="A29" s="34" t="s">
        <v>127</v>
      </c>
      <c r="B29" s="19">
        <v>740000</v>
      </c>
      <c r="C29" s="19">
        <v>585781</v>
      </c>
      <c r="D29" s="19">
        <f>B29-C29</f>
        <v>154219</v>
      </c>
      <c r="E29" s="40" t="s">
        <v>126</v>
      </c>
    </row>
    <row r="30" spans="1:5" ht="17.399999999999999" customHeight="1" x14ac:dyDescent="0.2">
      <c r="A30" s="34" t="s">
        <v>125</v>
      </c>
      <c r="B30" s="19">
        <v>44000</v>
      </c>
      <c r="C30" s="19">
        <v>61959</v>
      </c>
      <c r="D30" s="19">
        <f>B30-C30</f>
        <v>-17959</v>
      </c>
      <c r="E30" s="40" t="s">
        <v>124</v>
      </c>
    </row>
    <row r="31" spans="1:5" ht="17.399999999999999" customHeight="1" x14ac:dyDescent="0.2">
      <c r="A31" s="34" t="s">
        <v>123</v>
      </c>
      <c r="B31" s="19">
        <v>15000</v>
      </c>
      <c r="C31" s="19">
        <v>11988</v>
      </c>
      <c r="D31" s="19">
        <f>B31-C31</f>
        <v>3012</v>
      </c>
      <c r="E31" s="40" t="s">
        <v>122</v>
      </c>
    </row>
    <row r="32" spans="1:5" ht="17.399999999999999" customHeight="1" x14ac:dyDescent="0.2">
      <c r="A32" s="34" t="s">
        <v>121</v>
      </c>
      <c r="B32" s="19">
        <v>350000</v>
      </c>
      <c r="C32" s="19">
        <v>685705</v>
      </c>
      <c r="D32" s="19">
        <f>B32-C32</f>
        <v>-335705</v>
      </c>
      <c r="E32" s="40" t="s">
        <v>173</v>
      </c>
    </row>
    <row r="33" spans="1:5" ht="17.399999999999999" customHeight="1" x14ac:dyDescent="0.2">
      <c r="A33" s="34" t="s">
        <v>119</v>
      </c>
      <c r="B33" s="19">
        <v>45000</v>
      </c>
      <c r="C33" s="19">
        <v>61015</v>
      </c>
      <c r="D33" s="19">
        <f>B33-C33</f>
        <v>-16015</v>
      </c>
      <c r="E33" s="40" t="s">
        <v>118</v>
      </c>
    </row>
    <row r="34" spans="1:5" ht="17.399999999999999" customHeight="1" x14ac:dyDescent="0.2">
      <c r="A34" s="34" t="s">
        <v>117</v>
      </c>
      <c r="B34" s="19">
        <v>270000</v>
      </c>
      <c r="C34" s="19">
        <v>410810</v>
      </c>
      <c r="D34" s="19">
        <f>B34-C34</f>
        <v>-140810</v>
      </c>
      <c r="E34" s="40" t="s">
        <v>116</v>
      </c>
    </row>
    <row r="35" spans="1:5" ht="17.399999999999999" customHeight="1" x14ac:dyDescent="0.2">
      <c r="A35" s="34" t="s">
        <v>115</v>
      </c>
      <c r="B35" s="19">
        <v>360000</v>
      </c>
      <c r="C35" s="19">
        <v>1278</v>
      </c>
      <c r="D35" s="19">
        <f>B35-C35</f>
        <v>358722</v>
      </c>
      <c r="E35" s="40" t="s">
        <v>172</v>
      </c>
    </row>
    <row r="36" spans="1:5" ht="17.399999999999999" customHeight="1" x14ac:dyDescent="0.2">
      <c r="A36" s="34" t="s">
        <v>113</v>
      </c>
      <c r="B36" s="19">
        <v>100000</v>
      </c>
      <c r="C36" s="19">
        <v>185508</v>
      </c>
      <c r="D36" s="19">
        <f>B36-C36</f>
        <v>-85508</v>
      </c>
      <c r="E36" s="40" t="s">
        <v>112</v>
      </c>
    </row>
    <row r="37" spans="1:5" ht="17.399999999999999" customHeight="1" x14ac:dyDescent="0.2">
      <c r="A37" s="34" t="s">
        <v>111</v>
      </c>
      <c r="B37" s="19">
        <v>100000</v>
      </c>
      <c r="C37" s="19">
        <v>22756</v>
      </c>
      <c r="D37" s="19">
        <f>B37-C37</f>
        <v>77244</v>
      </c>
      <c r="E37" s="40" t="s">
        <v>110</v>
      </c>
    </row>
    <row r="38" spans="1:5" ht="17.399999999999999" customHeight="1" x14ac:dyDescent="0.2">
      <c r="A38" s="34" t="s">
        <v>109</v>
      </c>
      <c r="B38" s="19">
        <v>200000</v>
      </c>
      <c r="C38" s="19">
        <v>188412</v>
      </c>
      <c r="D38" s="19">
        <f>B38-C38</f>
        <v>11588</v>
      </c>
      <c r="E38" s="34" t="s">
        <v>108</v>
      </c>
    </row>
    <row r="39" spans="1:5" ht="17.399999999999999" customHeight="1" x14ac:dyDescent="0.2">
      <c r="A39" s="34" t="s">
        <v>171</v>
      </c>
      <c r="B39" s="19">
        <v>0</v>
      </c>
      <c r="C39" s="19">
        <v>5299046</v>
      </c>
      <c r="D39" s="19">
        <f>B39-C39</f>
        <v>-5299046</v>
      </c>
      <c r="E39" s="40"/>
    </row>
    <row r="40" spans="1:5" ht="17.399999999999999" customHeight="1" x14ac:dyDescent="0.2">
      <c r="A40" s="62" t="s">
        <v>107</v>
      </c>
      <c r="B40" s="19">
        <f>SUM(B18:B39)</f>
        <v>7635000</v>
      </c>
      <c r="C40" s="19">
        <f>SUM(C18:C39)</f>
        <v>13111870</v>
      </c>
      <c r="D40" s="19">
        <f>B40-C40</f>
        <v>-5476870</v>
      </c>
      <c r="E40" s="40"/>
    </row>
    <row r="41" spans="1:5" x14ac:dyDescent="0.2">
      <c r="A41" s="34" t="s">
        <v>106</v>
      </c>
      <c r="B41" s="34"/>
      <c r="C41" s="74">
        <f>C14-C40</f>
        <v>0</v>
      </c>
      <c r="D41" s="74">
        <f>D14+D40</f>
        <v>0</v>
      </c>
      <c r="E41" s="34"/>
    </row>
  </sheetData>
  <mergeCells count="1">
    <mergeCell ref="A1:E1"/>
  </mergeCells>
  <phoneticPr fontId="1"/>
  <pageMargins left="0.70866141732283472" right="0.70866141732283472" top="0.35433070866141736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Ｒ3年度</vt:lpstr>
      <vt:lpstr>Sheet1</vt:lpstr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soga</dc:creator>
  <cp:lastModifiedBy>中山将平</cp:lastModifiedBy>
  <cp:lastPrinted>2022-04-17T11:05:29Z</cp:lastPrinted>
  <dcterms:created xsi:type="dcterms:W3CDTF">2013-06-21T02:14:52Z</dcterms:created>
  <dcterms:modified xsi:type="dcterms:W3CDTF">2022-05-30T14:55:35Z</dcterms:modified>
</cp:coreProperties>
</file>