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aa1ba6ff6be609/デスクトップ/パソコンから移動したエクセルデータ/"/>
    </mc:Choice>
  </mc:AlternateContent>
  <xr:revisionPtr revIDLastSave="184" documentId="14_{E9E88E04-B028-4C7A-B19F-37FE0EA0E193}" xr6:coauthVersionLast="47" xr6:coauthVersionMax="47" xr10:uidLastSave="{AFC8610F-44B2-4064-836C-AC77BEA11395}"/>
  <bookViews>
    <workbookView xWindow="-108" yWindow="-108" windowWidth="23256" windowHeight="12456" xr2:uid="{00000000-000D-0000-FFFF-FFFF00000000}"/>
  </bookViews>
  <sheets>
    <sheet name="Ｒ年6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D38" i="5" s="1"/>
  <c r="H52" i="5" s="1"/>
  <c r="H57" i="5"/>
  <c r="F57" i="5"/>
  <c r="F62" i="5"/>
  <c r="H62" i="5" s="1"/>
  <c r="C73" i="5"/>
  <c r="B71" i="5"/>
  <c r="B45" i="5"/>
  <c r="F46" i="5"/>
  <c r="F16" i="5"/>
  <c r="G48" i="5" l="1"/>
  <c r="C25" i="5" l="1"/>
  <c r="C20" i="5"/>
  <c r="C14" i="5"/>
  <c r="C10" i="5"/>
  <c r="H50" i="5" l="1"/>
  <c r="H66" i="5" l="1"/>
  <c r="H68" i="5" s="1"/>
  <c r="H70" i="5" s="1"/>
</calcChain>
</file>

<file path=xl/sharedStrings.xml><?xml version="1.0" encoding="utf-8"?>
<sst xmlns="http://schemas.openxmlformats.org/spreadsheetml/2006/main" count="114" uniqueCount="102">
  <si>
    <t>（単位　：　円）</t>
    <rPh sb="1" eb="3">
      <t>タンイ</t>
    </rPh>
    <rPh sb="6" eb="7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</si>
  <si>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</si>
  <si>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</si>
  <si>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Ⅰ　経常収益</t>
    <rPh sb="2" eb="4">
      <t>ケイジョウ</t>
    </rPh>
    <rPh sb="4" eb="6">
      <t>シュウエキ</t>
    </rPh>
    <phoneticPr fontId="1"/>
  </si>
  <si>
    <t>　　　１．受取会費</t>
    <rPh sb="5" eb="6">
      <t>ウ</t>
    </rPh>
    <rPh sb="6" eb="7">
      <t>ト</t>
    </rPh>
    <rPh sb="7" eb="9">
      <t>カイヒ</t>
    </rPh>
    <phoneticPr fontId="1"/>
  </si>
  <si>
    <t>　　　　　正会員受取会費</t>
    <rPh sb="5" eb="8">
      <t>セイカイイン</t>
    </rPh>
    <rPh sb="8" eb="9">
      <t>ウ</t>
    </rPh>
    <rPh sb="9" eb="10">
      <t>ト</t>
    </rPh>
    <rPh sb="10" eb="12">
      <t>カイヒ</t>
    </rPh>
    <phoneticPr fontId="1"/>
  </si>
  <si>
    <t>　　　２．受取寄付金</t>
    <rPh sb="5" eb="6">
      <t>ウ</t>
    </rPh>
    <rPh sb="6" eb="7">
      <t>ト</t>
    </rPh>
    <rPh sb="7" eb="10">
      <t>キフキン</t>
    </rPh>
    <phoneticPr fontId="1"/>
  </si>
  <si>
    <t>　　　３．受取助成金等</t>
    <rPh sb="5" eb="6">
      <t>ウ</t>
    </rPh>
    <rPh sb="6" eb="7">
      <t>ト</t>
    </rPh>
    <rPh sb="7" eb="10">
      <t>ジョセイキン</t>
    </rPh>
    <rPh sb="10" eb="11">
      <t>トウ</t>
    </rPh>
    <phoneticPr fontId="1"/>
  </si>
  <si>
    <t>　　　　　受取民間助成金</t>
    <rPh sb="7" eb="9">
      <t>ミンカン</t>
    </rPh>
    <phoneticPr fontId="1"/>
  </si>
  <si>
    <t>　　　４．事業収益</t>
    <rPh sb="5" eb="7">
      <t>ジギョウ</t>
    </rPh>
    <rPh sb="7" eb="9">
      <t>シュウエキ</t>
    </rPh>
    <phoneticPr fontId="1"/>
  </si>
  <si>
    <t>　　　　　竹グルメ事業収益</t>
    <rPh sb="5" eb="6">
      <t>タケ</t>
    </rPh>
    <rPh sb="9" eb="11">
      <t>ジギョウ</t>
    </rPh>
    <rPh sb="11" eb="13">
      <t>シュウエキ</t>
    </rPh>
    <phoneticPr fontId="1"/>
  </si>
  <si>
    <t>　　　５．その他収益</t>
    <rPh sb="7" eb="8">
      <t>タ</t>
    </rPh>
    <rPh sb="8" eb="10">
      <t>シュウエキ</t>
    </rPh>
    <phoneticPr fontId="1"/>
  </si>
  <si>
    <t>　　　　　受取利息</t>
    <rPh sb="5" eb="7">
      <t>ウケトリ</t>
    </rPh>
    <rPh sb="7" eb="9">
      <t>リソク</t>
    </rPh>
    <phoneticPr fontId="1"/>
  </si>
  <si>
    <t>　　　　　雑収益</t>
    <rPh sb="5" eb="8">
      <t>ザツシュウエキ</t>
    </rPh>
    <phoneticPr fontId="1"/>
  </si>
  <si>
    <t>　　　経常収益　計</t>
    <rPh sb="3" eb="5">
      <t>ケイジョウ</t>
    </rPh>
    <rPh sb="5" eb="7">
      <t>シュウエキ</t>
    </rPh>
    <rPh sb="8" eb="9">
      <t>ケイ</t>
    </rPh>
    <phoneticPr fontId="1"/>
  </si>
  <si>
    <t>Ⅱ　経常費用</t>
    <rPh sb="2" eb="4">
      <t>ケイジョウ</t>
    </rPh>
    <rPh sb="4" eb="6">
      <t>ヒヨウ</t>
    </rPh>
    <phoneticPr fontId="1"/>
  </si>
  <si>
    <t>　　１．事業費</t>
    <rPh sb="4" eb="7">
      <t>ジギョウヒ</t>
    </rPh>
    <phoneticPr fontId="1"/>
  </si>
  <si>
    <t>　　　（１）人件費</t>
    <rPh sb="6" eb="9">
      <t>ジンケンヒ</t>
    </rPh>
    <phoneticPr fontId="1"/>
  </si>
  <si>
    <t>　　　（２）その他経費</t>
    <rPh sb="8" eb="9">
      <t>タ</t>
    </rPh>
    <rPh sb="9" eb="11">
      <t>ケイヒ</t>
    </rPh>
    <phoneticPr fontId="1"/>
  </si>
  <si>
    <t>　　　　　　賃借料</t>
    <rPh sb="6" eb="9">
      <t>チンシャクリョウ</t>
    </rPh>
    <phoneticPr fontId="1"/>
  </si>
  <si>
    <t>　　　　　　事務用消耗品費</t>
    <rPh sb="6" eb="9">
      <t>ジムヨウ</t>
    </rPh>
    <rPh sb="9" eb="12">
      <t>ショウモウヒン</t>
    </rPh>
    <rPh sb="12" eb="13">
      <t>ヒ</t>
    </rPh>
    <phoneticPr fontId="1"/>
  </si>
  <si>
    <t>　　　　　　雑費</t>
    <rPh sb="6" eb="8">
      <t>ザッピ</t>
    </rPh>
    <phoneticPr fontId="1"/>
  </si>
  <si>
    <t>　　　　　　その他経費　計</t>
    <rPh sb="8" eb="9">
      <t>タ</t>
    </rPh>
    <rPh sb="9" eb="11">
      <t>ケイヒ</t>
    </rPh>
    <rPh sb="12" eb="13">
      <t>ケイ</t>
    </rPh>
    <phoneticPr fontId="1"/>
  </si>
  <si>
    <t>　　　　　　人件費　計</t>
    <rPh sb="6" eb="9">
      <t>ジンケンヒ</t>
    </rPh>
    <rPh sb="10" eb="11">
      <t>ケイ</t>
    </rPh>
    <phoneticPr fontId="1"/>
  </si>
  <si>
    <t>　　　　事業費　計</t>
    <rPh sb="4" eb="7">
      <t>ジギョウヒ</t>
    </rPh>
    <rPh sb="8" eb="9">
      <t>ケイ</t>
    </rPh>
    <phoneticPr fontId="1"/>
  </si>
  <si>
    <t>　　２．管理費</t>
    <rPh sb="4" eb="7">
      <t>カンリヒ</t>
    </rPh>
    <phoneticPr fontId="1"/>
  </si>
  <si>
    <t>　　　　管理費　計</t>
    <rPh sb="4" eb="7">
      <t>カンリヒ</t>
    </rPh>
    <rPh sb="8" eb="9">
      <t>ケイ</t>
    </rPh>
    <phoneticPr fontId="1"/>
  </si>
  <si>
    <t>　　　経常費用　計</t>
    <rPh sb="3" eb="5">
      <t>ケイジョウ</t>
    </rPh>
    <rPh sb="5" eb="7">
      <t>ヒヨウ</t>
    </rPh>
    <rPh sb="8" eb="9">
      <t>ケイ</t>
    </rPh>
    <phoneticPr fontId="1"/>
  </si>
  <si>
    <t>Ⅲ　経常外収益</t>
    <rPh sb="2" eb="5">
      <t>ケイジョウガイ</t>
    </rPh>
    <rPh sb="5" eb="7">
      <t>シュウエキ</t>
    </rPh>
    <phoneticPr fontId="1"/>
  </si>
  <si>
    <t>　　　経常外収益　計</t>
    <rPh sb="3" eb="6">
      <t>ケイジョウガイ</t>
    </rPh>
    <rPh sb="6" eb="8">
      <t>シュウエキ</t>
    </rPh>
    <rPh sb="9" eb="10">
      <t>ケイ</t>
    </rPh>
    <phoneticPr fontId="1"/>
  </si>
  <si>
    <t>Ⅳ　経常外費用</t>
    <rPh sb="2" eb="5">
      <t>ケイジョウガイ</t>
    </rPh>
    <rPh sb="5" eb="7">
      <t>ヒヨウ</t>
    </rPh>
    <phoneticPr fontId="1"/>
  </si>
  <si>
    <t>　　　　　法人税、住民税および事業税</t>
    <rPh sb="5" eb="8">
      <t>ホウジンゼイ</t>
    </rPh>
    <rPh sb="9" eb="12">
      <t>ジュウミンゼイ</t>
    </rPh>
    <rPh sb="15" eb="18">
      <t>ジギョウゼイ</t>
    </rPh>
    <phoneticPr fontId="1"/>
  </si>
  <si>
    <t>　　　　　前期繰越正味財産</t>
    <rPh sb="5" eb="7">
      <t>ゼンキ</t>
    </rPh>
    <rPh sb="7" eb="8">
      <t>ク</t>
    </rPh>
    <rPh sb="8" eb="9">
      <t>コ</t>
    </rPh>
    <rPh sb="9" eb="11">
      <t>ショウミ</t>
    </rPh>
    <rPh sb="11" eb="13">
      <t>ザイサン</t>
    </rPh>
    <phoneticPr fontId="1"/>
  </si>
  <si>
    <t>　　　　　次期繰越正味財産</t>
    <rPh sb="5" eb="7">
      <t>ジキ</t>
    </rPh>
    <rPh sb="7" eb="8">
      <t>ク</t>
    </rPh>
    <rPh sb="8" eb="9">
      <t>コ</t>
    </rPh>
    <rPh sb="9" eb="11">
      <t>ショウミ</t>
    </rPh>
    <rPh sb="11" eb="13">
      <t>ザイサン</t>
    </rPh>
    <phoneticPr fontId="1"/>
  </si>
  <si>
    <t>　　　　　税引前当期正味財産増減額</t>
    <rPh sb="5" eb="7">
      <t>ゼイビ</t>
    </rPh>
    <rPh sb="7" eb="8">
      <t>マエ</t>
    </rPh>
    <rPh sb="8" eb="10">
      <t>トウキ</t>
    </rPh>
    <rPh sb="10" eb="12">
      <t>ショウミ</t>
    </rPh>
    <rPh sb="12" eb="14">
      <t>ザイサン</t>
    </rPh>
    <rPh sb="14" eb="17">
      <t>ゾウゲンガク</t>
    </rPh>
    <phoneticPr fontId="1"/>
  </si>
  <si>
    <t>　　　　　当期正味財産増減額</t>
    <rPh sb="5" eb="7">
      <t>トウキ</t>
    </rPh>
    <rPh sb="7" eb="9">
      <t>ショウミ</t>
    </rPh>
    <rPh sb="9" eb="11">
      <t>ザイサン</t>
    </rPh>
    <rPh sb="11" eb="14">
      <t>ゾウゲンガク</t>
    </rPh>
    <phoneticPr fontId="1"/>
  </si>
  <si>
    <t>　(指定正味財産増減の部)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1"/>
  </si>
  <si>
    <t>　　受取助成金</t>
    <rPh sb="2" eb="3">
      <t>ウ</t>
    </rPh>
    <rPh sb="3" eb="4">
      <t>ト</t>
    </rPh>
    <rPh sb="4" eb="7">
      <t>ジョセイキン</t>
    </rPh>
    <phoneticPr fontId="1"/>
  </si>
  <si>
    <t>　　一般正味財産への振替額</t>
    <rPh sb="2" eb="4">
      <t>イッパン</t>
    </rPh>
    <rPh sb="4" eb="6">
      <t>ショウミ</t>
    </rPh>
    <rPh sb="6" eb="8">
      <t>ザイサン</t>
    </rPh>
    <rPh sb="10" eb="11">
      <t>フ</t>
    </rPh>
    <rPh sb="11" eb="12">
      <t>カ</t>
    </rPh>
    <rPh sb="12" eb="13">
      <t>ガク</t>
    </rPh>
    <phoneticPr fontId="1"/>
  </si>
  <si>
    <t>△</t>
    <phoneticPr fontId="1"/>
  </si>
  <si>
    <t>　　　　　　消耗品費　</t>
    <rPh sb="6" eb="8">
      <t>ショウモウ</t>
    </rPh>
    <rPh sb="8" eb="9">
      <t>ヒン</t>
    </rPh>
    <rPh sb="9" eb="10">
      <t>ヒ</t>
    </rPh>
    <phoneticPr fontId="1"/>
  </si>
  <si>
    <t>　　　　　　減価償却費</t>
    <rPh sb="6" eb="8">
      <t>ゲンカ</t>
    </rPh>
    <rPh sb="8" eb="10">
      <t>ショウキャク</t>
    </rPh>
    <rPh sb="10" eb="11">
      <t>ヒ</t>
    </rPh>
    <phoneticPr fontId="1"/>
  </si>
  <si>
    <t>　　　　　　法定福利費</t>
    <rPh sb="6" eb="8">
      <t>ホウテイ</t>
    </rPh>
    <rPh sb="8" eb="10">
      <t>フクリ</t>
    </rPh>
    <rPh sb="10" eb="11">
      <t>ヒ</t>
    </rPh>
    <phoneticPr fontId="1"/>
  </si>
  <si>
    <t>　　　　　　通信費</t>
    <rPh sb="6" eb="9">
      <t>ツウシンヒ</t>
    </rPh>
    <phoneticPr fontId="1"/>
  </si>
  <si>
    <t>　　　　　　消耗品費</t>
    <rPh sb="6" eb="8">
      <t>ショウモウ</t>
    </rPh>
    <rPh sb="8" eb="9">
      <t>ヒン</t>
    </rPh>
    <rPh sb="9" eb="10">
      <t>ヒ</t>
    </rPh>
    <phoneticPr fontId="1"/>
  </si>
  <si>
    <t>　　　　　　租税公課</t>
    <rPh sb="6" eb="8">
      <t>ソゼイ</t>
    </rPh>
    <rPh sb="8" eb="10">
      <t>コウカ</t>
    </rPh>
    <phoneticPr fontId="1"/>
  </si>
  <si>
    <t>　　　　　　水道代</t>
    <rPh sb="6" eb="8">
      <t>スイドウ</t>
    </rPh>
    <rPh sb="8" eb="9">
      <t>ダイ</t>
    </rPh>
    <phoneticPr fontId="1"/>
  </si>
  <si>
    <t>　　　　　　ガス代</t>
    <rPh sb="8" eb="9">
      <t>ダイ</t>
    </rPh>
    <phoneticPr fontId="1"/>
  </si>
  <si>
    <t>　　　　　　電気代</t>
    <rPh sb="6" eb="9">
      <t>デンキダイ</t>
    </rPh>
    <phoneticPr fontId="1"/>
  </si>
  <si>
    <t>　　　　　　諸会費</t>
    <rPh sb="6" eb="7">
      <t>ショ</t>
    </rPh>
    <rPh sb="7" eb="9">
      <t>カイヒ</t>
    </rPh>
    <phoneticPr fontId="1"/>
  </si>
  <si>
    <t>　　　　　受取補助金</t>
    <rPh sb="5" eb="7">
      <t>ウケトリ</t>
    </rPh>
    <rPh sb="7" eb="10">
      <t>ホジョキン</t>
    </rPh>
    <phoneticPr fontId="1"/>
  </si>
  <si>
    <t>特定非営利活動法人　加茂女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カモ</t>
    </rPh>
    <rPh sb="12" eb="13">
      <t>オンナ</t>
    </rPh>
    <phoneticPr fontId="1"/>
  </si>
  <si>
    <t>　　　　　　修繕費</t>
    <rPh sb="6" eb="9">
      <t>シュウゼンヒ</t>
    </rPh>
    <phoneticPr fontId="1"/>
  </si>
  <si>
    <t>　　　　　　新聞図書費</t>
    <rPh sb="6" eb="8">
      <t>シンブン</t>
    </rPh>
    <rPh sb="8" eb="11">
      <t>トショヒ</t>
    </rPh>
    <phoneticPr fontId="1"/>
  </si>
  <si>
    <t>　　　経常外費用　計</t>
    <rPh sb="3" eb="5">
      <t>ケイジョウ</t>
    </rPh>
    <rPh sb="5" eb="6">
      <t>ソト</t>
    </rPh>
    <rPh sb="6" eb="8">
      <t>ヒヨウ</t>
    </rPh>
    <rPh sb="9" eb="10">
      <t>ケイ</t>
    </rPh>
    <phoneticPr fontId="1"/>
  </si>
  <si>
    <t>　　　　　　売上原価</t>
    <rPh sb="6" eb="10">
      <t>ウリアゲゲンカ</t>
    </rPh>
    <phoneticPr fontId="1"/>
  </si>
  <si>
    <t>　　　　　　旅費交通費</t>
    <rPh sb="6" eb="11">
      <t>リョヒコウツウヒ</t>
    </rPh>
    <phoneticPr fontId="1"/>
  </si>
  <si>
    <t>　　　　　　車両費</t>
    <rPh sb="6" eb="9">
      <t>シャリョウヒ</t>
    </rPh>
    <phoneticPr fontId="1"/>
  </si>
  <si>
    <t>　　　　　　通信運搬費</t>
    <rPh sb="6" eb="11">
      <t>ツウシンウンパンヒ</t>
    </rPh>
    <phoneticPr fontId="1"/>
  </si>
  <si>
    <t>　　　　　　修繕費</t>
    <rPh sb="6" eb="9">
      <t>シュウゼンヒ</t>
    </rPh>
    <phoneticPr fontId="1"/>
  </si>
  <si>
    <t>　　　　　　保険料</t>
    <rPh sb="6" eb="9">
      <t>ホケンリョウ</t>
    </rPh>
    <phoneticPr fontId="1"/>
  </si>
  <si>
    <t>　　　　　　諸会費</t>
    <rPh sb="6" eb="9">
      <t>ショカイヒ</t>
    </rPh>
    <phoneticPr fontId="1"/>
  </si>
  <si>
    <t>　　　　　　租税公課</t>
    <rPh sb="6" eb="10">
      <t>ソゼイコウカ</t>
    </rPh>
    <phoneticPr fontId="1"/>
  </si>
  <si>
    <t>　　　　　　通信費</t>
    <rPh sb="6" eb="9">
      <t>ツウシンヒ</t>
    </rPh>
    <phoneticPr fontId="1"/>
  </si>
  <si>
    <t>　　　　　　広告宣伝費</t>
    <rPh sb="6" eb="11">
      <t>コウコクセンデンヒ</t>
    </rPh>
    <phoneticPr fontId="1"/>
  </si>
  <si>
    <t>　　　（1）人件費</t>
    <rPh sb="6" eb="9">
      <t>ジンケンヒ</t>
    </rPh>
    <phoneticPr fontId="1"/>
  </si>
  <si>
    <t>　　　（2）その他経費</t>
    <rPh sb="8" eb="9">
      <t>タ</t>
    </rPh>
    <rPh sb="9" eb="11">
      <t>ケイヒ</t>
    </rPh>
    <phoneticPr fontId="1"/>
  </si>
  <si>
    <t>　　　　　　支払寄付金</t>
    <rPh sb="6" eb="8">
      <t>シハラ</t>
    </rPh>
    <rPh sb="8" eb="11">
      <t>キフキン</t>
    </rPh>
    <phoneticPr fontId="1"/>
  </si>
  <si>
    <t>　　　　　　賃借料</t>
    <rPh sb="6" eb="9">
      <t>チンシャクリョウ</t>
    </rPh>
    <phoneticPr fontId="1"/>
  </si>
  <si>
    <t xml:space="preserve">             支払手数料</t>
    <rPh sb="13" eb="18">
      <t>シハライテスウリョウ</t>
    </rPh>
    <phoneticPr fontId="1"/>
  </si>
  <si>
    <t>　　　　　　電力料</t>
    <rPh sb="6" eb="8">
      <t>デンリョク</t>
    </rPh>
    <rPh sb="8" eb="9">
      <t>リョウ</t>
    </rPh>
    <phoneticPr fontId="1"/>
  </si>
  <si>
    <t>　　　　　　パ－ト代　</t>
    <rPh sb="9" eb="10">
      <t>ダイ</t>
    </rPh>
    <phoneticPr fontId="1"/>
  </si>
  <si>
    <t>　　　　　　水道料</t>
    <rPh sb="6" eb="9">
      <t>スイドウリョウ</t>
    </rPh>
    <phoneticPr fontId="1"/>
  </si>
  <si>
    <t>　　　　　　支払手数料</t>
    <rPh sb="6" eb="11">
      <t>シハライテスウリョウ</t>
    </rPh>
    <phoneticPr fontId="1"/>
  </si>
  <si>
    <t>　　　　　　消耗工具器具備品費</t>
    <rPh sb="6" eb="10">
      <t>ショウモウコウグ</t>
    </rPh>
    <rPh sb="10" eb="14">
      <t>キグビヒン</t>
    </rPh>
    <rPh sb="14" eb="15">
      <t>ヒ</t>
    </rPh>
    <phoneticPr fontId="1"/>
  </si>
  <si>
    <t>　　　　　　パ－ト給料　</t>
    <rPh sb="9" eb="11">
      <t>キュウリョウ</t>
    </rPh>
    <phoneticPr fontId="1"/>
  </si>
  <si>
    <t>　　　　　　その他経費　計</t>
    <rPh sb="8" eb="11">
      <t>タケイヒ</t>
    </rPh>
    <rPh sb="12" eb="13">
      <t>ケイ</t>
    </rPh>
    <phoneticPr fontId="1"/>
  </si>
  <si>
    <t>当期計上増減額</t>
    <rPh sb="0" eb="4">
      <t>トウキケイジョウ</t>
    </rPh>
    <rPh sb="4" eb="7">
      <t>ゾウゲンガク</t>
    </rPh>
    <phoneticPr fontId="1"/>
  </si>
  <si>
    <t>　　　　　受取会費　計</t>
    <rPh sb="5" eb="6">
      <t>ウ</t>
    </rPh>
    <rPh sb="6" eb="7">
      <t>ト</t>
    </rPh>
    <rPh sb="7" eb="9">
      <t>カイヒ</t>
    </rPh>
    <rPh sb="10" eb="11">
      <t>ケイ</t>
    </rPh>
    <phoneticPr fontId="1"/>
  </si>
  <si>
    <t>　　　　　受取寄付金　計</t>
    <rPh sb="5" eb="6">
      <t>ウ</t>
    </rPh>
    <rPh sb="6" eb="7">
      <t>ト</t>
    </rPh>
    <rPh sb="7" eb="10">
      <t>キフキン</t>
    </rPh>
    <rPh sb="11" eb="12">
      <t>ケイ</t>
    </rPh>
    <phoneticPr fontId="1"/>
  </si>
  <si>
    <t>　　　　　受取助成金等　計</t>
    <rPh sb="5" eb="6">
      <t>ウ</t>
    </rPh>
    <rPh sb="6" eb="7">
      <t>ト</t>
    </rPh>
    <rPh sb="7" eb="11">
      <t>ジョセイキントウ</t>
    </rPh>
    <rPh sb="12" eb="13">
      <t>ケイ</t>
    </rPh>
    <phoneticPr fontId="1"/>
  </si>
  <si>
    <t>　　　　　事業収益　計</t>
    <rPh sb="5" eb="9">
      <t>ジギョウシュウエキ</t>
    </rPh>
    <rPh sb="10" eb="11">
      <t>ケイ</t>
    </rPh>
    <phoneticPr fontId="1"/>
  </si>
  <si>
    <t>　　　　　その他収益　計</t>
    <rPh sb="7" eb="8">
      <t>タ</t>
    </rPh>
    <rPh sb="8" eb="10">
      <t>シュウエキ</t>
    </rPh>
    <rPh sb="11" eb="12">
      <t>ケイ</t>
    </rPh>
    <phoneticPr fontId="1"/>
  </si>
  <si>
    <t xml:space="preserve">              福利厚生費</t>
    <rPh sb="14" eb="19">
      <t>フクリコウセイヒ</t>
    </rPh>
    <phoneticPr fontId="1"/>
  </si>
  <si>
    <t>　　　　　　業務委託費</t>
    <rPh sb="6" eb="11">
      <t>ギョウムイタクヒ</t>
    </rPh>
    <phoneticPr fontId="1"/>
  </si>
  <si>
    <t>金         額</t>
    <rPh sb="0" eb="1">
      <t>キン</t>
    </rPh>
    <rPh sb="10" eb="11">
      <t>ガク</t>
    </rPh>
    <phoneticPr fontId="1"/>
  </si>
  <si>
    <t>科       目</t>
    <rPh sb="0" eb="1">
      <t>カ</t>
    </rPh>
    <rPh sb="8" eb="9">
      <t>メ</t>
    </rPh>
    <phoneticPr fontId="1"/>
  </si>
  <si>
    <t>　　　　　受取配当金</t>
    <rPh sb="5" eb="6">
      <t>ウ</t>
    </rPh>
    <rPh sb="6" eb="7">
      <t>ト</t>
    </rPh>
    <rPh sb="7" eb="10">
      <t>ハイトウキン</t>
    </rPh>
    <phoneticPr fontId="1"/>
  </si>
  <si>
    <t>　　　　　アルミ缶回収益</t>
    <rPh sb="8" eb="11">
      <t>カンカイシュウ</t>
    </rPh>
    <rPh sb="11" eb="12">
      <t>エキ</t>
    </rPh>
    <phoneticPr fontId="1"/>
  </si>
  <si>
    <t>　　　　　　広告宣伝費</t>
    <rPh sb="6" eb="8">
      <t>コウコク</t>
    </rPh>
    <rPh sb="8" eb="11">
      <t>センデンヒ</t>
    </rPh>
    <phoneticPr fontId="1"/>
  </si>
  <si>
    <t>令和6年度　活   動   計   算   書</t>
    <rPh sb="0" eb="2">
      <t>レイワ</t>
    </rPh>
    <rPh sb="3" eb="5">
      <t>ネンド</t>
    </rPh>
    <rPh sb="5" eb="7">
      <t>ヘイネンド</t>
    </rPh>
    <rPh sb="6" eb="7">
      <t>カツ</t>
    </rPh>
    <rPh sb="10" eb="11">
      <t>ドウ</t>
    </rPh>
    <rPh sb="14" eb="15">
      <t>ケイ</t>
    </rPh>
    <rPh sb="18" eb="19">
      <t>サン</t>
    </rPh>
    <rPh sb="22" eb="23">
      <t>ショ</t>
    </rPh>
    <phoneticPr fontId="1"/>
  </si>
  <si>
    <t>令和6年4月1日～令和7年3月31日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</si>
  <si>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　　　　　</t>
    <phoneticPr fontId="1"/>
  </si>
  <si>
    <t>　　　　　　事務用消耗品費</t>
    <rPh sb="6" eb="9">
      <t>ジムヨウ</t>
    </rPh>
    <rPh sb="9" eb="13">
      <t>ショウモウヒンヒ</t>
    </rPh>
    <phoneticPr fontId="1"/>
  </si>
  <si>
    <t>　　　　　　燃料費</t>
    <rPh sb="6" eb="9">
      <t>ネンリョウヒ</t>
    </rPh>
    <phoneticPr fontId="1"/>
  </si>
  <si>
    <t>　　　　　　消耗工具器具備品費</t>
    <rPh sb="6" eb="15">
      <t>ショウモウコウグキグビヒンヒ</t>
    </rPh>
    <phoneticPr fontId="1"/>
  </si>
  <si>
    <t>　　　　　　印刷製本代</t>
    <rPh sb="6" eb="11">
      <t>インサツセイホンダイ</t>
    </rPh>
    <phoneticPr fontId="1"/>
  </si>
  <si>
    <t xml:space="preserve">      　株式売却損</t>
    <rPh sb="7" eb="12">
      <t>カブシキバイキャクソン</t>
    </rPh>
    <phoneticPr fontId="1"/>
  </si>
  <si>
    <t xml:space="preserve">      　株式売却益</t>
    <rPh sb="7" eb="9">
      <t>カブシキ</t>
    </rPh>
    <rPh sb="9" eb="12">
      <t>バイキャクエキ</t>
    </rPh>
    <phoneticPr fontId="1"/>
  </si>
  <si>
    <t xml:space="preserve">        期末株式評価損</t>
    <rPh sb="8" eb="12">
      <t>キマツカブシキ</t>
    </rPh>
    <rPh sb="12" eb="14">
      <t>ヒョウカ</t>
    </rPh>
    <rPh sb="14" eb="15">
      <t>ソン</t>
    </rPh>
    <phoneticPr fontId="1"/>
  </si>
  <si>
    <t xml:space="preserve">        期末株式評価益</t>
    <rPh sb="8" eb="12">
      <t>キマツカブシキ</t>
    </rPh>
    <rPh sb="12" eb="15">
      <t>ヒョウカエキ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</si>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</sst>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3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38" fontId="0" fillId="0" borderId="0" xfId="1" applyFont="1" applyBorder="1">
      <alignment vertical="center"/>
    </xf>
    <xf numFmtId="0" fontId="0" fillId="0" borderId="6" xfId="0" applyBorder="1">
      <alignment vertical="center"/>
    </xf>
    <xf numFmtId="38" fontId="5" fillId="0" borderId="3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7" xfId="1" applyFont="1" applyBorder="1">
      <alignment vertical="center"/>
    </xf>
    <xf numFmtId="38" fontId="4" fillId="0" borderId="9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7" xfId="1" applyFont="1" applyBorder="1">
      <alignment vertical="center"/>
    </xf>
    <xf numFmtId="38" fontId="0" fillId="0" borderId="10" xfId="1" applyFont="1" applyBorder="1" applyAlignment="1">
      <alignment vertical="center"/>
    </xf>
    <xf numFmtId="38" fontId="0" fillId="0" borderId="9" xfId="1" applyFont="1" applyBorder="1">
      <alignment vertical="center"/>
    </xf>
    <xf numFmtId="0" fontId="0" fillId="0" borderId="7" xfId="0" applyBorder="1">
      <alignment vertical="center"/>
    </xf>
    <xf numFmtId="38" fontId="0" fillId="0" borderId="10" xfId="1" applyFont="1" applyFill="1" applyBorder="1">
      <alignment vertical="center"/>
    </xf>
    <xf numFmtId="38" fontId="0" fillId="0" borderId="7" xfId="1" applyFont="1" applyFill="1" applyBorder="1">
      <alignment vertical="center"/>
    </xf>
    <xf numFmtId="38" fontId="0" fillId="0" borderId="10" xfId="1" applyFont="1" applyBorder="1">
      <alignment vertical="center"/>
    </xf>
    <xf numFmtId="38" fontId="0" fillId="0" borderId="8" xfId="1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3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38" fontId="0" fillId="0" borderId="7" xfId="0" applyNumberFormat="1" applyBorder="1">
      <alignment vertical="center"/>
    </xf>
    <xf numFmtId="38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0" fontId="5" fillId="0" borderId="3" xfId="2" applyFont="1" applyBorder="1">
      <alignment vertical="center"/>
    </xf>
    <xf numFmtId="38" fontId="0" fillId="0" borderId="4" xfId="0" applyNumberFormat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4E9E-7B31-4107-A72E-39F2F6847FE4}">
  <dimension ref="A1:R79"/>
  <sheetViews>
    <sheetView tabSelected="1" topLeftCell="A19" zoomScale="110" zoomScaleNormal="110" workbookViewId="0">
      <selection activeCell="C37" sqref="C37"/>
    </sheetView>
  </sheetViews>
  <sheetFormatPr defaultRowHeight="13.2" x14ac:dyDescent="0.2"/>
  <cols>
    <col min="1" max="1" width="36.109375" customWidth="1"/>
    <col min="2" max="4" width="14.44140625" customWidth="1"/>
    <col min="5" max="5" width="36.109375" customWidth="1"/>
    <col min="6" max="8" width="14.44140625" customWidth="1"/>
    <col min="9" max="10" width="9.21875" customWidth="1"/>
    <col min="11" max="18" width="9.5546875" customWidth="1"/>
    <col min="19" max="19" width="9.21875" customWidth="1"/>
  </cols>
  <sheetData>
    <row r="1" spans="1:18" ht="13.2" customHeight="1" x14ac:dyDescent="0.2">
      <c r="A1" s="50" t="s">
        <v>90</v>
      </c>
      <c r="B1" s="50"/>
      <c r="C1" s="50"/>
      <c r="D1" s="50"/>
      <c r="E1" s="24" t="s">
        <v>1</v>
      </c>
      <c r="F1" s="51" t="s">
        <v>2</v>
      </c>
      <c r="G1" s="49"/>
      <c r="H1" s="49"/>
      <c r="I1" s="1"/>
      <c r="J1" s="40"/>
      <c r="K1" s="40"/>
    </row>
    <row r="2" spans="1:18" ht="13.2" customHeight="1" x14ac:dyDescent="0.2">
      <c r="A2" s="52" t="s">
        <v>91</v>
      </c>
      <c r="B2" s="53"/>
      <c r="C2" s="53"/>
      <c r="D2" s="53"/>
      <c r="E2" s="3" t="s">
        <v>36</v>
      </c>
      <c r="F2" s="27"/>
      <c r="G2" s="11"/>
      <c r="H2" s="11"/>
      <c r="I2" s="2"/>
      <c r="J2" s="37"/>
      <c r="K2" s="37"/>
      <c r="L2" s="37"/>
      <c r="M2" s="37"/>
      <c r="N2" s="37"/>
      <c r="O2" s="37"/>
      <c r="P2" s="37"/>
      <c r="Q2" s="37"/>
      <c r="R2" s="37"/>
    </row>
    <row r="3" spans="1:18" ht="13.2" customHeight="1" x14ac:dyDescent="0.2">
      <c r="A3" s="54" t="s">
        <v>51</v>
      </c>
      <c r="B3" s="54"/>
      <c r="C3" s="54"/>
      <c r="D3" s="54"/>
      <c r="E3" s="6" t="s">
        <v>37</v>
      </c>
      <c r="F3" s="28"/>
      <c r="G3" s="12"/>
      <c r="H3" s="12"/>
      <c r="J3" s="38"/>
      <c r="K3" s="38"/>
      <c r="L3" s="39"/>
      <c r="M3" s="39"/>
      <c r="N3" s="39"/>
      <c r="O3" s="40"/>
      <c r="P3" s="40"/>
      <c r="Q3" s="39"/>
    </row>
    <row r="4" spans="1:18" ht="13.2" customHeight="1" x14ac:dyDescent="0.2">
      <c r="A4" s="18"/>
      <c r="B4" s="18"/>
      <c r="C4" s="19" t="s">
        <v>0</v>
      </c>
      <c r="D4" s="18"/>
      <c r="E4" s="6" t="s">
        <v>38</v>
      </c>
      <c r="F4" s="29" t="s">
        <v>39</v>
      </c>
      <c r="G4" s="14"/>
      <c r="H4" s="13"/>
      <c r="J4" s="38"/>
      <c r="K4" s="38"/>
      <c r="L4" s="39"/>
      <c r="M4" s="39"/>
      <c r="N4" s="40"/>
      <c r="O4" s="40"/>
      <c r="P4" s="40"/>
      <c r="Q4" s="39"/>
    </row>
    <row r="5" spans="1:18" ht="13.2" customHeight="1" x14ac:dyDescent="0.2">
      <c r="A5" s="24" t="s">
        <v>86</v>
      </c>
      <c r="B5" s="49" t="s">
        <v>85</v>
      </c>
      <c r="C5" s="49"/>
      <c r="D5" s="49"/>
      <c r="E5" s="7"/>
      <c r="F5" s="30"/>
      <c r="G5" s="15"/>
      <c r="H5" s="15"/>
      <c r="J5" s="37"/>
      <c r="K5" s="38"/>
      <c r="L5" s="39"/>
      <c r="M5" s="39"/>
      <c r="N5" s="40"/>
      <c r="O5" s="40"/>
      <c r="P5" s="40"/>
      <c r="Q5" s="39"/>
    </row>
    <row r="6" spans="1:18" ht="12" customHeight="1" x14ac:dyDescent="0.2">
      <c r="A6" s="3" t="s">
        <v>3</v>
      </c>
      <c r="B6" s="8"/>
      <c r="C6" s="8"/>
      <c r="D6" s="8"/>
      <c r="E6" s="3"/>
      <c r="F6" s="31"/>
      <c r="G6" s="8"/>
      <c r="H6" s="8"/>
      <c r="K6" s="37"/>
      <c r="L6" s="39"/>
      <c r="M6" s="40"/>
      <c r="N6" s="40"/>
      <c r="O6" s="40"/>
      <c r="P6" s="40"/>
      <c r="Q6" s="40"/>
    </row>
    <row r="7" spans="1:18" ht="12" customHeight="1" x14ac:dyDescent="0.2">
      <c r="A7" s="4" t="s">
        <v>4</v>
      </c>
      <c r="B7" s="9"/>
      <c r="C7" s="9"/>
      <c r="D7" s="9"/>
      <c r="E7" s="4"/>
      <c r="F7" s="32"/>
      <c r="H7" s="4"/>
      <c r="J7" s="37"/>
      <c r="K7" s="37"/>
      <c r="L7" s="39"/>
      <c r="M7" s="39"/>
      <c r="N7" s="39"/>
      <c r="O7" s="40"/>
      <c r="P7" s="40"/>
      <c r="Q7" s="39"/>
    </row>
    <row r="8" spans="1:18" ht="12" customHeight="1" x14ac:dyDescent="0.2">
      <c r="A8" s="4" t="s">
        <v>5</v>
      </c>
      <c r="B8" s="9">
        <v>171000</v>
      </c>
      <c r="C8" s="9"/>
      <c r="D8" s="9"/>
      <c r="E8" s="4"/>
      <c r="G8" s="9"/>
      <c r="H8" s="9"/>
      <c r="J8" s="40"/>
      <c r="K8" s="40"/>
      <c r="L8" s="40"/>
      <c r="M8" s="40"/>
      <c r="N8" s="40"/>
      <c r="O8" s="40"/>
      <c r="P8" s="40"/>
      <c r="Q8" s="40"/>
    </row>
    <row r="9" spans="1:18" ht="12" customHeight="1" x14ac:dyDescent="0.2">
      <c r="A9" s="4"/>
      <c r="B9" s="9"/>
      <c r="C9" s="9"/>
      <c r="D9" s="9"/>
      <c r="E9" s="4" t="s">
        <v>25</v>
      </c>
      <c r="F9" s="26"/>
      <c r="G9" s="9"/>
      <c r="H9" s="9"/>
      <c r="J9" s="40"/>
      <c r="K9" s="40"/>
      <c r="L9" s="40"/>
      <c r="M9" s="40"/>
      <c r="N9" s="40"/>
      <c r="O9" s="40"/>
      <c r="P9" s="40"/>
      <c r="Q9" s="40"/>
    </row>
    <row r="10" spans="1:18" ht="12" customHeight="1" x14ac:dyDescent="0.2">
      <c r="A10" s="5" t="s">
        <v>78</v>
      </c>
      <c r="B10" s="10"/>
      <c r="C10" s="10">
        <f>B7+B8+B10</f>
        <v>171000</v>
      </c>
      <c r="D10" s="9"/>
      <c r="E10" s="4"/>
      <c r="F10" s="26"/>
      <c r="G10" s="9"/>
      <c r="H10" s="9"/>
      <c r="J10" s="40"/>
      <c r="K10" s="40"/>
      <c r="L10" s="37"/>
      <c r="M10" s="37"/>
      <c r="N10" s="37"/>
      <c r="O10" s="37"/>
      <c r="P10" s="40"/>
      <c r="Q10" s="40"/>
    </row>
    <row r="11" spans="1:18" ht="12" customHeight="1" x14ac:dyDescent="0.2">
      <c r="A11" s="4"/>
      <c r="B11" s="9"/>
      <c r="C11" s="9"/>
      <c r="D11" s="9"/>
      <c r="E11" s="4" t="s">
        <v>65</v>
      </c>
      <c r="F11" s="26"/>
      <c r="G11" s="4"/>
      <c r="H11" s="4"/>
      <c r="J11" s="40"/>
      <c r="K11" s="40"/>
      <c r="L11" s="40"/>
      <c r="M11" s="40"/>
      <c r="N11" s="40"/>
      <c r="O11" s="40"/>
      <c r="P11" s="40"/>
      <c r="Q11" s="40"/>
    </row>
    <row r="12" spans="1:18" ht="12" customHeight="1" x14ac:dyDescent="0.2">
      <c r="A12" s="4" t="s">
        <v>6</v>
      </c>
      <c r="B12" s="9">
        <v>64476</v>
      </c>
      <c r="C12" s="9"/>
      <c r="D12" s="9"/>
      <c r="E12" s="4" t="s">
        <v>75</v>
      </c>
      <c r="F12" s="26">
        <v>190000</v>
      </c>
      <c r="G12" s="4"/>
      <c r="H12" s="4"/>
      <c r="J12" s="40"/>
      <c r="K12" s="40"/>
      <c r="L12" s="39"/>
      <c r="M12" s="39"/>
      <c r="N12" s="37"/>
      <c r="O12" s="39"/>
      <c r="P12" s="40"/>
      <c r="Q12" s="40"/>
    </row>
    <row r="13" spans="1:18" ht="12" customHeight="1" x14ac:dyDescent="0.2">
      <c r="A13" s="4"/>
      <c r="B13" s="9"/>
      <c r="C13" s="9"/>
      <c r="D13" s="9"/>
      <c r="E13" s="4" t="s">
        <v>42</v>
      </c>
      <c r="F13" s="26"/>
      <c r="G13" s="4"/>
      <c r="H13" s="4"/>
      <c r="J13" s="39"/>
      <c r="K13" s="40"/>
      <c r="L13" s="40"/>
      <c r="M13" s="40"/>
      <c r="N13" s="40"/>
      <c r="O13" s="40"/>
      <c r="P13" s="40"/>
      <c r="Q13" s="40"/>
    </row>
    <row r="14" spans="1:18" ht="12" customHeight="1" x14ac:dyDescent="0.2">
      <c r="A14" s="5" t="s">
        <v>79</v>
      </c>
      <c r="B14" s="10"/>
      <c r="C14" s="10">
        <f>B12+B13+B14</f>
        <v>64476</v>
      </c>
      <c r="D14" s="9"/>
      <c r="E14" s="4" t="s">
        <v>83</v>
      </c>
      <c r="F14" s="32"/>
      <c r="G14" s="4"/>
      <c r="H14" s="4"/>
      <c r="J14" s="39"/>
      <c r="K14" s="40"/>
      <c r="L14" s="39"/>
      <c r="M14" s="39"/>
      <c r="N14" s="39"/>
      <c r="O14" s="39"/>
      <c r="P14" s="40"/>
      <c r="Q14" s="40"/>
    </row>
    <row r="15" spans="1:18" ht="12" customHeight="1" x14ac:dyDescent="0.2">
      <c r="A15" s="4"/>
      <c r="B15" s="9"/>
      <c r="C15" s="9"/>
      <c r="D15" s="9"/>
      <c r="E15" s="4"/>
      <c r="F15" s="32"/>
      <c r="G15" s="4"/>
      <c r="H15" s="4"/>
      <c r="J15" s="39"/>
      <c r="P15" s="40"/>
      <c r="Q15" s="40"/>
    </row>
    <row r="16" spans="1:18" ht="12" customHeight="1" x14ac:dyDescent="0.2">
      <c r="A16" s="4" t="s">
        <v>7</v>
      </c>
      <c r="B16" s="9"/>
      <c r="C16" s="9"/>
      <c r="D16" s="9"/>
      <c r="E16" s="5" t="s">
        <v>23</v>
      </c>
      <c r="F16" s="33">
        <f>SUM(F12:F14)</f>
        <v>190000</v>
      </c>
      <c r="G16" s="9"/>
      <c r="H16" s="9"/>
      <c r="J16" s="41"/>
      <c r="K16" s="40"/>
      <c r="L16" s="40"/>
      <c r="M16" s="40"/>
      <c r="N16" s="40"/>
      <c r="O16" s="40"/>
      <c r="P16" s="40"/>
      <c r="Q16" s="40"/>
    </row>
    <row r="17" spans="1:17" ht="12" customHeight="1" x14ac:dyDescent="0.2">
      <c r="A17" s="4" t="s">
        <v>8</v>
      </c>
      <c r="B17" s="9">
        <v>4770300</v>
      </c>
      <c r="C17" s="9"/>
      <c r="D17" s="9"/>
      <c r="E17" s="4"/>
      <c r="F17" s="32"/>
      <c r="G17" s="9"/>
      <c r="H17" s="9"/>
      <c r="J17" s="39"/>
      <c r="K17" s="40"/>
      <c r="L17" s="37"/>
      <c r="M17" s="37"/>
      <c r="N17" s="37"/>
      <c r="O17" s="37"/>
      <c r="P17" s="40"/>
      <c r="Q17" s="40"/>
    </row>
    <row r="18" spans="1:17" ht="12" customHeight="1" x14ac:dyDescent="0.2">
      <c r="A18" s="4" t="s">
        <v>50</v>
      </c>
      <c r="B18" s="9">
        <v>1947965</v>
      </c>
      <c r="C18" s="9"/>
      <c r="D18" s="9"/>
      <c r="E18" s="4" t="s">
        <v>66</v>
      </c>
      <c r="F18" s="26"/>
      <c r="G18" s="9"/>
      <c r="H18" s="9"/>
      <c r="J18" s="40"/>
      <c r="K18" s="40"/>
      <c r="L18" s="40"/>
      <c r="M18" s="40"/>
      <c r="N18" s="40"/>
      <c r="O18" s="40"/>
      <c r="P18" s="40"/>
      <c r="Q18" s="40"/>
    </row>
    <row r="19" spans="1:17" ht="12" customHeight="1" x14ac:dyDescent="0.2">
      <c r="A19" s="4"/>
      <c r="B19" s="9"/>
      <c r="C19" s="9"/>
      <c r="D19" s="9"/>
      <c r="E19" s="4" t="s">
        <v>67</v>
      </c>
      <c r="F19" s="26">
        <v>24140</v>
      </c>
      <c r="G19" s="9"/>
      <c r="H19" s="9"/>
      <c r="K19" s="40"/>
      <c r="L19" s="39"/>
      <c r="M19" s="39"/>
      <c r="N19" s="37"/>
      <c r="O19" s="39"/>
    </row>
    <row r="20" spans="1:17" ht="12" customHeight="1" x14ac:dyDescent="0.2">
      <c r="A20" s="5" t="s">
        <v>80</v>
      </c>
      <c r="B20" s="10"/>
      <c r="C20" s="10">
        <f>B17+B18</f>
        <v>6718265</v>
      </c>
      <c r="D20" s="9"/>
      <c r="E20" s="4" t="s">
        <v>84</v>
      </c>
      <c r="F20" s="26">
        <v>222500</v>
      </c>
      <c r="G20" s="9"/>
      <c r="H20" s="9"/>
      <c r="K20" s="40"/>
      <c r="L20" s="40"/>
      <c r="M20" s="40"/>
      <c r="N20" s="40"/>
      <c r="O20" s="40"/>
    </row>
    <row r="21" spans="1:17" ht="12" customHeight="1" x14ac:dyDescent="0.2">
      <c r="A21" s="4"/>
      <c r="B21" s="9"/>
      <c r="C21" s="9"/>
      <c r="D21" s="4"/>
      <c r="E21" s="4" t="s">
        <v>56</v>
      </c>
      <c r="F21" s="26">
        <v>108668</v>
      </c>
      <c r="G21" s="9"/>
      <c r="H21" s="9"/>
      <c r="K21" s="40"/>
      <c r="L21" s="39"/>
      <c r="M21" s="39"/>
      <c r="N21" s="39"/>
      <c r="O21" s="39"/>
    </row>
    <row r="22" spans="1:17" ht="12" customHeight="1" x14ac:dyDescent="0.2">
      <c r="A22" s="4" t="s">
        <v>9</v>
      </c>
      <c r="B22" s="9"/>
      <c r="C22" s="9"/>
      <c r="D22" s="4"/>
      <c r="E22" s="4" t="s">
        <v>57</v>
      </c>
      <c r="F22" s="26">
        <v>34911</v>
      </c>
      <c r="G22" s="9"/>
      <c r="H22" s="9"/>
    </row>
    <row r="23" spans="1:17" ht="12" customHeight="1" x14ac:dyDescent="0.2">
      <c r="A23" s="4" t="s">
        <v>10</v>
      </c>
      <c r="B23" s="9">
        <v>2145328</v>
      </c>
      <c r="C23" s="9"/>
      <c r="D23" s="9"/>
      <c r="E23" s="4" t="s">
        <v>58</v>
      </c>
      <c r="F23" s="26">
        <v>26340</v>
      </c>
      <c r="G23" s="9"/>
      <c r="H23" s="9"/>
    </row>
    <row r="24" spans="1:17" ht="12" customHeight="1" x14ac:dyDescent="0.2">
      <c r="A24" s="4"/>
      <c r="B24" s="9"/>
      <c r="C24" s="9"/>
      <c r="D24" s="9"/>
      <c r="E24" s="4" t="s">
        <v>43</v>
      </c>
      <c r="F24" s="26">
        <v>164674</v>
      </c>
      <c r="G24" s="9"/>
      <c r="H24" s="9"/>
    </row>
    <row r="25" spans="1:17" ht="12" customHeight="1" x14ac:dyDescent="0.2">
      <c r="A25" s="5" t="s">
        <v>81</v>
      </c>
      <c r="B25" s="10"/>
      <c r="C25" s="10">
        <f>B23+B24+B25</f>
        <v>2145328</v>
      </c>
      <c r="D25" s="9"/>
      <c r="E25" s="4" t="s">
        <v>44</v>
      </c>
      <c r="F25" s="26">
        <v>184732</v>
      </c>
      <c r="G25" s="9"/>
      <c r="H25" s="9"/>
    </row>
    <row r="26" spans="1:17" ht="12" customHeight="1" x14ac:dyDescent="0.2">
      <c r="A26" s="4"/>
      <c r="B26" s="9"/>
      <c r="C26" s="9"/>
      <c r="D26" s="9"/>
      <c r="E26" s="4" t="s">
        <v>74</v>
      </c>
      <c r="F26" s="26"/>
      <c r="G26" s="9"/>
      <c r="H26" s="9"/>
    </row>
    <row r="27" spans="1:17" ht="12" customHeight="1" x14ac:dyDescent="0.2">
      <c r="A27" s="4" t="s">
        <v>11</v>
      </c>
      <c r="B27" s="9"/>
      <c r="C27" s="9"/>
      <c r="D27" s="9"/>
      <c r="E27" s="4" t="s">
        <v>20</v>
      </c>
      <c r="F27" s="26">
        <v>149544</v>
      </c>
      <c r="G27" s="9"/>
      <c r="H27" s="9"/>
    </row>
    <row r="28" spans="1:17" ht="12" customHeight="1" x14ac:dyDescent="0.2">
      <c r="A28" s="4" t="s">
        <v>12</v>
      </c>
      <c r="B28" s="9">
        <v>1988</v>
      </c>
      <c r="C28" s="26"/>
      <c r="D28" s="9"/>
      <c r="E28" s="4" t="s">
        <v>52</v>
      </c>
      <c r="F28" s="26">
        <v>12600</v>
      </c>
      <c r="G28" s="9"/>
      <c r="H28" s="9"/>
    </row>
    <row r="29" spans="1:17" ht="12" customHeight="1" x14ac:dyDescent="0.2">
      <c r="A29" s="4" t="s">
        <v>87</v>
      </c>
      <c r="B29" s="9">
        <v>771000</v>
      </c>
      <c r="C29" s="23"/>
      <c r="D29" s="9"/>
      <c r="E29" s="4" t="s">
        <v>46</v>
      </c>
      <c r="F29" s="34">
        <v>5194</v>
      </c>
      <c r="G29" s="9"/>
      <c r="H29" s="9"/>
    </row>
    <row r="30" spans="1:17" ht="12" customHeight="1" x14ac:dyDescent="0.2">
      <c r="A30" s="4" t="s">
        <v>88</v>
      </c>
      <c r="B30" s="9">
        <v>137567</v>
      </c>
      <c r="C30" s="23"/>
      <c r="D30" s="9"/>
      <c r="E30" s="4" t="s">
        <v>48</v>
      </c>
      <c r="F30" s="34">
        <v>49194</v>
      </c>
      <c r="G30" s="9"/>
      <c r="H30" s="9"/>
    </row>
    <row r="31" spans="1:17" ht="12" customHeight="1" x14ac:dyDescent="0.2">
      <c r="A31" s="4" t="s">
        <v>13</v>
      </c>
      <c r="B31" s="9">
        <v>364705</v>
      </c>
      <c r="C31" s="23"/>
      <c r="D31" s="9"/>
      <c r="E31" s="4" t="s">
        <v>47</v>
      </c>
      <c r="F31" s="26">
        <v>5681</v>
      </c>
      <c r="G31" s="9"/>
      <c r="H31" s="9"/>
    </row>
    <row r="32" spans="1:17" ht="12" customHeight="1" x14ac:dyDescent="0.2">
      <c r="A32" s="46" t="s">
        <v>101</v>
      </c>
      <c r="B32" s="9" t="s">
        <v>101</v>
      </c>
      <c r="C32" s="26"/>
      <c r="D32" s="9"/>
      <c r="E32" s="4" t="s">
        <v>19</v>
      </c>
      <c r="F32" s="26">
        <v>209400</v>
      </c>
      <c r="G32" s="9"/>
      <c r="H32" s="9"/>
    </row>
    <row r="33" spans="1:8" ht="12" customHeight="1" x14ac:dyDescent="0.2">
      <c r="A33" s="4" t="s">
        <v>92</v>
      </c>
      <c r="B33" s="9"/>
      <c r="C33" s="26"/>
      <c r="D33" s="9"/>
      <c r="E33" s="4" t="s">
        <v>89</v>
      </c>
      <c r="F33" s="26">
        <v>5000</v>
      </c>
      <c r="G33" s="9"/>
      <c r="H33" s="9"/>
    </row>
    <row r="34" spans="1:8" ht="12" customHeight="1" x14ac:dyDescent="0.2">
      <c r="A34" s="4"/>
      <c r="B34" s="22" t="s">
        <v>101</v>
      </c>
      <c r="C34" s="26"/>
      <c r="D34" s="9"/>
      <c r="E34" s="4" t="s">
        <v>53</v>
      </c>
      <c r="F34" s="26">
        <v>61985</v>
      </c>
      <c r="G34" s="26"/>
      <c r="H34" s="9"/>
    </row>
    <row r="35" spans="1:8" ht="12" customHeight="1" x14ac:dyDescent="0.2">
      <c r="A35" s="4"/>
      <c r="B35" s="9"/>
      <c r="C35" s="9"/>
      <c r="D35" s="9"/>
      <c r="E35" s="4" t="s">
        <v>41</v>
      </c>
      <c r="F35" s="26">
        <v>167650</v>
      </c>
      <c r="G35" s="26"/>
      <c r="H35" s="9"/>
    </row>
    <row r="36" spans="1:8" ht="12" customHeight="1" x14ac:dyDescent="0.2">
      <c r="A36" s="5" t="s">
        <v>82</v>
      </c>
      <c r="B36" s="10"/>
      <c r="C36" s="10">
        <f>B28+B29+B30+B31</f>
        <v>1275260</v>
      </c>
      <c r="D36" s="9"/>
      <c r="E36" s="4" t="s">
        <v>60</v>
      </c>
      <c r="F36" s="26">
        <v>21890</v>
      </c>
      <c r="G36" s="26"/>
      <c r="H36" s="9"/>
    </row>
    <row r="37" spans="1:8" ht="12" customHeight="1" x14ac:dyDescent="0.2">
      <c r="A37" s="3"/>
      <c r="B37" s="9"/>
      <c r="C37" s="9"/>
      <c r="D37" s="9"/>
      <c r="E37" s="4" t="s">
        <v>49</v>
      </c>
      <c r="F37" s="9">
        <v>69830</v>
      </c>
      <c r="G37" s="26"/>
      <c r="H37" s="9"/>
    </row>
    <row r="38" spans="1:8" ht="12" customHeight="1" x14ac:dyDescent="0.2">
      <c r="A38" s="5" t="s">
        <v>14</v>
      </c>
      <c r="B38" s="10"/>
      <c r="C38" s="10"/>
      <c r="D38" s="10">
        <f>C10+C14+C20+C25+C36</f>
        <v>10374329</v>
      </c>
      <c r="E38" s="4" t="s">
        <v>45</v>
      </c>
      <c r="F38" s="26">
        <v>250400</v>
      </c>
      <c r="G38" s="9"/>
      <c r="H38" s="9"/>
    </row>
    <row r="39" spans="1:8" ht="12" customHeight="1" x14ac:dyDescent="0.2">
      <c r="A39" s="4"/>
      <c r="B39" s="9"/>
      <c r="C39" s="9"/>
      <c r="D39" s="9"/>
      <c r="E39" s="4" t="s">
        <v>69</v>
      </c>
      <c r="F39" s="26">
        <v>1320663</v>
      </c>
      <c r="G39" s="9"/>
      <c r="H39" s="9"/>
    </row>
    <row r="40" spans="1:8" ht="12" customHeight="1" x14ac:dyDescent="0.2">
      <c r="A40" s="4" t="s">
        <v>15</v>
      </c>
      <c r="B40" s="9"/>
      <c r="C40" s="9"/>
      <c r="D40" s="9"/>
      <c r="E40" s="4" t="s">
        <v>96</v>
      </c>
      <c r="F40" s="26">
        <v>10000</v>
      </c>
      <c r="G40" s="9"/>
      <c r="H40" s="9"/>
    </row>
    <row r="41" spans="1:8" ht="12" customHeight="1" x14ac:dyDescent="0.2">
      <c r="A41" s="4" t="s">
        <v>16</v>
      </c>
      <c r="B41" s="9"/>
      <c r="C41" s="9"/>
      <c r="D41" s="9"/>
      <c r="E41" s="4" t="s">
        <v>21</v>
      </c>
      <c r="F41" s="34">
        <v>388182</v>
      </c>
      <c r="G41" s="9"/>
      <c r="H41" s="9"/>
    </row>
    <row r="42" spans="1:8" ht="12" customHeight="1" x14ac:dyDescent="0.2">
      <c r="A42" s="4" t="s">
        <v>17</v>
      </c>
      <c r="B42" s="9"/>
      <c r="C42" s="9"/>
      <c r="D42" s="9"/>
      <c r="E42" s="4"/>
      <c r="F42" s="26"/>
      <c r="G42" s="4"/>
      <c r="H42" s="4"/>
    </row>
    <row r="43" spans="1:8" ht="12" customHeight="1" x14ac:dyDescent="0.2">
      <c r="A43" s="4" t="s">
        <v>71</v>
      </c>
      <c r="B43" s="9">
        <v>1594400</v>
      </c>
      <c r="C43" s="9"/>
      <c r="D43" s="9"/>
      <c r="E43" s="4"/>
      <c r="G43" s="4"/>
      <c r="H43" s="4"/>
    </row>
    <row r="44" spans="1:8" ht="12" customHeight="1" x14ac:dyDescent="0.2">
      <c r="A44" s="4"/>
      <c r="B44" s="9"/>
      <c r="C44" s="9"/>
      <c r="D44" s="9"/>
      <c r="E44" s="4"/>
      <c r="F44" s="32"/>
      <c r="G44" s="4"/>
      <c r="H44" s="4"/>
    </row>
    <row r="45" spans="1:8" ht="12" customHeight="1" x14ac:dyDescent="0.2">
      <c r="A45" s="5" t="s">
        <v>23</v>
      </c>
      <c r="B45" s="10">
        <f>SUM(B43:B44)</f>
        <v>1594400</v>
      </c>
      <c r="C45" s="10"/>
      <c r="D45" s="9"/>
      <c r="E45" s="4"/>
      <c r="F45" s="42"/>
      <c r="G45" s="4"/>
      <c r="H45" s="4"/>
    </row>
    <row r="46" spans="1:8" ht="12" customHeight="1" x14ac:dyDescent="0.2">
      <c r="A46" s="21"/>
      <c r="B46" s="8"/>
      <c r="C46" s="9"/>
      <c r="D46" s="9"/>
      <c r="E46" s="5" t="s">
        <v>76</v>
      </c>
      <c r="F46" s="43">
        <f>SUM(F19:F42)</f>
        <v>3493178</v>
      </c>
      <c r="G46" s="9"/>
      <c r="H46" s="9"/>
    </row>
    <row r="47" spans="1:8" ht="12" customHeight="1" x14ac:dyDescent="0.2">
      <c r="A47" s="4" t="s">
        <v>18</v>
      </c>
      <c r="B47" s="9"/>
      <c r="C47" s="9"/>
      <c r="D47" s="9"/>
      <c r="E47" s="4"/>
      <c r="F47" s="4"/>
      <c r="G47" s="9"/>
      <c r="H47" s="9"/>
    </row>
    <row r="48" spans="1:8" ht="12" customHeight="1" x14ac:dyDescent="0.2">
      <c r="A48" s="4" t="s">
        <v>55</v>
      </c>
      <c r="B48" s="9">
        <v>2392911</v>
      </c>
      <c r="C48" s="9"/>
      <c r="D48" s="9"/>
      <c r="E48" s="5" t="s">
        <v>26</v>
      </c>
      <c r="F48" s="10"/>
      <c r="G48" s="10">
        <f>F16+F46</f>
        <v>3683178</v>
      </c>
      <c r="H48" s="9"/>
    </row>
    <row r="49" spans="1:8" ht="12" customHeight="1" x14ac:dyDescent="0.2">
      <c r="A49" s="4" t="s">
        <v>84</v>
      </c>
      <c r="B49" s="23">
        <v>251600</v>
      </c>
      <c r="C49" s="9"/>
      <c r="D49" s="9"/>
      <c r="E49" s="4"/>
      <c r="F49" s="9"/>
      <c r="G49" s="9"/>
      <c r="H49" s="9"/>
    </row>
    <row r="50" spans="1:8" ht="12" customHeight="1" x14ac:dyDescent="0.2">
      <c r="A50" s="4" t="s">
        <v>93</v>
      </c>
      <c r="B50" s="23">
        <v>7330</v>
      </c>
      <c r="C50" s="9"/>
      <c r="D50" s="9"/>
      <c r="E50" s="5" t="s">
        <v>27</v>
      </c>
      <c r="F50" s="10"/>
      <c r="G50" s="10"/>
      <c r="H50" s="10">
        <f>C73+G48</f>
        <v>12187161</v>
      </c>
    </row>
    <row r="51" spans="1:8" ht="12" customHeight="1" x14ac:dyDescent="0.2">
      <c r="A51" s="4" t="s">
        <v>56</v>
      </c>
      <c r="B51" s="23">
        <v>11331</v>
      </c>
      <c r="C51" s="9"/>
      <c r="D51" s="9"/>
      <c r="E51" s="4"/>
      <c r="F51" s="26"/>
      <c r="G51" s="9"/>
      <c r="H51" s="9"/>
    </row>
    <row r="52" spans="1:8" ht="12" customHeight="1" x14ac:dyDescent="0.2">
      <c r="A52" s="4" t="s">
        <v>57</v>
      </c>
      <c r="B52" s="23">
        <v>143948</v>
      </c>
      <c r="C52" s="9"/>
      <c r="D52" s="9"/>
      <c r="E52" s="5" t="s">
        <v>77</v>
      </c>
      <c r="F52" s="35"/>
      <c r="G52" s="10"/>
      <c r="H52" s="10">
        <f>D38-H50</f>
        <v>-1812832</v>
      </c>
    </row>
    <row r="53" spans="1:8" ht="12" customHeight="1" x14ac:dyDescent="0.2">
      <c r="A53" s="4" t="s">
        <v>58</v>
      </c>
      <c r="B53" s="20"/>
      <c r="C53" s="9"/>
      <c r="D53" s="9"/>
      <c r="E53" s="4"/>
      <c r="F53" s="26"/>
      <c r="G53" s="9"/>
      <c r="H53" s="9"/>
    </row>
    <row r="54" spans="1:8" ht="12" customHeight="1" x14ac:dyDescent="0.2">
      <c r="A54" s="4" t="s">
        <v>40</v>
      </c>
      <c r="B54" s="9">
        <v>482453</v>
      </c>
      <c r="C54" s="9"/>
      <c r="D54" s="9"/>
      <c r="E54" s="4" t="s">
        <v>28</v>
      </c>
      <c r="F54" s="26"/>
      <c r="G54" s="9"/>
      <c r="H54" s="9"/>
    </row>
    <row r="55" spans="1:8" ht="12" customHeight="1" x14ac:dyDescent="0.2">
      <c r="A55" s="4" t="s">
        <v>94</v>
      </c>
      <c r="B55" s="9">
        <v>41179</v>
      </c>
      <c r="C55" s="9"/>
      <c r="D55" s="9"/>
      <c r="E55" s="4" t="s">
        <v>98</v>
      </c>
      <c r="F55" s="26">
        <v>4027850</v>
      </c>
      <c r="G55" s="9"/>
      <c r="H55" s="9"/>
    </row>
    <row r="56" spans="1:8" ht="12" customHeight="1" x14ac:dyDescent="0.2">
      <c r="A56" s="4" t="s">
        <v>59</v>
      </c>
      <c r="B56" s="9">
        <v>1485770</v>
      </c>
      <c r="C56" s="9"/>
      <c r="D56" s="9"/>
      <c r="E56" s="4" t="s">
        <v>100</v>
      </c>
      <c r="F56" s="9">
        <v>18000</v>
      </c>
      <c r="G56" s="4"/>
      <c r="H56" s="4"/>
    </row>
    <row r="57" spans="1:8" ht="12" customHeight="1" x14ac:dyDescent="0.2">
      <c r="A57" s="4" t="s">
        <v>72</v>
      </c>
      <c r="B57" s="9">
        <v>19188</v>
      </c>
      <c r="C57" s="9"/>
      <c r="D57" s="9"/>
      <c r="E57" s="5" t="s">
        <v>29</v>
      </c>
      <c r="F57" s="10">
        <f>SUM(F55:F56)</f>
        <v>4045850</v>
      </c>
      <c r="G57" s="5"/>
      <c r="H57" s="47">
        <f>F57</f>
        <v>4045850</v>
      </c>
    </row>
    <row r="58" spans="1:8" ht="12" customHeight="1" x14ac:dyDescent="0.2">
      <c r="A58" s="4" t="s">
        <v>68</v>
      </c>
      <c r="B58" s="9">
        <v>341700</v>
      </c>
      <c r="C58" s="9"/>
      <c r="D58" s="9"/>
      <c r="E58" s="4"/>
      <c r="F58" s="9"/>
      <c r="G58" s="4"/>
      <c r="H58" s="4"/>
    </row>
    <row r="59" spans="1:8" ht="12" customHeight="1" x14ac:dyDescent="0.2">
      <c r="A59" s="4" t="s">
        <v>41</v>
      </c>
      <c r="B59" s="9">
        <v>312826</v>
      </c>
      <c r="C59" s="9"/>
      <c r="D59" s="9"/>
      <c r="E59" s="4" t="s">
        <v>30</v>
      </c>
      <c r="F59" s="26"/>
      <c r="G59" s="9"/>
      <c r="H59" s="9"/>
    </row>
    <row r="60" spans="1:8" ht="12" customHeight="1" x14ac:dyDescent="0.2">
      <c r="A60" s="4" t="s">
        <v>60</v>
      </c>
      <c r="B60" s="9">
        <v>158151</v>
      </c>
      <c r="C60" s="9"/>
      <c r="D60" s="9"/>
      <c r="E60" s="4" t="s">
        <v>97</v>
      </c>
      <c r="F60" s="26">
        <v>6800</v>
      </c>
      <c r="G60" s="9"/>
      <c r="H60" s="9"/>
    </row>
    <row r="61" spans="1:8" ht="12" customHeight="1" x14ac:dyDescent="0.2">
      <c r="A61" s="4" t="s">
        <v>61</v>
      </c>
      <c r="B61" s="17">
        <v>2400</v>
      </c>
      <c r="C61" s="9"/>
      <c r="D61" s="9"/>
      <c r="E61" s="4" t="s">
        <v>99</v>
      </c>
      <c r="F61" s="26">
        <v>4625560</v>
      </c>
      <c r="G61" s="9"/>
      <c r="H61" s="9"/>
    </row>
    <row r="62" spans="1:8" ht="12" customHeight="1" x14ac:dyDescent="0.2">
      <c r="A62" s="4" t="s">
        <v>62</v>
      </c>
      <c r="B62" s="22"/>
      <c r="C62" s="9"/>
      <c r="D62" s="4"/>
      <c r="E62" s="5" t="s">
        <v>54</v>
      </c>
      <c r="F62" s="35">
        <f>SUM(F60:F61)</f>
        <v>4632360</v>
      </c>
      <c r="G62" s="10"/>
      <c r="H62" s="10">
        <f>F62</f>
        <v>4632360</v>
      </c>
    </row>
    <row r="63" spans="1:8" ht="12" customHeight="1" x14ac:dyDescent="0.2">
      <c r="A63" s="4" t="s">
        <v>63</v>
      </c>
      <c r="B63" s="9">
        <v>207146</v>
      </c>
      <c r="C63" s="9"/>
      <c r="D63" s="4"/>
      <c r="E63" s="4"/>
      <c r="F63" s="32"/>
      <c r="G63" s="4"/>
      <c r="H63" s="4"/>
    </row>
    <row r="64" spans="1:8" ht="12" customHeight="1" x14ac:dyDescent="0.2">
      <c r="A64" s="4" t="s">
        <v>70</v>
      </c>
      <c r="B64" s="9">
        <v>138868</v>
      </c>
      <c r="C64" s="9"/>
      <c r="D64" s="4"/>
      <c r="E64" s="4"/>
      <c r="F64" s="32"/>
      <c r="G64" s="4"/>
      <c r="H64" s="4"/>
    </row>
    <row r="65" spans="1:8" ht="12" customHeight="1" x14ac:dyDescent="0.2">
      <c r="A65" s="4" t="s">
        <v>73</v>
      </c>
      <c r="B65" s="17">
        <v>208424</v>
      </c>
      <c r="C65" s="9"/>
      <c r="D65" s="4"/>
      <c r="E65" s="4"/>
      <c r="F65" s="32"/>
      <c r="G65" s="4"/>
      <c r="H65" s="4"/>
    </row>
    <row r="66" spans="1:8" ht="12" customHeight="1" x14ac:dyDescent="0.2">
      <c r="A66" s="4" t="s">
        <v>47</v>
      </c>
      <c r="B66" s="9">
        <v>12181</v>
      </c>
      <c r="C66" s="9"/>
      <c r="D66" s="4"/>
      <c r="E66" s="25" t="s">
        <v>34</v>
      </c>
      <c r="F66" s="36"/>
      <c r="G66" s="16"/>
      <c r="H66" s="16">
        <f>H52+H57-H62</f>
        <v>-2399342</v>
      </c>
    </row>
    <row r="67" spans="1:8" ht="12" customHeight="1" x14ac:dyDescent="0.2">
      <c r="A67" s="4" t="s">
        <v>67</v>
      </c>
      <c r="B67" s="17">
        <v>29211</v>
      </c>
      <c r="C67" s="9"/>
      <c r="D67" s="4"/>
      <c r="E67" s="25" t="s">
        <v>31</v>
      </c>
      <c r="F67" s="36"/>
      <c r="G67" s="16"/>
      <c r="H67" s="16">
        <v>80000</v>
      </c>
    </row>
    <row r="68" spans="1:8" ht="12" customHeight="1" x14ac:dyDescent="0.2">
      <c r="A68" s="4" t="s">
        <v>64</v>
      </c>
      <c r="B68" s="9">
        <v>26160</v>
      </c>
      <c r="C68" s="9"/>
      <c r="D68" s="4"/>
      <c r="E68" s="25" t="s">
        <v>35</v>
      </c>
      <c r="F68" s="36"/>
      <c r="G68" s="16"/>
      <c r="H68" s="16">
        <f>H66-H67</f>
        <v>-2479342</v>
      </c>
    </row>
    <row r="69" spans="1:8" ht="12" customHeight="1" x14ac:dyDescent="0.2">
      <c r="A69" s="4" t="s">
        <v>95</v>
      </c>
      <c r="B69" s="9">
        <v>359620</v>
      </c>
      <c r="C69" s="9"/>
      <c r="D69" s="4"/>
      <c r="E69" s="25" t="s">
        <v>32</v>
      </c>
      <c r="F69" s="36"/>
      <c r="G69" s="16"/>
      <c r="H69" s="16">
        <v>33834561</v>
      </c>
    </row>
    <row r="70" spans="1:8" ht="12" customHeight="1" x14ac:dyDescent="0.2">
      <c r="A70" s="4" t="s">
        <v>21</v>
      </c>
      <c r="B70" s="9">
        <v>277186</v>
      </c>
      <c r="C70" s="9"/>
      <c r="D70" s="4"/>
      <c r="E70" s="25" t="s">
        <v>33</v>
      </c>
      <c r="F70" s="16"/>
      <c r="G70" s="16"/>
      <c r="H70" s="16">
        <f>H68+H69</f>
        <v>31355219</v>
      </c>
    </row>
    <row r="71" spans="1:8" ht="12" customHeight="1" x14ac:dyDescent="0.2">
      <c r="A71" s="5" t="s">
        <v>22</v>
      </c>
      <c r="B71" s="10">
        <f>SUM(B48:B70)</f>
        <v>6909583</v>
      </c>
      <c r="C71" s="10"/>
      <c r="D71" s="4"/>
      <c r="E71" s="4"/>
      <c r="F71" s="4"/>
      <c r="G71" s="4"/>
      <c r="H71" s="4"/>
    </row>
    <row r="72" spans="1:8" ht="12" customHeight="1" x14ac:dyDescent="0.2">
      <c r="A72" s="4"/>
      <c r="B72" s="9"/>
      <c r="C72" s="9"/>
      <c r="D72" s="4"/>
      <c r="E72" s="4"/>
      <c r="F72" s="4"/>
      <c r="G72" s="4"/>
      <c r="H72" s="4"/>
    </row>
    <row r="73" spans="1:8" ht="12" customHeight="1" x14ac:dyDescent="0.2">
      <c r="A73" s="5" t="s">
        <v>24</v>
      </c>
      <c r="B73" s="10"/>
      <c r="C73" s="10">
        <f>B45+B71</f>
        <v>8503983</v>
      </c>
      <c r="D73" s="4"/>
      <c r="E73" s="4"/>
      <c r="F73" s="4"/>
      <c r="G73" s="4"/>
      <c r="H73" s="4"/>
    </row>
    <row r="74" spans="1:8" ht="12" customHeight="1" x14ac:dyDescent="0.2">
      <c r="A74" s="25"/>
      <c r="B74" s="16"/>
      <c r="C74" s="16"/>
      <c r="D74" s="48"/>
      <c r="E74" s="44"/>
      <c r="F74" s="45"/>
      <c r="G74" s="45"/>
      <c r="H74" s="45"/>
    </row>
    <row r="75" spans="1:8" ht="12" customHeight="1" x14ac:dyDescent="0.2"/>
    <row r="76" spans="1:8" ht="12" customHeight="1" x14ac:dyDescent="0.2"/>
    <row r="77" spans="1:8" ht="12" customHeight="1" x14ac:dyDescent="0.2"/>
    <row r="78" spans="1:8" ht="13.2" customHeight="1" x14ac:dyDescent="0.2"/>
    <row r="79" spans="1:8" ht="12" customHeight="1" x14ac:dyDescent="0.2"/>
  </sheetData>
  <mergeCells count="5">
    <mergeCell ref="B5:D5"/>
    <mergeCell ref="A1:D1"/>
    <mergeCell ref="F1:H1"/>
    <mergeCell ref="A2:D2"/>
    <mergeCell ref="A3:D3"/>
  </mergeCells>
  <phoneticPr fontId="1"/>
  <pageMargins left="0.70866141732283472" right="0.7086614173228347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Ｒ年6度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</dc:creator>
  <cp:lastModifiedBy>千代子 曽我</cp:lastModifiedBy>
  <cp:lastPrinted>2025-04-13T01:22:40Z</cp:lastPrinted>
  <dcterms:created xsi:type="dcterms:W3CDTF">2013-06-21T02:14:52Z</dcterms:created>
  <dcterms:modified xsi:type="dcterms:W3CDTF">2025-04-14T03:26:32Z</dcterms:modified>
</cp:coreProperties>
</file>