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station\jimu$\事務\公開書類（財務諸表・定款など）PDF\令和２年度　公開書類\"/>
    </mc:Choice>
  </mc:AlternateContent>
  <xr:revisionPtr revIDLastSave="0" documentId="8_{8DB6E3F9-346A-42A6-9AE6-5E53E8F48DFF}" xr6:coauthVersionLast="45" xr6:coauthVersionMax="45" xr10:uidLastSave="{00000000-0000-0000-0000-000000000000}"/>
  <bookViews>
    <workbookView xWindow="-108" yWindow="-108" windowWidth="23256" windowHeight="12576" xr2:uid="{60E1D1D6-FE1D-4862-91DB-65AC90C5D852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I46" i="1"/>
  <c r="E46" i="1"/>
  <c r="I45" i="1"/>
  <c r="E45" i="1"/>
  <c r="H44" i="1"/>
  <c r="H62" i="1" s="1"/>
  <c r="G44" i="1"/>
  <c r="G62" i="1" s="1"/>
  <c r="E44" i="1"/>
  <c r="E43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D33" i="1"/>
  <c r="D32" i="1" s="1"/>
  <c r="C33" i="1"/>
  <c r="E33" i="1" s="1"/>
  <c r="H32" i="1"/>
  <c r="G32" i="1"/>
  <c r="I32" i="1" s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2" i="1" s="1"/>
  <c r="H63" i="1" s="1"/>
  <c r="G9" i="1"/>
  <c r="G42" i="1" s="1"/>
  <c r="D9" i="1"/>
  <c r="D63" i="1" s="1"/>
  <c r="C9" i="1"/>
  <c r="E9" i="1" s="1"/>
  <c r="I42" i="1" l="1"/>
  <c r="G63" i="1"/>
  <c r="I63" i="1" s="1"/>
  <c r="I62" i="1"/>
  <c r="C32" i="1"/>
  <c r="E32" i="1" s="1"/>
  <c r="I44" i="1"/>
  <c r="C63" i="1" l="1"/>
  <c r="E63" i="1" s="1"/>
</calcChain>
</file>

<file path=xl/sharedStrings.xml><?xml version="1.0" encoding="utf-8"?>
<sst xmlns="http://schemas.openxmlformats.org/spreadsheetml/2006/main" count="106" uniqueCount="98">
  <si>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</si>
  <si>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</si>
  <si>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</si>
  <si>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</si>
  <si>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</si>
  <si>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</si>
  <si>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</si>
  <si>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</si>
  <si>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</si>
  <si>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</si>
  <si>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</si>
  <si>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</si>
  <si>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</si>
  <si>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</si>
  <si>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</si>
  <si>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</si>
  <si>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</si>
  <si>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</si>
  <si>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</si>
  <si>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</si>
  <si>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</si>
  <si>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</si>
  <si>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</si>
  <si>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</si>
  <si>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</si>
  <si>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</si>
  <si>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</si>
  <si>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</si>
  <si>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</si>
  <si>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</si>
  <si>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</si>
  <si>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</si>
  <si>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</si>
  <si>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</si>
  <si>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</si>
  <si>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</si>
  <si>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</si>
  <si>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</si>
  <si>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</si>
  <si>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</si>
  <si>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</si>
  <si>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</si>
  <si>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</si>
  <si>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</si>
  <si>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</si>
  <si>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</si>
  <si>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</si>
  <si>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</si>
  <si>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</si>
  <si>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</si>
  <si>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</si>
  <si>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</si>
  <si>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</si>
  <si>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</si>
  <si>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</si>
  <si>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</si>
  <si>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</si>
  <si>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</si>
  <si>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</si>
  <si>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建物付属設備</t>
  </si>
  <si>
    <t>　役員等長期借入金</t>
  </si>
  <si>
    <t>　定期預金</t>
  </si>
  <si>
    <t>　退職給付引当金</t>
  </si>
  <si>
    <t>　投資有価証券</t>
  </si>
  <si>
    <t>　役員退職慰労引当金</t>
  </si>
  <si>
    <t>　建物減価償却累計額</t>
  </si>
  <si>
    <t>　長期未払金</t>
  </si>
  <si>
    <t>その他の固定資産</t>
  </si>
  <si>
    <t>　長期預り金</t>
  </si>
  <si>
    <t>　その他の固定負債</t>
  </si>
  <si>
    <t>負債の部合計</t>
  </si>
  <si>
    <t>純資産の部</t>
  </si>
  <si>
    <t>　構築物</t>
  </si>
  <si>
    <t>基本金</t>
  </si>
  <si>
    <t>　機械及び装置</t>
  </si>
  <si>
    <t>　第１号基本金</t>
  </si>
  <si>
    <t>　車輌運搬具</t>
  </si>
  <si>
    <t>国庫補助金等特別積立金</t>
  </si>
  <si>
    <t>　器具及び備品</t>
  </si>
  <si>
    <t>その他の積立金</t>
  </si>
  <si>
    <t>　建設仮勘定</t>
  </si>
  <si>
    <t>次期繰越活動増減差額</t>
  </si>
  <si>
    <t>　有形リース資産</t>
  </si>
  <si>
    <t>（うち当期活動増減差額）</t>
  </si>
  <si>
    <t>　権利</t>
  </si>
  <si>
    <t>　ソフトウエア</t>
  </si>
  <si>
    <t>　ソフトウェア</t>
  </si>
  <si>
    <t>　退職共済預け金</t>
  </si>
  <si>
    <t>　無形リース資産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</si>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</sst>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F017F53-A82E-440B-99DC-C8E3225D5780}"/>
    <cellStyle name="標準 3" xfId="2" xr:uid="{33FC7C48-BB68-4AB9-9150-DE0F23B0F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8250-4D0F-41C1-A839-C583CD2EB4A2}">
  <sheetPr>
    <pageSetUpPr fitToPage="1"/>
  </sheetPr>
  <dimension ref="B1:I63"/>
  <sheetViews>
    <sheetView showGridLines="0" tabSelected="1" workbookViewId="0"/>
  </sheetViews>
  <sheetFormatPr defaultRowHeight="18" x14ac:dyDescent="0.45"/>
  <cols>
    <col min="1" max="1" width="3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2:9" x14ac:dyDescent="0.45">
      <c r="B1" s="1"/>
      <c r="C1" s="1"/>
      <c r="D1" s="1"/>
      <c r="E1" s="1"/>
      <c r="F1" s="1"/>
      <c r="G1" s="1"/>
      <c r="H1" s="1"/>
      <c r="I1" s="1"/>
    </row>
    <row r="2" spans="2:9" ht="22.8" x14ac:dyDescent="0.45">
      <c r="B2" s="2"/>
      <c r="C2" s="1"/>
      <c r="D2" s="1"/>
      <c r="E2" s="1"/>
      <c r="F2" s="1"/>
      <c r="G2" s="1"/>
      <c r="H2" s="3"/>
      <c r="I2" s="3" t="s">
        <v>0</v>
      </c>
    </row>
    <row r="3" spans="2:9" ht="22.8" x14ac:dyDescent="0.45">
      <c r="B3" s="4" t="s">
        <v>1</v>
      </c>
      <c r="C3" s="4"/>
      <c r="D3" s="4"/>
      <c r="E3" s="4"/>
      <c r="F3" s="4"/>
      <c r="G3" s="4"/>
      <c r="H3" s="4"/>
      <c r="I3" s="4"/>
    </row>
    <row r="4" spans="2:9" ht="22.8" x14ac:dyDescent="0.45">
      <c r="B4" s="5"/>
      <c r="C4" s="2"/>
      <c r="D4" s="1"/>
      <c r="E4" s="1"/>
      <c r="F4" s="1"/>
      <c r="G4" s="1"/>
      <c r="H4" s="1"/>
      <c r="I4" s="1"/>
    </row>
    <row r="5" spans="2:9" ht="22.8" x14ac:dyDescent="0.45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5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5">
      <c r="B9" s="14" t="s">
        <v>9</v>
      </c>
      <c r="C9" s="15">
        <f>+C10+C11+C12+C13+C14+C15+C16+C17+C18+C19+C20+C21+C22+C23+C24+C25+C26+C27+C28+C29+C30-ABS(C31)</f>
        <v>235945844</v>
      </c>
      <c r="D9" s="16">
        <f>+D10+D11+D12+D13+D14+D15+D16+D17+D18+D19+D20+D21+D22+D23+D24+D25+D26+D27+D28+D29+D30-ABS(D31)</f>
        <v>337629396</v>
      </c>
      <c r="E9" s="15">
        <f>C9-D9</f>
        <v>-101683552</v>
      </c>
      <c r="F9" s="14" t="s">
        <v>10</v>
      </c>
      <c r="G9" s="15">
        <f>+G10+G11+G12+G13+G14+G15+G16+G17+G18+G19+G20+G21+G22+G23+G24+G25+G26+G27</f>
        <v>11077653</v>
      </c>
      <c r="H9" s="16">
        <f>+H10+H11+H12+H13+H14+H15+H16+H17+H18+H19+H20+H21+H22+H23+H24+H25+H26+H27</f>
        <v>13079520</v>
      </c>
      <c r="I9" s="15">
        <f>G9-H9</f>
        <v>-2001867</v>
      </c>
    </row>
    <row r="10" spans="2:9" x14ac:dyDescent="0.45">
      <c r="B10" s="17" t="s">
        <v>11</v>
      </c>
      <c r="C10" s="18">
        <v>175106398</v>
      </c>
      <c r="D10" s="19">
        <v>295088460</v>
      </c>
      <c r="E10" s="18">
        <f t="shared" ref="E10:E63" si="0">C10-D10</f>
        <v>-119982062</v>
      </c>
      <c r="F10" s="17" t="s">
        <v>12</v>
      </c>
      <c r="G10" s="18"/>
      <c r="H10" s="19"/>
      <c r="I10" s="18">
        <f t="shared" ref="I10:I63" si="1">G10-H10</f>
        <v>0</v>
      </c>
    </row>
    <row r="11" spans="2:9" x14ac:dyDescent="0.45">
      <c r="B11" s="20" t="s">
        <v>13</v>
      </c>
      <c r="C11" s="21">
        <v>10000</v>
      </c>
      <c r="D11" s="22">
        <v>10000</v>
      </c>
      <c r="E11" s="21">
        <f t="shared" si="0"/>
        <v>0</v>
      </c>
      <c r="F11" s="20" t="s">
        <v>14</v>
      </c>
      <c r="G11" s="21">
        <v>3703716</v>
      </c>
      <c r="H11" s="22">
        <v>6041084</v>
      </c>
      <c r="I11" s="21">
        <f t="shared" si="1"/>
        <v>-2337368</v>
      </c>
    </row>
    <row r="12" spans="2:9" x14ac:dyDescent="0.45">
      <c r="B12" s="20" t="s">
        <v>15</v>
      </c>
      <c r="C12" s="21">
        <v>53023154</v>
      </c>
      <c r="D12" s="22">
        <v>42321440</v>
      </c>
      <c r="E12" s="21">
        <f t="shared" si="0"/>
        <v>10701714</v>
      </c>
      <c r="F12" s="20" t="s">
        <v>16</v>
      </c>
      <c r="G12" s="21"/>
      <c r="H12" s="22"/>
      <c r="I12" s="21">
        <f t="shared" si="1"/>
        <v>0</v>
      </c>
    </row>
    <row r="13" spans="2:9" x14ac:dyDescent="0.45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5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5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5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425497</v>
      </c>
      <c r="H21" s="22">
        <v>503436</v>
      </c>
      <c r="I21" s="21">
        <f t="shared" si="1"/>
        <v>-77939</v>
      </c>
    </row>
    <row r="22" spans="2:9" x14ac:dyDescent="0.4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5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5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5">
      <c r="B25" s="20" t="s">
        <v>41</v>
      </c>
      <c r="C25" s="21">
        <v>7714112</v>
      </c>
      <c r="D25" s="22">
        <v>139512</v>
      </c>
      <c r="E25" s="21">
        <f t="shared" si="0"/>
        <v>7574600</v>
      </c>
      <c r="F25" s="20" t="s">
        <v>42</v>
      </c>
      <c r="G25" s="21">
        <v>58440</v>
      </c>
      <c r="H25" s="22"/>
      <c r="I25" s="21">
        <f t="shared" si="1"/>
        <v>58440</v>
      </c>
    </row>
    <row r="26" spans="2:9" x14ac:dyDescent="0.45">
      <c r="B26" s="20" t="s">
        <v>43</v>
      </c>
      <c r="C26" s="21">
        <v>91300</v>
      </c>
      <c r="D26" s="22">
        <v>69984</v>
      </c>
      <c r="E26" s="21">
        <f t="shared" si="0"/>
        <v>21316</v>
      </c>
      <c r="F26" s="20" t="s">
        <v>44</v>
      </c>
      <c r="G26" s="21">
        <v>6890000</v>
      </c>
      <c r="H26" s="22">
        <v>6535000</v>
      </c>
      <c r="I26" s="21">
        <f t="shared" si="1"/>
        <v>355000</v>
      </c>
    </row>
    <row r="27" spans="2:9" x14ac:dyDescent="0.45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5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5">
      <c r="B29" s="20" t="s">
        <v>48</v>
      </c>
      <c r="C29" s="21">
        <v>880</v>
      </c>
      <c r="D29" s="22"/>
      <c r="E29" s="21">
        <f t="shared" si="0"/>
        <v>880</v>
      </c>
      <c r="F29" s="20"/>
      <c r="G29" s="21"/>
      <c r="H29" s="21"/>
      <c r="I29" s="21"/>
    </row>
    <row r="30" spans="2:9" x14ac:dyDescent="0.45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5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5">
      <c r="B32" s="14" t="s">
        <v>51</v>
      </c>
      <c r="C32" s="15">
        <f>+C33 +C40</f>
        <v>467785483</v>
      </c>
      <c r="D32" s="16">
        <f>+D33 +D40</f>
        <v>387237655</v>
      </c>
      <c r="E32" s="15">
        <f t="shared" si="0"/>
        <v>80547828</v>
      </c>
      <c r="F32" s="14" t="s">
        <v>52</v>
      </c>
      <c r="G32" s="15">
        <f>+G33+G34+G35+G36+G37+G38+G39+G40+G41</f>
        <v>9510263</v>
      </c>
      <c r="H32" s="16">
        <f>+H33+H34+H35+H36+H37+H38+H39+H40+H41</f>
        <v>8091880</v>
      </c>
      <c r="I32" s="15">
        <f t="shared" si="1"/>
        <v>1418383</v>
      </c>
    </row>
    <row r="33" spans="2:9" x14ac:dyDescent="0.45">
      <c r="B33" s="14" t="s">
        <v>53</v>
      </c>
      <c r="C33" s="15">
        <f>+C34+C35+C36+C37+C38-ABS(C39)</f>
        <v>304732731</v>
      </c>
      <c r="D33" s="16">
        <f>+D34+D35+D36+D37+D38-ABS(D39)</f>
        <v>328142450</v>
      </c>
      <c r="E33" s="15">
        <f t="shared" si="0"/>
        <v>-23409719</v>
      </c>
      <c r="F33" s="17" t="s">
        <v>54</v>
      </c>
      <c r="G33" s="18"/>
      <c r="H33" s="19"/>
      <c r="I33" s="18">
        <f t="shared" si="1"/>
        <v>0</v>
      </c>
    </row>
    <row r="34" spans="2:9" x14ac:dyDescent="0.45">
      <c r="B34" s="17" t="s">
        <v>55</v>
      </c>
      <c r="C34" s="18">
        <v>64270013</v>
      </c>
      <c r="D34" s="19">
        <v>64270013</v>
      </c>
      <c r="E34" s="18">
        <f t="shared" si="0"/>
        <v>0</v>
      </c>
      <c r="F34" s="20" t="s">
        <v>56</v>
      </c>
      <c r="G34" s="21"/>
      <c r="H34" s="22"/>
      <c r="I34" s="21">
        <f t="shared" si="1"/>
        <v>0</v>
      </c>
    </row>
    <row r="35" spans="2:9" x14ac:dyDescent="0.45">
      <c r="B35" s="20" t="s">
        <v>57</v>
      </c>
      <c r="C35" s="21">
        <v>240462718</v>
      </c>
      <c r="D35" s="22">
        <v>263872437</v>
      </c>
      <c r="E35" s="21">
        <f t="shared" si="0"/>
        <v>-23409719</v>
      </c>
      <c r="F35" s="20" t="s">
        <v>58</v>
      </c>
      <c r="G35" s="21"/>
      <c r="H35" s="22"/>
      <c r="I35" s="21">
        <f t="shared" si="1"/>
        <v>0</v>
      </c>
    </row>
    <row r="36" spans="2:9" x14ac:dyDescent="0.45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5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9510263</v>
      </c>
      <c r="H37" s="22">
        <v>8091880</v>
      </c>
      <c r="I37" s="21">
        <f t="shared" si="1"/>
        <v>1418383</v>
      </c>
    </row>
    <row r="38" spans="2:9" x14ac:dyDescent="0.45">
      <c r="B38" s="20" t="s">
        <v>63</v>
      </c>
      <c r="C38" s="21"/>
      <c r="D38" s="22"/>
      <c r="E38" s="21">
        <f t="shared" si="0"/>
        <v>0</v>
      </c>
      <c r="F38" s="20" t="s">
        <v>64</v>
      </c>
      <c r="G38" s="21"/>
      <c r="H38" s="22"/>
      <c r="I38" s="21">
        <f t="shared" si="1"/>
        <v>0</v>
      </c>
    </row>
    <row r="39" spans="2:9" x14ac:dyDescent="0.45">
      <c r="B39" s="23" t="s">
        <v>65</v>
      </c>
      <c r="C39" s="24"/>
      <c r="D39" s="25"/>
      <c r="E39" s="24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 x14ac:dyDescent="0.45">
      <c r="B40" s="14" t="s">
        <v>67</v>
      </c>
      <c r="C40" s="15">
        <f>+C41+C42+C43+C44+C45+C46+C47+C48+C49+C50+C51+C52+C53+C54+C55+C56+C57+C58+C59+C60+C61-ABS(C62)</f>
        <v>163052752</v>
      </c>
      <c r="D40" s="16">
        <f>+D41+D42+D43+D44+D45+D46+D47+D48+D49+D50+D51+D52+D53+D54+D55+D56+D57+D58+D59+D60+D61-ABS(D62)</f>
        <v>59095205</v>
      </c>
      <c r="E40" s="15">
        <f t="shared" si="0"/>
        <v>103957547</v>
      </c>
      <c r="F40" s="20" t="s">
        <v>68</v>
      </c>
      <c r="G40" s="21"/>
      <c r="H40" s="22"/>
      <c r="I40" s="21">
        <f t="shared" si="1"/>
        <v>0</v>
      </c>
    </row>
    <row r="41" spans="2:9" x14ac:dyDescent="0.45">
      <c r="B41" s="17" t="s">
        <v>55</v>
      </c>
      <c r="C41" s="18"/>
      <c r="D41" s="19"/>
      <c r="E41" s="18">
        <f t="shared" si="0"/>
        <v>0</v>
      </c>
      <c r="F41" s="20" t="s">
        <v>69</v>
      </c>
      <c r="G41" s="21"/>
      <c r="H41" s="22"/>
      <c r="I41" s="21">
        <f t="shared" si="1"/>
        <v>0</v>
      </c>
    </row>
    <row r="42" spans="2:9" x14ac:dyDescent="0.45">
      <c r="B42" s="20" t="s">
        <v>57</v>
      </c>
      <c r="C42" s="21">
        <v>18975305</v>
      </c>
      <c r="D42" s="22">
        <v>11087618</v>
      </c>
      <c r="E42" s="21">
        <f t="shared" si="0"/>
        <v>7887687</v>
      </c>
      <c r="F42" s="14" t="s">
        <v>70</v>
      </c>
      <c r="G42" s="15">
        <f>+G9 +G32</f>
        <v>20587916</v>
      </c>
      <c r="H42" s="15">
        <f>+H9 +H32</f>
        <v>21171400</v>
      </c>
      <c r="I42" s="15">
        <f t="shared" si="1"/>
        <v>-583484</v>
      </c>
    </row>
    <row r="43" spans="2:9" x14ac:dyDescent="0.45">
      <c r="B43" s="20" t="s">
        <v>59</v>
      </c>
      <c r="C43" s="21"/>
      <c r="D43" s="22"/>
      <c r="E43" s="21">
        <f t="shared" si="0"/>
        <v>0</v>
      </c>
      <c r="F43" s="26" t="s">
        <v>71</v>
      </c>
      <c r="G43" s="27"/>
      <c r="H43" s="27"/>
      <c r="I43" s="28"/>
    </row>
    <row r="44" spans="2:9" x14ac:dyDescent="0.45">
      <c r="B44" s="20" t="s">
        <v>72</v>
      </c>
      <c r="C44" s="21">
        <v>4205467</v>
      </c>
      <c r="D44" s="22">
        <v>4827855</v>
      </c>
      <c r="E44" s="21">
        <f t="shared" si="0"/>
        <v>-622388</v>
      </c>
      <c r="F44" s="17" t="s">
        <v>73</v>
      </c>
      <c r="G44" s="18">
        <f>+G45</f>
        <v>85994138</v>
      </c>
      <c r="H44" s="19">
        <f>+H45</f>
        <v>85994138</v>
      </c>
      <c r="I44" s="18">
        <f t="shared" si="1"/>
        <v>0</v>
      </c>
    </row>
    <row r="45" spans="2:9" x14ac:dyDescent="0.45">
      <c r="B45" s="20" t="s">
        <v>74</v>
      </c>
      <c r="C45" s="21"/>
      <c r="D45" s="22"/>
      <c r="E45" s="21">
        <f t="shared" si="0"/>
        <v>0</v>
      </c>
      <c r="F45" s="20" t="s">
        <v>75</v>
      </c>
      <c r="G45" s="21">
        <v>85994138</v>
      </c>
      <c r="H45" s="22">
        <v>85994138</v>
      </c>
      <c r="I45" s="21">
        <f t="shared" si="1"/>
        <v>0</v>
      </c>
    </row>
    <row r="46" spans="2:9" x14ac:dyDescent="0.45">
      <c r="B46" s="20" t="s">
        <v>76</v>
      </c>
      <c r="C46" s="21">
        <v>10624925</v>
      </c>
      <c r="D46" s="22">
        <v>11785157</v>
      </c>
      <c r="E46" s="21">
        <f t="shared" si="0"/>
        <v>-1160232</v>
      </c>
      <c r="F46" s="20" t="s">
        <v>77</v>
      </c>
      <c r="G46" s="21">
        <v>110408824</v>
      </c>
      <c r="H46" s="22">
        <v>121900715</v>
      </c>
      <c r="I46" s="21">
        <f t="shared" si="1"/>
        <v>-11491891</v>
      </c>
    </row>
    <row r="47" spans="2:9" x14ac:dyDescent="0.45">
      <c r="B47" s="20" t="s">
        <v>78</v>
      </c>
      <c r="C47" s="21">
        <v>20035487</v>
      </c>
      <c r="D47" s="22">
        <v>22255226</v>
      </c>
      <c r="E47" s="21">
        <f t="shared" si="0"/>
        <v>-2219739</v>
      </c>
      <c r="F47" s="20" t="s">
        <v>79</v>
      </c>
      <c r="G47" s="21"/>
      <c r="H47" s="22"/>
      <c r="I47" s="21">
        <f t="shared" si="1"/>
        <v>0</v>
      </c>
    </row>
    <row r="48" spans="2:9" x14ac:dyDescent="0.45">
      <c r="B48" s="20" t="s">
        <v>80</v>
      </c>
      <c r="C48" s="21">
        <v>97280517</v>
      </c>
      <c r="D48" s="22"/>
      <c r="E48" s="21">
        <f t="shared" si="0"/>
        <v>97280517</v>
      </c>
      <c r="F48" s="20" t="s">
        <v>81</v>
      </c>
      <c r="G48" s="21">
        <v>486740449</v>
      </c>
      <c r="H48" s="22">
        <v>495800798</v>
      </c>
      <c r="I48" s="21">
        <f t="shared" si="1"/>
        <v>-9060349</v>
      </c>
    </row>
    <row r="49" spans="2:9" x14ac:dyDescent="0.45">
      <c r="B49" s="20" t="s">
        <v>82</v>
      </c>
      <c r="C49" s="21"/>
      <c r="D49" s="22"/>
      <c r="E49" s="21">
        <f t="shared" si="0"/>
        <v>0</v>
      </c>
      <c r="F49" s="20" t="s">
        <v>83</v>
      </c>
      <c r="G49" s="21">
        <v>-9060349</v>
      </c>
      <c r="H49" s="22">
        <v>-12559862</v>
      </c>
      <c r="I49" s="21">
        <f t="shared" si="1"/>
        <v>3499513</v>
      </c>
    </row>
    <row r="50" spans="2:9" x14ac:dyDescent="0.45">
      <c r="B50" s="20" t="s">
        <v>84</v>
      </c>
      <c r="C50" s="21">
        <v>567580</v>
      </c>
      <c r="D50" s="22">
        <v>593415</v>
      </c>
      <c r="E50" s="21">
        <f t="shared" si="0"/>
        <v>-25835</v>
      </c>
      <c r="F50" s="20"/>
      <c r="G50" s="21"/>
      <c r="H50" s="21"/>
      <c r="I50" s="21"/>
    </row>
    <row r="51" spans="2:9" x14ac:dyDescent="0.45">
      <c r="B51" s="20" t="s">
        <v>85</v>
      </c>
      <c r="C51" s="21"/>
      <c r="D51" s="22"/>
      <c r="E51" s="21">
        <f t="shared" si="0"/>
        <v>0</v>
      </c>
      <c r="F51" s="20"/>
      <c r="G51" s="21"/>
      <c r="H51" s="21"/>
      <c r="I51" s="21"/>
    </row>
    <row r="52" spans="2:9" x14ac:dyDescent="0.45">
      <c r="B52" s="20" t="s">
        <v>86</v>
      </c>
      <c r="C52" s="21"/>
      <c r="D52" s="22">
        <v>0</v>
      </c>
      <c r="E52" s="21">
        <f t="shared" si="0"/>
        <v>0</v>
      </c>
      <c r="F52" s="20"/>
      <c r="G52" s="21"/>
      <c r="H52" s="21"/>
      <c r="I52" s="21"/>
    </row>
    <row r="53" spans="2:9" x14ac:dyDescent="0.45">
      <c r="B53" s="20" t="s">
        <v>87</v>
      </c>
      <c r="C53" s="21">
        <v>9510263</v>
      </c>
      <c r="D53" s="22">
        <v>8091880</v>
      </c>
      <c r="E53" s="21">
        <f t="shared" si="0"/>
        <v>1418383</v>
      </c>
      <c r="F53" s="20"/>
      <c r="G53" s="21"/>
      <c r="H53" s="21"/>
      <c r="I53" s="21"/>
    </row>
    <row r="54" spans="2:9" x14ac:dyDescent="0.45">
      <c r="B54" s="20" t="s">
        <v>88</v>
      </c>
      <c r="C54" s="21"/>
      <c r="D54" s="22"/>
      <c r="E54" s="21">
        <f t="shared" si="0"/>
        <v>0</v>
      </c>
      <c r="F54" s="20"/>
      <c r="G54" s="21"/>
      <c r="H54" s="21"/>
      <c r="I54" s="21"/>
    </row>
    <row r="55" spans="2:9" x14ac:dyDescent="0.45">
      <c r="B55" s="20" t="s">
        <v>63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5">
      <c r="B56" s="20" t="s">
        <v>89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5">
      <c r="B57" s="20" t="s">
        <v>90</v>
      </c>
      <c r="C57" s="21"/>
      <c r="D57" s="22"/>
      <c r="E57" s="21">
        <f t="shared" si="0"/>
        <v>0</v>
      </c>
      <c r="F57" s="20"/>
      <c r="G57" s="21"/>
      <c r="H57" s="21"/>
      <c r="I57" s="21"/>
    </row>
    <row r="58" spans="2:9" x14ac:dyDescent="0.45">
      <c r="B58" s="20" t="s">
        <v>91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5">
      <c r="B59" s="20" t="s">
        <v>92</v>
      </c>
      <c r="C59" s="21">
        <v>50000</v>
      </c>
      <c r="D59" s="22">
        <v>50000</v>
      </c>
      <c r="E59" s="21">
        <f t="shared" si="0"/>
        <v>0</v>
      </c>
      <c r="F59" s="20"/>
      <c r="G59" s="21"/>
      <c r="H59" s="21"/>
      <c r="I59" s="21"/>
    </row>
    <row r="60" spans="2:9" x14ac:dyDescent="0.45">
      <c r="B60" s="20" t="s">
        <v>93</v>
      </c>
      <c r="C60" s="21">
        <v>1803208</v>
      </c>
      <c r="D60" s="22">
        <v>404054</v>
      </c>
      <c r="E60" s="21">
        <f t="shared" si="0"/>
        <v>1399154</v>
      </c>
      <c r="F60" s="20"/>
      <c r="G60" s="21"/>
      <c r="H60" s="21"/>
      <c r="I60" s="21"/>
    </row>
    <row r="61" spans="2:9" x14ac:dyDescent="0.45">
      <c r="B61" s="20" t="s">
        <v>94</v>
      </c>
      <c r="C61" s="21"/>
      <c r="D61" s="22"/>
      <c r="E61" s="21">
        <f t="shared" si="0"/>
        <v>0</v>
      </c>
      <c r="F61" s="23"/>
      <c r="G61" s="24"/>
      <c r="H61" s="24"/>
      <c r="I61" s="24"/>
    </row>
    <row r="62" spans="2:9" x14ac:dyDescent="0.45">
      <c r="B62" s="23" t="s">
        <v>50</v>
      </c>
      <c r="C62" s="24"/>
      <c r="D62" s="25"/>
      <c r="E62" s="24">
        <f t="shared" si="0"/>
        <v>0</v>
      </c>
      <c r="F62" s="14" t="s">
        <v>95</v>
      </c>
      <c r="G62" s="15">
        <f>+G44 +G46 +G47 +G48</f>
        <v>683143411</v>
      </c>
      <c r="H62" s="15">
        <f>+H44 +H46 +H47 +H48</f>
        <v>703695651</v>
      </c>
      <c r="I62" s="15">
        <f t="shared" si="1"/>
        <v>-20552240</v>
      </c>
    </row>
    <row r="63" spans="2:9" x14ac:dyDescent="0.45">
      <c r="B63" s="14" t="s">
        <v>96</v>
      </c>
      <c r="C63" s="15">
        <f>+C9 +C32</f>
        <v>703731327</v>
      </c>
      <c r="D63" s="15">
        <f>+D9 +D32</f>
        <v>724867051</v>
      </c>
      <c r="E63" s="15">
        <f t="shared" si="0"/>
        <v>-21135724</v>
      </c>
      <c r="F63" s="29" t="s">
        <v>97</v>
      </c>
      <c r="G63" s="30">
        <f>+G42 +G62</f>
        <v>703731327</v>
      </c>
      <c r="H63" s="30">
        <f>+H42 +H62</f>
        <v>724867051</v>
      </c>
      <c r="I63" s="30">
        <f t="shared" si="1"/>
        <v>-21135724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三央会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2020-08-28T07:12:17Z</dcterms:created>
  <dcterms:modified xsi:type="dcterms:W3CDTF">2020-08-28T07:12:19Z</dcterms:modified>
</cp:coreProperties>
</file>