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04b47483867f1a3a/デスクトップ/greengrass/"/>
    </mc:Choice>
  </mc:AlternateContent>
  <xr:revisionPtr revIDLastSave="0" documentId="8_{2B81A340-859D-4474-81E7-A2BF078B0E8A}" xr6:coauthVersionLast="47" xr6:coauthVersionMax="47" xr10:uidLastSave="{00000000-0000-0000-0000-000000000000}"/>
  <bookViews>
    <workbookView xWindow="-108" yWindow="-108" windowWidth="23256" windowHeight="12456" xr2:uid="{E453A061-E4C6-4328-AAB0-65F7C69B7567}"/>
  </bookViews>
  <sheets>
    <sheet name="活動予算書" sheetId="7" r:id="rId1"/>
  </sheets>
  <definedNames>
    <definedName name="_xlnm.Print_Area" localSheetId="0">活動予算書!$A$1:$I$51</definedName>
  </definedNames>
  <calcPr calcId="191029"/>
  <customWorkbookViews>
    <customWorkbookView name="JDL - 個人用ビュー" guid="{1F4C3A28-8AF7-4CA2-AA54-2977604E1925}" mergeInterval="0" personalView="1" maximized="1" xWindow="1" yWindow="1" windowWidth="1676" windowHeight="825" activeSheetId="6"/>
    <customWorkbookView name="江田 - 個人用ビュー" guid="{C6C41CC9-EC89-4C60-B6AF-090407442283}" mergeInterval="0" personalView="1" maximized="1" xWindow="1" yWindow="1" windowWidth="1676" windowHeight="831" activeSheetId="7"/>
  </customWorkbookViews>
</workbook>
</file>

<file path=xl/calcChain.xml><?xml version="1.0" encoding="utf-8"?>
<calcChain xmlns="http://schemas.openxmlformats.org/spreadsheetml/2006/main">
  <c r="G21" i="7" l="1"/>
  <c r="G17" i="7"/>
  <c r="G16" i="7"/>
  <c r="G11" i="7"/>
  <c r="G31" i="7" l="1"/>
  <c r="G30" i="7"/>
  <c r="G29" i="7"/>
  <c r="G19" i="7" l="1"/>
  <c r="H11" i="7"/>
  <c r="H7" i="7"/>
  <c r="G46" i="7"/>
  <c r="H47" i="7" s="1"/>
  <c r="G36" i="7"/>
  <c r="H37" i="7" l="1"/>
  <c r="I48" i="7" s="1"/>
  <c r="I12" i="7"/>
  <c r="I49" i="7" l="1"/>
  <c r="I51" i="7" s="1"/>
</calcChain>
</file>

<file path=xl/sharedStrings.xml><?xml version="1.0" encoding="utf-8"?>
<sst xmlns="http://schemas.openxmlformats.org/spreadsheetml/2006/main" count="62" uniqueCount="57">
  <si>
    <t>（単位：円）</t>
    <rPh sb="1" eb="3">
      <t>タンイ</t>
    </rPh>
    <rPh sb="4" eb="5">
      <t>エン</t>
    </rPh>
    <phoneticPr fontId="2"/>
  </si>
  <si>
    <t>Ⅰ</t>
    <phoneticPr fontId="2"/>
  </si>
  <si>
    <t>経常収益</t>
    <rPh sb="0" eb="2">
      <t>ケイジョウ</t>
    </rPh>
    <rPh sb="2" eb="4">
      <t>シュウエキ</t>
    </rPh>
    <phoneticPr fontId="2"/>
  </si>
  <si>
    <t>事業収益</t>
    <rPh sb="0" eb="2">
      <t>ジギョウ</t>
    </rPh>
    <rPh sb="2" eb="4">
      <t>シュウエキ</t>
    </rPh>
    <phoneticPr fontId="2"/>
  </si>
  <si>
    <t>みどりkids倶楽部事業収入</t>
    <rPh sb="7" eb="10">
      <t>クラブ</t>
    </rPh>
    <rPh sb="10" eb="12">
      <t>ジギョウ</t>
    </rPh>
    <rPh sb="12" eb="14">
      <t>シュウニュウ</t>
    </rPh>
    <phoneticPr fontId="2"/>
  </si>
  <si>
    <t>Ⅱ</t>
    <phoneticPr fontId="2"/>
  </si>
  <si>
    <t>経常経費</t>
    <rPh sb="0" eb="2">
      <t>ケイジョウ</t>
    </rPh>
    <rPh sb="2" eb="4">
      <t>ケイヒ</t>
    </rPh>
    <phoneticPr fontId="2"/>
  </si>
  <si>
    <t>1.</t>
    <phoneticPr fontId="2"/>
  </si>
  <si>
    <t>事業費</t>
    <rPh sb="0" eb="3">
      <t>ジギョウヒ</t>
    </rPh>
    <phoneticPr fontId="2"/>
  </si>
  <si>
    <t>人件費</t>
    <rPh sb="0" eb="3">
      <t>ジンケンヒ</t>
    </rPh>
    <phoneticPr fontId="2"/>
  </si>
  <si>
    <t>その他経費</t>
    <rPh sb="2" eb="3">
      <t>タ</t>
    </rPh>
    <rPh sb="3" eb="5">
      <t>ケイヒ</t>
    </rPh>
    <phoneticPr fontId="2"/>
  </si>
  <si>
    <t>役員報酬</t>
    <rPh sb="0" eb="2">
      <t>ヤクイン</t>
    </rPh>
    <rPh sb="2" eb="4">
      <t>ホウシュウ</t>
    </rPh>
    <phoneticPr fontId="2"/>
  </si>
  <si>
    <t>給与手当</t>
    <rPh sb="0" eb="2">
      <t>キュウヨ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</si>
  <si>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</si>
  <si>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人件費計</t>
    <rPh sb="0" eb="3">
      <t>ジンケンヒ</t>
    </rPh>
    <rPh sb="3" eb="4">
      <t>ケイ</t>
    </rPh>
    <phoneticPr fontId="2"/>
  </si>
  <si>
    <t>福利厚生費</t>
    <rPh sb="0" eb="2">
      <t>フクリ</t>
    </rPh>
    <rPh sb="2" eb="5">
      <t>コウセイヒ</t>
    </rPh>
    <phoneticPr fontId="2"/>
  </si>
  <si>
    <t>研修費</t>
    <rPh sb="0" eb="2">
      <t>ケンシュウ</t>
    </rPh>
    <rPh sb="2" eb="3">
      <t>ヒ</t>
    </rPh>
    <phoneticPr fontId="2"/>
  </si>
  <si>
    <t>おやつ・食材費</t>
    <rPh sb="4" eb="6">
      <t>ショクザイ</t>
    </rPh>
    <rPh sb="6" eb="7">
      <t>ヒ</t>
    </rPh>
    <phoneticPr fontId="2"/>
  </si>
  <si>
    <t>指導料（スポーツ）</t>
    <rPh sb="0" eb="2">
      <t>シドウ</t>
    </rPh>
    <rPh sb="2" eb="3">
      <t>リョウ</t>
    </rPh>
    <phoneticPr fontId="2"/>
  </si>
  <si>
    <t>室外活動費</t>
    <rPh sb="0" eb="2">
      <t>シツガイ</t>
    </rPh>
    <rPh sb="2" eb="4">
      <t>カツドウ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</si>
  <si>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</si>
  <si>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接待交際費</t>
    <rPh sb="0" eb="2">
      <t>セッタイ</t>
    </rPh>
    <rPh sb="2" eb="5">
      <t>コウサイヒ</t>
    </rPh>
    <phoneticPr fontId="2"/>
  </si>
  <si>
    <t>旅費交通費</t>
    <rPh sb="0" eb="2">
      <t>リョヒ</t>
    </rPh>
    <rPh sb="2" eb="5">
      <t>コウツウヒ</t>
    </rPh>
    <phoneticPr fontId="2"/>
  </si>
  <si>
    <t>燃料費</t>
    <rPh sb="0" eb="3">
      <t>ネンリョウヒ</t>
    </rPh>
    <phoneticPr fontId="2"/>
  </si>
  <si>
    <t>通信費</t>
    <rPh sb="0" eb="3">
      <t>ツウシンヒ</t>
    </rPh>
    <phoneticPr fontId="2"/>
  </si>
  <si>
    <t>水道交通費</t>
    <rPh sb="0" eb="2">
      <t>スイドウ</t>
    </rPh>
    <rPh sb="2" eb="5">
      <t>コウツウヒ</t>
    </rPh>
    <phoneticPr fontId="2"/>
  </si>
  <si>
    <t>備品・消耗品費</t>
    <rPh sb="0" eb="2">
      <t>ビヒン</t>
    </rPh>
    <rPh sb="3" eb="6">
      <t>ショウモウヒン</t>
    </rPh>
    <rPh sb="6" eb="7">
      <t>ヒ</t>
    </rPh>
    <phoneticPr fontId="2"/>
  </si>
  <si>
    <t>車両費</t>
    <rPh sb="0" eb="2">
      <t>シャリョウ</t>
    </rPh>
    <rPh sb="2" eb="3">
      <t>ヒ</t>
    </rPh>
    <phoneticPr fontId="2"/>
  </si>
  <si>
    <t>地代家賃</t>
    <rPh sb="0" eb="2">
      <t>チダイ</t>
    </rPh>
    <rPh sb="2" eb="4">
      <t>ヤチン</t>
    </rPh>
    <phoneticPr fontId="2"/>
  </si>
  <si>
    <t>保険料</t>
    <rPh sb="0" eb="3">
      <t>ホケンリョウ</t>
    </rPh>
    <phoneticPr fontId="2"/>
  </si>
  <si>
    <t>租税公課</t>
    <rPh sb="0" eb="2">
      <t>ソゼイ</t>
    </rPh>
    <rPh sb="2" eb="4">
      <t>コウカ</t>
    </rPh>
    <phoneticPr fontId="2"/>
  </si>
  <si>
    <t>支払報酬</t>
    <rPh sb="0" eb="2">
      <t>シハラ</t>
    </rPh>
    <rPh sb="2" eb="4">
      <t>ホウシュウ</t>
    </rPh>
    <phoneticPr fontId="2"/>
  </si>
  <si>
    <t>諸会費</t>
    <rPh sb="0" eb="3">
      <t>ショカイヒ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</si>
  <si>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</si>
  <si>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雑費</t>
    <rPh sb="0" eb="2">
      <t>ザッピ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</si>
  <si>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</si>
  <si>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</si>
  <si>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2.</t>
    <phoneticPr fontId="2"/>
  </si>
  <si>
    <t>管理費</t>
    <rPh sb="0" eb="3">
      <t>カンリヒ</t>
    </rPh>
    <phoneticPr fontId="2"/>
  </si>
  <si>
    <t>受取利息</t>
    <rPh sb="0" eb="2">
      <t>ウケトリ</t>
    </rPh>
    <rPh sb="2" eb="4">
      <t>リソク</t>
    </rPh>
    <phoneticPr fontId="2"/>
  </si>
  <si>
    <t>受取配当金</t>
    <rPh sb="0" eb="2">
      <t>ウケトリ</t>
    </rPh>
    <rPh sb="2" eb="5">
      <t>ハイトウキン</t>
    </rPh>
    <phoneticPr fontId="2"/>
  </si>
  <si>
    <t>支払利息</t>
    <rPh sb="0" eb="2">
      <t>シハラ</t>
    </rPh>
    <rPh sb="2" eb="4">
      <t>リソク</t>
    </rPh>
    <phoneticPr fontId="2"/>
  </si>
  <si>
    <t>管理費計</t>
    <rPh sb="0" eb="3">
      <t>カンリヒ</t>
    </rPh>
    <rPh sb="3" eb="4">
      <t>ケイ</t>
    </rPh>
    <phoneticPr fontId="2"/>
  </si>
  <si>
    <t>経常経費計</t>
    <rPh sb="0" eb="2">
      <t>ケイジョウ</t>
    </rPh>
    <rPh sb="2" eb="4">
      <t>ケイヒ</t>
    </rPh>
    <rPh sb="4" eb="5">
      <t>ケイ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</si>
  <si>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</si>
  <si>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その他の収益</t>
    <rPh sb="2" eb="3">
      <t>タ</t>
    </rPh>
    <rPh sb="4" eb="6">
      <t>シュウエキ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</si>
  <si>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</si>
  <si>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</si>
  <si>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</si>
  <si>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科       目</t>
    <rPh sb="0" eb="1">
      <t>カ</t>
    </rPh>
    <rPh sb="8" eb="9">
      <t>メ</t>
    </rPh>
    <phoneticPr fontId="2"/>
  </si>
  <si>
    <t>金       額</t>
    <rPh sb="0" eb="1">
      <t>カネ</t>
    </rPh>
    <rPh sb="8" eb="9">
      <t>ガク</t>
    </rPh>
    <phoneticPr fontId="2"/>
  </si>
  <si>
    <t>特定非営利活動法人　green grass</t>
    <rPh sb="0" eb="2">
      <t>トクテイ</t>
    </rPh>
    <phoneticPr fontId="2"/>
  </si>
  <si>
    <t>(1)</t>
    <phoneticPr fontId="2"/>
  </si>
  <si>
    <t>(2)</t>
    <phoneticPr fontId="2"/>
  </si>
  <si>
    <t>令和５年度     　活　動　予　算　書</t>
    <rPh sb="0" eb="2">
      <t>レイワ</t>
    </rPh>
    <rPh sb="3" eb="5">
      <t>ネンド</t>
    </rPh>
    <rPh sb="11" eb="12">
      <t>カツ</t>
    </rPh>
    <rPh sb="13" eb="14">
      <t>ドウ</t>
    </rPh>
    <rPh sb="15" eb="16">
      <t>ヨ</t>
    </rPh>
    <rPh sb="17" eb="18">
      <t>サン</t>
    </rPh>
    <rPh sb="19" eb="20">
      <t>ショ</t>
    </rPh>
    <phoneticPr fontId="2"/>
  </si>
  <si>
    <t>　令和 ５年 ４月 １日　～　令和 ６年 3月31日まで</t>
    <rPh sb="1" eb="3">
      <t>レイワ</t>
    </rPh>
    <rPh sb="5" eb="6">
      <t>ネン</t>
    </rPh>
    <rPh sb="8" eb="9">
      <t>ツキ</t>
    </rPh>
    <rPh sb="11" eb="12">
      <t>ヒ</t>
    </rPh>
    <rPh sb="15" eb="17">
      <t>レイワ</t>
    </rPh>
    <rPh sb="19" eb="20">
      <t>ネン</t>
    </rPh>
    <rPh sb="22" eb="23">
      <t>ガツ</t>
    </rPh>
    <rPh sb="25" eb="26">
      <t>ニチ</t>
    </rPh>
    <phoneticPr fontId="2"/>
  </si>
  <si>
    <t>雑収入</t>
    <rPh sb="0" eb="3">
      <t>ザッシュウニュウ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</si>
</sst>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メイリオ"/>
      <family val="3"/>
      <charset val="128"/>
    </font>
    <font>
      <sz val="10.5"/>
      <name val="メイリオ"/>
      <family val="3"/>
      <charset val="128"/>
    </font>
    <font>
      <sz val="8"/>
      <name val="メイリオ"/>
      <family val="3"/>
      <charset val="128"/>
    </font>
    <font>
      <sz val="8"/>
      <name val="ＭＳ 明朝"/>
      <family val="1"/>
      <charset val="128"/>
    </font>
    <font>
      <sz val="7"/>
      <name val="ＭＳ ゴシック"/>
      <family val="3"/>
      <charset val="128"/>
    </font>
    <font>
      <sz val="7"/>
      <name val="メイリオ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38" fontId="12" fillId="0" borderId="0">
      <alignment vertical="center"/>
    </xf>
  </cellStyleXfs>
  <cellXfs count="40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4" fillId="0" borderId="0" xfId="0" applyNumberFormat="1" applyFont="1"/>
    <xf numFmtId="0" fontId="5" fillId="0" borderId="0" xfId="0" applyFont="1"/>
    <xf numFmtId="0" fontId="4" fillId="0" borderId="0" xfId="0" applyFont="1"/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49" fontId="8" fillId="0" borderId="2" xfId="0" applyNumberFormat="1" applyFont="1" applyBorder="1" applyAlignment="1">
      <alignment horizontal="left"/>
    </xf>
    <xf numFmtId="0" fontId="9" fillId="0" borderId="0" xfId="0" applyFont="1"/>
    <xf numFmtId="176" fontId="9" fillId="0" borderId="0" xfId="0" applyNumberFormat="1" applyFont="1"/>
    <xf numFmtId="49" fontId="8" fillId="0" borderId="4" xfId="0" applyNumberFormat="1" applyFont="1" applyBorder="1"/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176" fontId="11" fillId="0" borderId="6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11" fillId="0" borderId="6" xfId="1" applyNumberFormat="1" applyFont="1" applyBorder="1" applyAlignment="1">
      <alignment horizontal="right" vertical="center"/>
    </xf>
    <xf numFmtId="176" fontId="11" fillId="0" borderId="7" xfId="1" applyNumberFormat="1" applyFont="1" applyBorder="1" applyAlignment="1">
      <alignment horizontal="right" vertical="center"/>
    </xf>
    <xf numFmtId="176" fontId="11" fillId="0" borderId="8" xfId="1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49" fontId="11" fillId="2" borderId="9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49" fontId="8" fillId="0" borderId="4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/>
    </xf>
  </cellXfs>
  <cellStyles count="4">
    <cellStyle name="Excel Built-in Comma [0] 2" xfId="3" xr:uid="{00000000-0005-0000-0000-000000000000}"/>
    <cellStyle name="Excel Built-in Normal 2" xfId="2" xr:uid="{00000000-0005-0000-0000-000001000000}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1"/>
  <sheetViews>
    <sheetView tabSelected="1" zoomScaleNormal="100" workbookViewId="0">
      <selection activeCell="G8" sqref="G8"/>
    </sheetView>
  </sheetViews>
  <sheetFormatPr defaultColWidth="9" defaultRowHeight="13.2" x14ac:dyDescent="0.2"/>
  <cols>
    <col min="1" max="5" width="3.109375" style="2" customWidth="1"/>
    <col min="6" max="6" width="21.6640625" style="2" customWidth="1"/>
    <col min="7" max="9" width="16.6640625" style="1" customWidth="1"/>
    <col min="10" max="10" width="9.33203125" style="1" bestFit="1" customWidth="1"/>
    <col min="11" max="16384" width="9" style="1"/>
  </cols>
  <sheetData>
    <row r="1" spans="1:9" s="4" customFormat="1" ht="20.100000000000001" customHeight="1" x14ac:dyDescent="0.55000000000000004">
      <c r="A1" s="30" t="s">
        <v>54</v>
      </c>
      <c r="B1" s="30"/>
      <c r="C1" s="30"/>
      <c r="D1" s="30"/>
      <c r="E1" s="30"/>
      <c r="F1" s="30"/>
      <c r="G1" s="30"/>
      <c r="H1" s="30"/>
      <c r="I1" s="30"/>
    </row>
    <row r="2" spans="1:9" s="5" customFormat="1" ht="20.100000000000001" customHeight="1" x14ac:dyDescent="0.5">
      <c r="A2" s="31" t="s">
        <v>55</v>
      </c>
      <c r="B2" s="31"/>
      <c r="C2" s="31"/>
      <c r="D2" s="31"/>
      <c r="E2" s="31"/>
      <c r="F2" s="31"/>
      <c r="G2" s="31"/>
      <c r="H2" s="31"/>
      <c r="I2" s="31"/>
    </row>
    <row r="3" spans="1:9" s="3" customFormat="1" ht="20.100000000000001" customHeight="1" x14ac:dyDescent="0.5">
      <c r="A3" s="37" t="s">
        <v>51</v>
      </c>
      <c r="B3" s="37"/>
      <c r="C3" s="37"/>
      <c r="D3" s="37"/>
      <c r="E3" s="37"/>
      <c r="F3" s="37"/>
      <c r="G3" s="37"/>
      <c r="H3" s="6"/>
      <c r="I3" s="7" t="s">
        <v>0</v>
      </c>
    </row>
    <row r="4" spans="1:9" s="5" customFormat="1" ht="18" customHeight="1" x14ac:dyDescent="0.35">
      <c r="A4" s="34" t="s">
        <v>49</v>
      </c>
      <c r="B4" s="35"/>
      <c r="C4" s="35"/>
      <c r="D4" s="35"/>
      <c r="E4" s="35"/>
      <c r="F4" s="36"/>
      <c r="G4" s="32" t="s">
        <v>50</v>
      </c>
      <c r="H4" s="33"/>
      <c r="I4" s="33"/>
    </row>
    <row r="5" spans="1:9" s="11" customFormat="1" ht="15" customHeight="1" x14ac:dyDescent="0.4">
      <c r="A5" s="23" t="s">
        <v>1</v>
      </c>
      <c r="B5" s="28" t="s">
        <v>2</v>
      </c>
      <c r="C5" s="28"/>
      <c r="D5" s="28"/>
      <c r="E5" s="28"/>
      <c r="F5" s="29"/>
      <c r="G5" s="25"/>
      <c r="H5" s="26"/>
      <c r="I5" s="25"/>
    </row>
    <row r="6" spans="1:9" s="11" customFormat="1" ht="15" customHeight="1" x14ac:dyDescent="0.4">
      <c r="A6" s="23"/>
      <c r="B6" s="15" t="s">
        <v>7</v>
      </c>
      <c r="C6" s="28" t="s">
        <v>3</v>
      </c>
      <c r="D6" s="28"/>
      <c r="E6" s="28"/>
      <c r="F6" s="29"/>
      <c r="G6" s="16"/>
      <c r="H6" s="17"/>
      <c r="I6" s="16"/>
    </row>
    <row r="7" spans="1:9" s="11" customFormat="1" ht="15" customHeight="1" x14ac:dyDescent="0.4">
      <c r="A7" s="23"/>
      <c r="B7" s="15"/>
      <c r="C7" s="28" t="s">
        <v>4</v>
      </c>
      <c r="D7" s="28"/>
      <c r="E7" s="28"/>
      <c r="F7" s="29"/>
      <c r="G7" s="18">
        <v>20600000</v>
      </c>
      <c r="H7" s="17">
        <f>+G7</f>
        <v>20600000</v>
      </c>
      <c r="I7" s="16"/>
    </row>
    <row r="8" spans="1:9" s="11" customFormat="1" ht="15" customHeight="1" x14ac:dyDescent="0.4">
      <c r="A8" s="23"/>
      <c r="B8" s="15" t="s">
        <v>37</v>
      </c>
      <c r="C8" s="9" t="s">
        <v>45</v>
      </c>
      <c r="D8" s="9"/>
      <c r="E8" s="9"/>
      <c r="F8" s="10"/>
      <c r="G8" s="16"/>
      <c r="H8" s="17"/>
      <c r="I8" s="16"/>
    </row>
    <row r="9" spans="1:9" s="11" customFormat="1" ht="15" customHeight="1" x14ac:dyDescent="0.4">
      <c r="A9" s="23"/>
      <c r="B9" s="15"/>
      <c r="C9" s="28" t="s">
        <v>39</v>
      </c>
      <c r="D9" s="28"/>
      <c r="E9" s="28"/>
      <c r="F9" s="29"/>
      <c r="G9" s="16">
        <v>7</v>
      </c>
      <c r="H9" s="17"/>
      <c r="I9" s="16"/>
    </row>
    <row r="10" spans="1:9" s="11" customFormat="1" ht="15" customHeight="1" x14ac:dyDescent="0.4">
      <c r="A10" s="23"/>
      <c r="B10" s="15"/>
      <c r="C10" s="28" t="s">
        <v>40</v>
      </c>
      <c r="D10" s="28"/>
      <c r="E10" s="28"/>
      <c r="F10" s="29"/>
      <c r="G10" s="16">
        <v>319</v>
      </c>
      <c r="H10" s="17"/>
      <c r="I10" s="16"/>
    </row>
    <row r="11" spans="1:9" s="11" customFormat="1" ht="15" customHeight="1" x14ac:dyDescent="0.4">
      <c r="A11" s="23"/>
      <c r="B11" s="15"/>
      <c r="C11" s="28" t="s">
        <v>56</v>
      </c>
      <c r="D11" s="28"/>
      <c r="E11" s="28"/>
      <c r="F11" s="29"/>
      <c r="G11" s="18">
        <f>5463*12</f>
        <v>65556</v>
      </c>
      <c r="H11" s="18">
        <f>SUM(G9:G11)</f>
        <v>65882</v>
      </c>
      <c r="I11" s="16"/>
    </row>
    <row r="12" spans="1:9" s="11" customFormat="1" ht="15" customHeight="1" x14ac:dyDescent="0.4">
      <c r="A12" s="23"/>
      <c r="B12" s="28" t="s">
        <v>44</v>
      </c>
      <c r="C12" s="28"/>
      <c r="D12" s="28"/>
      <c r="E12" s="28"/>
      <c r="F12" s="29"/>
      <c r="G12" s="16"/>
      <c r="H12" s="27"/>
      <c r="I12" s="16">
        <f>+H7+H11</f>
        <v>20665882</v>
      </c>
    </row>
    <row r="13" spans="1:9" s="11" customFormat="1" ht="15" customHeight="1" x14ac:dyDescent="0.4">
      <c r="A13" s="23" t="s">
        <v>5</v>
      </c>
      <c r="B13" s="28" t="s">
        <v>6</v>
      </c>
      <c r="C13" s="28"/>
      <c r="D13" s="28"/>
      <c r="E13" s="28"/>
      <c r="F13" s="29"/>
      <c r="G13" s="16"/>
      <c r="H13" s="16"/>
      <c r="I13" s="16"/>
    </row>
    <row r="14" spans="1:9" s="11" customFormat="1" ht="15" customHeight="1" x14ac:dyDescent="0.4">
      <c r="A14" s="23"/>
      <c r="B14" s="15" t="s">
        <v>7</v>
      </c>
      <c r="C14" s="28" t="s">
        <v>8</v>
      </c>
      <c r="D14" s="28"/>
      <c r="E14" s="28"/>
      <c r="F14" s="29"/>
      <c r="G14" s="16"/>
      <c r="H14" s="16"/>
      <c r="I14" s="16"/>
    </row>
    <row r="15" spans="1:9" s="11" customFormat="1" ht="15" customHeight="1" x14ac:dyDescent="0.4">
      <c r="A15" s="23"/>
      <c r="B15" s="15"/>
      <c r="C15" s="15" t="s">
        <v>52</v>
      </c>
      <c r="D15" s="28" t="s">
        <v>9</v>
      </c>
      <c r="E15" s="28"/>
      <c r="F15" s="29"/>
      <c r="G15" s="16"/>
      <c r="H15" s="16"/>
      <c r="I15" s="16"/>
    </row>
    <row r="16" spans="1:9" s="11" customFormat="1" ht="15" customHeight="1" x14ac:dyDescent="0.4">
      <c r="A16" s="23"/>
      <c r="B16" s="15"/>
      <c r="C16" s="15"/>
      <c r="D16" s="28" t="s">
        <v>11</v>
      </c>
      <c r="E16" s="28"/>
      <c r="F16" s="29"/>
      <c r="G16" s="16">
        <f>20000*12</f>
        <v>240000</v>
      </c>
      <c r="H16" s="16"/>
      <c r="I16" s="16"/>
    </row>
    <row r="17" spans="1:9" s="11" customFormat="1" ht="15" customHeight="1" x14ac:dyDescent="0.4">
      <c r="A17" s="23"/>
      <c r="B17" s="15"/>
      <c r="C17" s="15"/>
      <c r="D17" s="28" t="s">
        <v>12</v>
      </c>
      <c r="E17" s="28"/>
      <c r="F17" s="29"/>
      <c r="G17" s="16">
        <f>720000*12</f>
        <v>8640000</v>
      </c>
      <c r="H17" s="16"/>
      <c r="I17" s="16"/>
    </row>
    <row r="18" spans="1:9" s="11" customFormat="1" ht="15" customHeight="1" x14ac:dyDescent="0.4">
      <c r="A18" s="23"/>
      <c r="B18" s="15"/>
      <c r="C18" s="15"/>
      <c r="D18" s="28" t="s">
        <v>13</v>
      </c>
      <c r="E18" s="28"/>
      <c r="F18" s="29"/>
      <c r="G18" s="18">
        <v>1214000</v>
      </c>
      <c r="H18" s="16"/>
      <c r="I18" s="16"/>
    </row>
    <row r="19" spans="1:9" s="11" customFormat="1" ht="15" customHeight="1" x14ac:dyDescent="0.4">
      <c r="A19" s="23"/>
      <c r="B19" s="15"/>
      <c r="C19" s="15"/>
      <c r="D19" s="28" t="s">
        <v>14</v>
      </c>
      <c r="E19" s="28"/>
      <c r="F19" s="29"/>
      <c r="G19" s="18">
        <f>SUM(G16:G18)</f>
        <v>10094000</v>
      </c>
      <c r="H19" s="16"/>
      <c r="I19" s="16"/>
    </row>
    <row r="20" spans="1:9" s="11" customFormat="1" ht="15" customHeight="1" x14ac:dyDescent="0.4">
      <c r="A20" s="23"/>
      <c r="B20" s="15"/>
      <c r="C20" s="15" t="s">
        <v>53</v>
      </c>
      <c r="D20" s="28" t="s">
        <v>10</v>
      </c>
      <c r="E20" s="28"/>
      <c r="F20" s="29"/>
      <c r="G20" s="19"/>
      <c r="H20" s="16"/>
      <c r="I20" s="16"/>
    </row>
    <row r="21" spans="1:9" s="11" customFormat="1" ht="15" customHeight="1" x14ac:dyDescent="0.4">
      <c r="A21" s="23"/>
      <c r="B21" s="15"/>
      <c r="C21" s="15"/>
      <c r="D21" s="28" t="s">
        <v>15</v>
      </c>
      <c r="E21" s="28"/>
      <c r="F21" s="29"/>
      <c r="G21" s="19">
        <f>29000*12</f>
        <v>348000</v>
      </c>
      <c r="H21" s="16"/>
      <c r="I21" s="16"/>
    </row>
    <row r="22" spans="1:9" s="11" customFormat="1" ht="15" customHeight="1" x14ac:dyDescent="0.4">
      <c r="A22" s="23"/>
      <c r="B22" s="15"/>
      <c r="C22" s="15"/>
      <c r="D22" s="28" t="s">
        <v>16</v>
      </c>
      <c r="E22" s="28"/>
      <c r="F22" s="29"/>
      <c r="G22" s="19">
        <v>30000</v>
      </c>
      <c r="H22" s="16"/>
      <c r="I22" s="16"/>
    </row>
    <row r="23" spans="1:9" s="11" customFormat="1" ht="15" customHeight="1" x14ac:dyDescent="0.4">
      <c r="A23" s="23"/>
      <c r="B23" s="15"/>
      <c r="C23" s="15"/>
      <c r="D23" s="28" t="s">
        <v>17</v>
      </c>
      <c r="E23" s="28"/>
      <c r="F23" s="29"/>
      <c r="G23" s="19">
        <v>240000</v>
      </c>
      <c r="H23" s="16"/>
      <c r="I23" s="16"/>
    </row>
    <row r="24" spans="1:9" s="11" customFormat="1" ht="15" customHeight="1" x14ac:dyDescent="0.4">
      <c r="A24" s="23"/>
      <c r="B24" s="15"/>
      <c r="C24" s="15"/>
      <c r="D24" s="28" t="s">
        <v>18</v>
      </c>
      <c r="E24" s="28"/>
      <c r="F24" s="29"/>
      <c r="G24" s="19">
        <v>750000</v>
      </c>
      <c r="H24" s="16"/>
      <c r="I24" s="16"/>
    </row>
    <row r="25" spans="1:9" s="11" customFormat="1" ht="15" customHeight="1" x14ac:dyDescent="0.4">
      <c r="A25" s="23"/>
      <c r="B25" s="15"/>
      <c r="C25" s="15"/>
      <c r="D25" s="28" t="s">
        <v>19</v>
      </c>
      <c r="E25" s="28"/>
      <c r="F25" s="29"/>
      <c r="G25" s="19">
        <v>20000</v>
      </c>
      <c r="H25" s="16"/>
      <c r="I25" s="16"/>
    </row>
    <row r="26" spans="1:9" s="11" customFormat="1" ht="15" customHeight="1" x14ac:dyDescent="0.4">
      <c r="A26" s="23"/>
      <c r="B26" s="15"/>
      <c r="C26" s="15"/>
      <c r="D26" s="28" t="s">
        <v>22</v>
      </c>
      <c r="E26" s="28"/>
      <c r="F26" s="29"/>
      <c r="G26" s="19">
        <v>150000</v>
      </c>
      <c r="H26" s="16"/>
      <c r="I26" s="16"/>
    </row>
    <row r="27" spans="1:9" s="11" customFormat="1" ht="15" customHeight="1" x14ac:dyDescent="0.4">
      <c r="A27" s="23"/>
      <c r="B27" s="15"/>
      <c r="C27" s="15"/>
      <c r="D27" s="28" t="s">
        <v>23</v>
      </c>
      <c r="E27" s="28"/>
      <c r="F27" s="29"/>
      <c r="G27" s="19">
        <v>320000</v>
      </c>
      <c r="H27" s="16"/>
      <c r="I27" s="16"/>
    </row>
    <row r="28" spans="1:9" s="11" customFormat="1" ht="15" customHeight="1" x14ac:dyDescent="0.4">
      <c r="A28" s="23"/>
      <c r="B28" s="15"/>
      <c r="C28" s="15"/>
      <c r="D28" s="28" t="s">
        <v>24</v>
      </c>
      <c r="E28" s="28"/>
      <c r="F28" s="29"/>
      <c r="G28" s="19">
        <v>204000</v>
      </c>
      <c r="H28" s="16"/>
      <c r="I28" s="16"/>
    </row>
    <row r="29" spans="1:9" s="11" customFormat="1" ht="15" customHeight="1" x14ac:dyDescent="0.4">
      <c r="A29" s="23"/>
      <c r="B29" s="15"/>
      <c r="C29" s="15"/>
      <c r="D29" s="28" t="s">
        <v>25</v>
      </c>
      <c r="E29" s="28"/>
      <c r="F29" s="29"/>
      <c r="G29" s="19">
        <f>15000*12</f>
        <v>180000</v>
      </c>
      <c r="H29" s="16"/>
      <c r="I29" s="16"/>
    </row>
    <row r="30" spans="1:9" s="11" customFormat="1" ht="15" customHeight="1" x14ac:dyDescent="0.4">
      <c r="A30" s="23"/>
      <c r="B30" s="15"/>
      <c r="C30" s="15"/>
      <c r="D30" s="28" t="s">
        <v>26</v>
      </c>
      <c r="E30" s="28"/>
      <c r="F30" s="29"/>
      <c r="G30" s="19">
        <f>20000*12</f>
        <v>240000</v>
      </c>
      <c r="H30" s="16"/>
      <c r="I30" s="16"/>
    </row>
    <row r="31" spans="1:9" s="11" customFormat="1" ht="15" customHeight="1" x14ac:dyDescent="0.4">
      <c r="A31" s="23"/>
      <c r="B31" s="15"/>
      <c r="C31" s="15"/>
      <c r="D31" s="28" t="s">
        <v>27</v>
      </c>
      <c r="E31" s="28"/>
      <c r="F31" s="29"/>
      <c r="G31" s="19">
        <f>30000*12</f>
        <v>360000</v>
      </c>
      <c r="H31" s="16"/>
      <c r="I31" s="16"/>
    </row>
    <row r="32" spans="1:9" s="11" customFormat="1" ht="15" customHeight="1" x14ac:dyDescent="0.4">
      <c r="A32" s="23"/>
      <c r="B32" s="15"/>
      <c r="C32" s="15"/>
      <c r="D32" s="28" t="s">
        <v>28</v>
      </c>
      <c r="E32" s="28"/>
      <c r="F32" s="29"/>
      <c r="G32" s="19">
        <v>3907200</v>
      </c>
      <c r="H32" s="16"/>
      <c r="I32" s="16"/>
    </row>
    <row r="33" spans="1:10" s="11" customFormat="1" ht="15" customHeight="1" x14ac:dyDescent="0.4">
      <c r="A33" s="23"/>
      <c r="B33" s="15"/>
      <c r="C33" s="15"/>
      <c r="D33" s="28" t="s">
        <v>29</v>
      </c>
      <c r="E33" s="28"/>
      <c r="F33" s="29"/>
      <c r="G33" s="19">
        <v>1000360</v>
      </c>
      <c r="H33" s="16"/>
      <c r="I33" s="16"/>
    </row>
    <row r="34" spans="1:10" s="11" customFormat="1" ht="15" customHeight="1" x14ac:dyDescent="0.4">
      <c r="A34" s="23"/>
      <c r="B34" s="15"/>
      <c r="C34" s="15"/>
      <c r="D34" s="28" t="s">
        <v>30</v>
      </c>
      <c r="E34" s="28"/>
      <c r="F34" s="29"/>
      <c r="G34" s="19">
        <v>110000</v>
      </c>
      <c r="H34" s="16"/>
      <c r="I34" s="16"/>
    </row>
    <row r="35" spans="1:10" s="11" customFormat="1" ht="15" customHeight="1" x14ac:dyDescent="0.4">
      <c r="A35" s="23"/>
      <c r="B35" s="15"/>
      <c r="C35" s="15"/>
      <c r="D35" s="28" t="s">
        <v>33</v>
      </c>
      <c r="E35" s="28"/>
      <c r="F35" s="29"/>
      <c r="G35" s="20">
        <v>937230</v>
      </c>
      <c r="H35" s="16"/>
      <c r="I35" s="16"/>
    </row>
    <row r="36" spans="1:10" s="11" customFormat="1" ht="15" customHeight="1" x14ac:dyDescent="0.4">
      <c r="A36" s="23"/>
      <c r="B36" s="15"/>
      <c r="C36" s="15"/>
      <c r="D36" s="28" t="s">
        <v>35</v>
      </c>
      <c r="E36" s="28"/>
      <c r="F36" s="29"/>
      <c r="G36" s="20">
        <f>SUM(G21:G35)</f>
        <v>8796790</v>
      </c>
      <c r="H36" s="16"/>
      <c r="I36" s="16"/>
    </row>
    <row r="37" spans="1:10" s="11" customFormat="1" ht="15" customHeight="1" x14ac:dyDescent="0.4">
      <c r="A37" s="23"/>
      <c r="B37" s="15"/>
      <c r="C37" s="28" t="s">
        <v>36</v>
      </c>
      <c r="D37" s="28"/>
      <c r="E37" s="28"/>
      <c r="F37" s="29"/>
      <c r="G37" s="19"/>
      <c r="H37" s="16">
        <f>+G19+G36</f>
        <v>18890790</v>
      </c>
      <c r="I37" s="16"/>
    </row>
    <row r="38" spans="1:10" s="11" customFormat="1" ht="15" customHeight="1" x14ac:dyDescent="0.4">
      <c r="A38" s="23"/>
      <c r="B38" s="15" t="s">
        <v>37</v>
      </c>
      <c r="C38" s="28" t="s">
        <v>38</v>
      </c>
      <c r="D38" s="28"/>
      <c r="E38" s="28"/>
      <c r="F38" s="29"/>
      <c r="G38" s="19"/>
      <c r="H38" s="16"/>
      <c r="I38" s="16"/>
    </row>
    <row r="39" spans="1:10" s="11" customFormat="1" ht="15" customHeight="1" x14ac:dyDescent="0.4">
      <c r="A39" s="23"/>
      <c r="B39" s="15"/>
      <c r="C39" s="14" t="s">
        <v>52</v>
      </c>
      <c r="D39" s="28" t="s">
        <v>10</v>
      </c>
      <c r="E39" s="28"/>
      <c r="F39" s="29"/>
      <c r="G39" s="19"/>
      <c r="H39" s="16"/>
      <c r="I39" s="16"/>
    </row>
    <row r="40" spans="1:10" s="11" customFormat="1" ht="15" customHeight="1" x14ac:dyDescent="0.4">
      <c r="A40" s="23"/>
      <c r="B40" s="15"/>
      <c r="C40" s="14"/>
      <c r="D40" s="28" t="s">
        <v>20</v>
      </c>
      <c r="E40" s="28"/>
      <c r="F40" s="29"/>
      <c r="G40" s="19">
        <v>398000</v>
      </c>
      <c r="H40" s="16"/>
      <c r="I40" s="16"/>
    </row>
    <row r="41" spans="1:10" s="11" customFormat="1" ht="15" customHeight="1" x14ac:dyDescent="0.4">
      <c r="A41" s="23"/>
      <c r="B41" s="15"/>
      <c r="C41" s="14"/>
      <c r="D41" s="28" t="s">
        <v>21</v>
      </c>
      <c r="E41" s="28"/>
      <c r="F41" s="29"/>
      <c r="G41" s="19">
        <v>10000</v>
      </c>
      <c r="H41" s="16"/>
      <c r="I41" s="16"/>
    </row>
    <row r="42" spans="1:10" s="11" customFormat="1" ht="15" customHeight="1" x14ac:dyDescent="0.4">
      <c r="A42" s="23"/>
      <c r="B42" s="15"/>
      <c r="C42" s="14"/>
      <c r="D42" s="28" t="s">
        <v>31</v>
      </c>
      <c r="E42" s="28"/>
      <c r="F42" s="29"/>
      <c r="G42" s="19">
        <v>528000</v>
      </c>
      <c r="H42" s="16"/>
      <c r="I42" s="16"/>
    </row>
    <row r="43" spans="1:10" s="11" customFormat="1" ht="15" customHeight="1" x14ac:dyDescent="0.4">
      <c r="A43" s="23"/>
      <c r="B43" s="15"/>
      <c r="C43" s="14"/>
      <c r="D43" s="28" t="s">
        <v>32</v>
      </c>
      <c r="E43" s="28"/>
      <c r="F43" s="29"/>
      <c r="G43" s="19">
        <v>10400</v>
      </c>
      <c r="H43" s="16"/>
      <c r="I43" s="16"/>
    </row>
    <row r="44" spans="1:10" s="11" customFormat="1" ht="15" customHeight="1" x14ac:dyDescent="0.4">
      <c r="A44" s="23"/>
      <c r="B44" s="15"/>
      <c r="C44" s="14"/>
      <c r="D44" s="28" t="s">
        <v>41</v>
      </c>
      <c r="E44" s="28"/>
      <c r="F44" s="29"/>
      <c r="G44" s="19">
        <v>292000</v>
      </c>
      <c r="H44" s="16"/>
      <c r="I44" s="16"/>
    </row>
    <row r="45" spans="1:10" s="11" customFormat="1" ht="15" customHeight="1" x14ac:dyDescent="0.4">
      <c r="A45" s="23"/>
      <c r="B45" s="15"/>
      <c r="C45" s="14"/>
      <c r="D45" s="28" t="s">
        <v>34</v>
      </c>
      <c r="E45" s="28"/>
      <c r="F45" s="29"/>
      <c r="G45" s="20">
        <v>500000</v>
      </c>
      <c r="H45" s="16"/>
      <c r="I45" s="16"/>
    </row>
    <row r="46" spans="1:10" s="11" customFormat="1" ht="15" customHeight="1" x14ac:dyDescent="0.4">
      <c r="A46" s="23"/>
      <c r="B46" s="15"/>
      <c r="C46" s="14"/>
      <c r="D46" s="28" t="s">
        <v>35</v>
      </c>
      <c r="E46" s="28"/>
      <c r="F46" s="29"/>
      <c r="G46" s="21">
        <f>SUM(G40:G45)</f>
        <v>1738400</v>
      </c>
      <c r="H46" s="16"/>
      <c r="I46" s="16"/>
      <c r="J46" s="12"/>
    </row>
    <row r="47" spans="1:10" s="11" customFormat="1" ht="15" customHeight="1" x14ac:dyDescent="0.4">
      <c r="A47" s="23"/>
      <c r="B47" s="15"/>
      <c r="C47" s="28" t="s">
        <v>42</v>
      </c>
      <c r="D47" s="28"/>
      <c r="E47" s="28"/>
      <c r="F47" s="29"/>
      <c r="G47" s="19"/>
      <c r="H47" s="18">
        <f>+G46</f>
        <v>1738400</v>
      </c>
      <c r="I47" s="16"/>
    </row>
    <row r="48" spans="1:10" s="11" customFormat="1" ht="15" customHeight="1" x14ac:dyDescent="0.4">
      <c r="A48" s="23"/>
      <c r="B48" s="28" t="s">
        <v>43</v>
      </c>
      <c r="C48" s="28"/>
      <c r="D48" s="28"/>
      <c r="E48" s="28"/>
      <c r="F48" s="29"/>
      <c r="G48" s="19"/>
      <c r="H48" s="16"/>
      <c r="I48" s="18">
        <f>+H37+H47</f>
        <v>20629190</v>
      </c>
    </row>
    <row r="49" spans="1:9" s="11" customFormat="1" ht="15" customHeight="1" x14ac:dyDescent="0.4">
      <c r="A49" s="23"/>
      <c r="B49" s="8"/>
      <c r="C49" s="28" t="s">
        <v>46</v>
      </c>
      <c r="D49" s="28"/>
      <c r="E49" s="28"/>
      <c r="F49" s="29"/>
      <c r="G49" s="19"/>
      <c r="H49" s="16"/>
      <c r="I49" s="16">
        <f>+I12-I48</f>
        <v>36692</v>
      </c>
    </row>
    <row r="50" spans="1:9" s="11" customFormat="1" ht="15" customHeight="1" x14ac:dyDescent="0.4">
      <c r="A50" s="23"/>
      <c r="B50" s="8"/>
      <c r="C50" s="28" t="s">
        <v>47</v>
      </c>
      <c r="D50" s="28"/>
      <c r="E50" s="28"/>
      <c r="F50" s="29"/>
      <c r="G50" s="19"/>
      <c r="H50" s="16"/>
      <c r="I50" s="16">
        <v>-32773118</v>
      </c>
    </row>
    <row r="51" spans="1:9" s="11" customFormat="1" ht="15" customHeight="1" thickBot="1" x14ac:dyDescent="0.45">
      <c r="A51" s="24"/>
      <c r="B51" s="13"/>
      <c r="C51" s="38" t="s">
        <v>48</v>
      </c>
      <c r="D51" s="38"/>
      <c r="E51" s="38"/>
      <c r="F51" s="39"/>
      <c r="G51" s="20"/>
      <c r="H51" s="18"/>
      <c r="I51" s="22">
        <f>+I49+I50</f>
        <v>-32736426</v>
      </c>
    </row>
    <row r="52" spans="1:9" ht="17.399999999999999" customHeight="1" thickTop="1" x14ac:dyDescent="0.2"/>
    <row r="53" spans="1:9" ht="17.399999999999999" customHeight="1" x14ac:dyDescent="0.2"/>
    <row r="54" spans="1:9" ht="17.399999999999999" customHeight="1" x14ac:dyDescent="0.2"/>
    <row r="55" spans="1:9" ht="17.399999999999999" customHeight="1" x14ac:dyDescent="0.2"/>
    <row r="56" spans="1:9" ht="17.399999999999999" customHeight="1" x14ac:dyDescent="0.2"/>
    <row r="57" spans="1:9" ht="17.399999999999999" customHeight="1" x14ac:dyDescent="0.2"/>
    <row r="58" spans="1:9" ht="17.399999999999999" customHeight="1" x14ac:dyDescent="0.2"/>
    <row r="59" spans="1:9" ht="17.399999999999999" customHeight="1" x14ac:dyDescent="0.2"/>
    <row r="60" spans="1:9" ht="17.399999999999999" customHeight="1" x14ac:dyDescent="0.2"/>
    <row r="61" spans="1:9" ht="17.399999999999999" customHeight="1" x14ac:dyDescent="0.2"/>
    <row r="62" spans="1:9" ht="17.399999999999999" customHeight="1" x14ac:dyDescent="0.2"/>
    <row r="63" spans="1:9" ht="17.399999999999999" customHeight="1" x14ac:dyDescent="0.2"/>
    <row r="64" spans="1:9" ht="17.399999999999999" customHeight="1" x14ac:dyDescent="0.2"/>
    <row r="65" ht="17.399999999999999" customHeight="1" x14ac:dyDescent="0.2"/>
    <row r="66" ht="17.399999999999999" customHeight="1" x14ac:dyDescent="0.2"/>
    <row r="67" ht="17.399999999999999" customHeight="1" x14ac:dyDescent="0.2"/>
    <row r="68" ht="17.399999999999999" customHeight="1" x14ac:dyDescent="0.2"/>
    <row r="69" ht="17.399999999999999" customHeight="1" x14ac:dyDescent="0.2"/>
    <row r="70" ht="17.399999999999999" customHeight="1" x14ac:dyDescent="0.2"/>
    <row r="71" ht="17.399999999999999" customHeight="1" x14ac:dyDescent="0.2"/>
    <row r="72" ht="17.399999999999999" customHeight="1" x14ac:dyDescent="0.2"/>
    <row r="73" ht="17.399999999999999" customHeight="1" x14ac:dyDescent="0.2"/>
    <row r="74" ht="17.399999999999999" customHeight="1" x14ac:dyDescent="0.2"/>
    <row r="75" ht="17.399999999999999" customHeight="1" x14ac:dyDescent="0.2"/>
    <row r="76" ht="17.399999999999999" customHeight="1" x14ac:dyDescent="0.2"/>
    <row r="77" ht="17.399999999999999" customHeight="1" x14ac:dyDescent="0.2"/>
    <row r="78" ht="17.399999999999999" customHeight="1" x14ac:dyDescent="0.2"/>
    <row r="79" ht="17.399999999999999" customHeight="1" x14ac:dyDescent="0.2"/>
    <row r="80" ht="17.399999999999999" customHeight="1" x14ac:dyDescent="0.2"/>
    <row r="81" ht="17.399999999999999" customHeight="1" x14ac:dyDescent="0.2"/>
    <row r="82" ht="17.399999999999999" customHeight="1" x14ac:dyDescent="0.2"/>
    <row r="83" ht="17.399999999999999" customHeight="1" x14ac:dyDescent="0.2"/>
    <row r="84" ht="17.399999999999999" customHeight="1" x14ac:dyDescent="0.2"/>
    <row r="85" ht="17.399999999999999" customHeight="1" x14ac:dyDescent="0.2"/>
    <row r="86" ht="17.399999999999999" customHeight="1" x14ac:dyDescent="0.2"/>
    <row r="87" ht="17.399999999999999" customHeight="1" x14ac:dyDescent="0.2"/>
    <row r="88" ht="17.399999999999999" customHeight="1" x14ac:dyDescent="0.2"/>
    <row r="89" ht="17.399999999999999" customHeight="1" x14ac:dyDescent="0.2"/>
    <row r="90" ht="17.399999999999999" customHeight="1" x14ac:dyDescent="0.2"/>
    <row r="91" ht="17.399999999999999" customHeight="1" x14ac:dyDescent="0.2"/>
    <row r="92" ht="17.399999999999999" customHeight="1" x14ac:dyDescent="0.2"/>
    <row r="93" ht="17.399999999999999" customHeight="1" x14ac:dyDescent="0.2"/>
    <row r="94" ht="17.399999999999999" customHeight="1" x14ac:dyDescent="0.2"/>
    <row r="95" ht="17.399999999999999" customHeight="1" x14ac:dyDescent="0.2"/>
    <row r="96" ht="17.399999999999999" customHeight="1" x14ac:dyDescent="0.2"/>
    <row r="97" ht="17.399999999999999" customHeight="1" x14ac:dyDescent="0.2"/>
    <row r="98" ht="17.399999999999999" customHeight="1" x14ac:dyDescent="0.2"/>
    <row r="99" ht="17.399999999999999" customHeight="1" x14ac:dyDescent="0.2"/>
    <row r="100" ht="17.399999999999999" customHeight="1" x14ac:dyDescent="0.2"/>
    <row r="101" ht="17.399999999999999" customHeight="1" x14ac:dyDescent="0.2"/>
  </sheetData>
  <mergeCells count="51">
    <mergeCell ref="C51:F51"/>
    <mergeCell ref="D39:F39"/>
    <mergeCell ref="D46:F46"/>
    <mergeCell ref="B48:F48"/>
    <mergeCell ref="C47:F47"/>
    <mergeCell ref="C50:F50"/>
    <mergeCell ref="C49:F49"/>
    <mergeCell ref="D45:F45"/>
    <mergeCell ref="D40:F40"/>
    <mergeCell ref="D41:F41"/>
    <mergeCell ref="C37:F37"/>
    <mergeCell ref="C38:F38"/>
    <mergeCell ref="D44:F44"/>
    <mergeCell ref="C11:F11"/>
    <mergeCell ref="D34:F34"/>
    <mergeCell ref="D42:F42"/>
    <mergeCell ref="D43:F43"/>
    <mergeCell ref="D35:F35"/>
    <mergeCell ref="D36:F36"/>
    <mergeCell ref="D22:F22"/>
    <mergeCell ref="D23:F23"/>
    <mergeCell ref="D24:F24"/>
    <mergeCell ref="D31:F31"/>
    <mergeCell ref="D25:F25"/>
    <mergeCell ref="D28:F28"/>
    <mergeCell ref="D29:F29"/>
    <mergeCell ref="D26:F26"/>
    <mergeCell ref="D27:F27"/>
    <mergeCell ref="A1:I1"/>
    <mergeCell ref="A2:I2"/>
    <mergeCell ref="G4:I4"/>
    <mergeCell ref="B5:F5"/>
    <mergeCell ref="C6:F6"/>
    <mergeCell ref="A4:F4"/>
    <mergeCell ref="A3:G3"/>
    <mergeCell ref="D32:F32"/>
    <mergeCell ref="D33:F33"/>
    <mergeCell ref="D30:F30"/>
    <mergeCell ref="C7:F7"/>
    <mergeCell ref="C14:F14"/>
    <mergeCell ref="D15:F15"/>
    <mergeCell ref="D16:F16"/>
    <mergeCell ref="B13:F13"/>
    <mergeCell ref="C9:F9"/>
    <mergeCell ref="C10:F10"/>
    <mergeCell ref="B12:F12"/>
    <mergeCell ref="D20:F20"/>
    <mergeCell ref="D17:F17"/>
    <mergeCell ref="D18:F18"/>
    <mergeCell ref="D19:F19"/>
    <mergeCell ref="D21:F21"/>
  </mergeCells>
  <phoneticPr fontId="2"/>
  <printOptions horizontalCentered="1"/>
  <pageMargins left="0.51181102362204722" right="0.51181102362204722" top="0.78740157480314965" bottom="0.39370078740157483" header="0" footer="0"/>
  <pageSetup paperSize="9" firstPageNumber="60" orientation="portrait" useFirstPageNumber="1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活動予算書</vt:lpstr>
      <vt:lpstr>活動予算書!Print_Area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大川 猛</cp:lastModifiedBy>
  <cp:lastPrinted>2023-06-14T01:42:46Z</cp:lastPrinted>
  <dcterms:created xsi:type="dcterms:W3CDTF">2009-08-15T00:27:33Z</dcterms:created>
  <dcterms:modified xsi:type="dcterms:W3CDTF">2023-06-14T01:44:43Z</dcterms:modified>
</cp:coreProperties>
</file>