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No1\Desktop\財務諸表等入力シート_一括ダウンロード\"/>
    </mc:Choice>
  </mc:AlternateContent>
  <xr:revisionPtr revIDLastSave="0" documentId="8_{A36E7132-DB81-4A73-A37D-B416EEC24240}" xr6:coauthVersionLast="47" xr6:coauthVersionMax="47" xr10:uidLastSave="{00000000-0000-0000-0000-000000000000}"/>
  <bookViews>
    <workbookView xWindow="-120" yWindow="-120" windowWidth="19440" windowHeight="15000" xr2:uid="{462CC0C4-BE64-42BA-B3C0-9EBC888DA500}"/>
  </bookViews>
  <sheets>
    <sheet name="寒川ホーム" sheetId="1" r:id="rId1"/>
  </sheets>
  <definedNames>
    <definedName name="_xlnm.Print_Titles" localSheetId="0">寒川ホーム!$1:$4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I30" i="1"/>
  <c r="H30" i="1"/>
  <c r="G30" i="1"/>
  <c r="E30" i="1"/>
  <c r="E29" i="1"/>
  <c r="E28" i="1"/>
  <c r="E27" i="1"/>
  <c r="E26" i="1"/>
  <c r="E25" i="1"/>
  <c r="E24" i="1"/>
  <c r="I23" i="1"/>
  <c r="E23" i="1"/>
  <c r="I22" i="1"/>
  <c r="E22" i="1"/>
  <c r="I21" i="1"/>
  <c r="E21" i="1"/>
  <c r="I20" i="1"/>
  <c r="E20" i="1"/>
  <c r="I19" i="1"/>
  <c r="D19" i="1"/>
  <c r="C19" i="1"/>
  <c r="E19" i="1" s="1"/>
  <c r="E18" i="1"/>
  <c r="H17" i="1"/>
  <c r="H31" i="1" s="1"/>
  <c r="E17" i="1"/>
  <c r="I16" i="1"/>
  <c r="D16" i="1"/>
  <c r="D15" i="1" s="1"/>
  <c r="C16" i="1"/>
  <c r="E16" i="1" s="1"/>
  <c r="H15" i="1"/>
  <c r="G15" i="1"/>
  <c r="I15" i="1" s="1"/>
  <c r="C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H7" i="1"/>
  <c r="G7" i="1"/>
  <c r="G17" i="1" s="1"/>
  <c r="E7" i="1"/>
  <c r="D7" i="1"/>
  <c r="C7" i="1"/>
  <c r="I17" i="1" l="1"/>
  <c r="G31" i="1"/>
  <c r="I31" i="1" s="1"/>
  <c r="D31" i="1"/>
  <c r="E31" i="1" s="1"/>
  <c r="E15" i="1"/>
  <c r="I7" i="1"/>
</calcChain>
</file>

<file path=xl/sharedStrings.xml><?xml version="1.0" encoding="utf-8"?>
<sst xmlns="http://schemas.openxmlformats.org/spreadsheetml/2006/main" count="56" uniqueCount="52">
  <si>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</si>
  <si>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寒川ホーム拠点区分  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</si>
  <si>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</si>
  <si>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</si>
  <si>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</si>
  <si>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</si>
  <si>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</si>
  <si>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</si>
  <si>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</si>
  <si>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</si>
  <si>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</si>
  <si>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</si>
  <si>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</si>
  <si>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</si>
  <si>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</si>
  <si>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</si>
  <si>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預り金</t>
  </si>
  <si>
    <t>　立替金</t>
  </si>
  <si>
    <t>　職員預り金</t>
  </si>
  <si>
    <t>　前払金</t>
  </si>
  <si>
    <t>　前受金</t>
  </si>
  <si>
    <t>　仮払金</t>
  </si>
  <si>
    <t>　仮受金</t>
  </si>
  <si>
    <t>　徴収不能引当金</t>
  </si>
  <si>
    <t>　賞与引当金</t>
  </si>
  <si>
    <t>固定資産</t>
  </si>
  <si>
    <t>固定負債</t>
  </si>
  <si>
    <t>基本財産</t>
  </si>
  <si>
    <t>　退職給付引当金</t>
  </si>
  <si>
    <t>　土地</t>
  </si>
  <si>
    <t>負債の部合計</t>
  </si>
  <si>
    <t>　建物</t>
  </si>
  <si>
    <t>純資産の部</t>
  </si>
  <si>
    <t>その他の固定資産</t>
  </si>
  <si>
    <t>基本金</t>
  </si>
  <si>
    <t>国庫補助金等特別積立金</t>
  </si>
  <si>
    <t>　構築物</t>
  </si>
  <si>
    <t>その他の積立金</t>
  </si>
  <si>
    <t>　車輌運搬具</t>
  </si>
  <si>
    <t>次期繰越活動増減差額</t>
  </si>
  <si>
    <t>　器具及び備品</t>
  </si>
  <si>
    <t>（うち当期活動増減差額）</t>
  </si>
  <si>
    <t>　権利</t>
  </si>
  <si>
    <t>　ソフトウエア</t>
  </si>
  <si>
    <t>　投資有価証券</t>
  </si>
  <si>
    <t>　退職給付引当資産</t>
  </si>
  <si>
    <t>　修繕費積立資産</t>
  </si>
  <si>
    <t>　積立資産</t>
  </si>
  <si>
    <t>　長期前払費用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</si>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</sst>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35C85625-660F-432A-90A0-DA677A72646E}"/>
    <cellStyle name="標準 3" xfId="2" xr:uid="{6CB8C2D8-04AA-4D1A-86EE-73C350D51D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670D-CAE3-4478-8C2B-93878B409FCC}">
  <sheetPr>
    <pageSetUpPr fitToPage="1"/>
  </sheetPr>
  <dimension ref="A1:I31"/>
  <sheetViews>
    <sheetView showGridLines="0" tabSelected="1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+C8+C9+C10+C11+C12+C13-ABS(C14)</f>
        <v>121766355</v>
      </c>
      <c r="D7" s="14">
        <f>+D8+D9+D10+D11+D12+D13-ABS(D14)</f>
        <v>135167487</v>
      </c>
      <c r="E7" s="14">
        <f>C7-D7</f>
        <v>-13401132</v>
      </c>
      <c r="F7" s="13" t="s">
        <v>10</v>
      </c>
      <c r="G7" s="14">
        <f>+G8+G9+G10+G11+G12+G13+G14</f>
        <v>22981542</v>
      </c>
      <c r="H7" s="14">
        <f>+H8+H9+H10+H11+H12+H13+H14</f>
        <v>22893681</v>
      </c>
      <c r="I7" s="14">
        <f>G7-H7</f>
        <v>87861</v>
      </c>
    </row>
    <row r="8" spans="1:9" x14ac:dyDescent="0.4">
      <c r="A8" s="1"/>
      <c r="B8" s="15" t="s">
        <v>11</v>
      </c>
      <c r="C8" s="16">
        <v>45840120</v>
      </c>
      <c r="D8" s="16">
        <v>62192948</v>
      </c>
      <c r="E8" s="16">
        <f t="shared" ref="E8:E31" si="0">C8-D8</f>
        <v>-16352828</v>
      </c>
      <c r="F8" s="17" t="s">
        <v>12</v>
      </c>
      <c r="G8" s="18">
        <v>7395336</v>
      </c>
      <c r="H8" s="18">
        <v>7692362</v>
      </c>
      <c r="I8" s="18">
        <f t="shared" ref="I8:I31" si="1">G8-H8</f>
        <v>-297026</v>
      </c>
    </row>
    <row r="9" spans="1:9" x14ac:dyDescent="0.4">
      <c r="A9" s="1"/>
      <c r="B9" s="17" t="s">
        <v>13</v>
      </c>
      <c r="C9" s="18">
        <v>73563348</v>
      </c>
      <c r="D9" s="18">
        <v>73892198</v>
      </c>
      <c r="E9" s="18">
        <f t="shared" si="0"/>
        <v>-328850</v>
      </c>
      <c r="F9" s="17" t="s">
        <v>14</v>
      </c>
      <c r="G9" s="18">
        <v>3801834</v>
      </c>
      <c r="H9" s="18">
        <v>3225342</v>
      </c>
      <c r="I9" s="18">
        <f t="shared" si="1"/>
        <v>576492</v>
      </c>
    </row>
    <row r="10" spans="1:9" x14ac:dyDescent="0.4">
      <c r="A10" s="1"/>
      <c r="B10" s="17" t="s">
        <v>15</v>
      </c>
      <c r="C10" s="18">
        <v>12458</v>
      </c>
      <c r="D10" s="18">
        <v>8213</v>
      </c>
      <c r="E10" s="18">
        <f t="shared" si="0"/>
        <v>4245</v>
      </c>
      <c r="F10" s="17" t="s">
        <v>16</v>
      </c>
      <c r="G10" s="18"/>
      <c r="H10" s="18"/>
      <c r="I10" s="18">
        <f t="shared" si="1"/>
        <v>0</v>
      </c>
    </row>
    <row r="11" spans="1:9" x14ac:dyDescent="0.4">
      <c r="A11" s="1"/>
      <c r="B11" s="17" t="s">
        <v>17</v>
      </c>
      <c r="C11" s="18">
        <v>119112</v>
      </c>
      <c r="D11" s="18">
        <v>245545</v>
      </c>
      <c r="E11" s="18">
        <f t="shared" si="0"/>
        <v>-126433</v>
      </c>
      <c r="F11" s="17" t="s">
        <v>18</v>
      </c>
      <c r="G11" s="18">
        <v>1762372</v>
      </c>
      <c r="H11" s="18">
        <v>2232977</v>
      </c>
      <c r="I11" s="18">
        <f t="shared" si="1"/>
        <v>-470605</v>
      </c>
    </row>
    <row r="12" spans="1:9" x14ac:dyDescent="0.4">
      <c r="A12" s="1"/>
      <c r="B12" s="17" t="s">
        <v>19</v>
      </c>
      <c r="C12" s="18">
        <v>3063735</v>
      </c>
      <c r="D12" s="18">
        <v>532011</v>
      </c>
      <c r="E12" s="18">
        <f t="shared" si="0"/>
        <v>2531724</v>
      </c>
      <c r="F12" s="17" t="s">
        <v>20</v>
      </c>
      <c r="G12" s="18"/>
      <c r="H12" s="18"/>
      <c r="I12" s="18">
        <f t="shared" si="1"/>
        <v>0</v>
      </c>
    </row>
    <row r="13" spans="1:9" x14ac:dyDescent="0.4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x14ac:dyDescent="0.4">
      <c r="A14" s="1"/>
      <c r="B14" s="17" t="s">
        <v>23</v>
      </c>
      <c r="C14" s="18">
        <v>-832418</v>
      </c>
      <c r="D14" s="18">
        <v>-1703428</v>
      </c>
      <c r="E14" s="18">
        <f t="shared" si="0"/>
        <v>871010</v>
      </c>
      <c r="F14" s="17" t="s">
        <v>24</v>
      </c>
      <c r="G14" s="18">
        <v>10022000</v>
      </c>
      <c r="H14" s="18">
        <v>9743000</v>
      </c>
      <c r="I14" s="18">
        <f t="shared" si="1"/>
        <v>279000</v>
      </c>
    </row>
    <row r="15" spans="1:9" x14ac:dyDescent="0.4">
      <c r="A15" s="1"/>
      <c r="B15" s="13" t="s">
        <v>25</v>
      </c>
      <c r="C15" s="14">
        <f>+C16 +C19</f>
        <v>1265504696</v>
      </c>
      <c r="D15" s="14">
        <f>+D16 +D19</f>
        <v>1251543439</v>
      </c>
      <c r="E15" s="14">
        <f t="shared" si="0"/>
        <v>13961257</v>
      </c>
      <c r="F15" s="13" t="s">
        <v>26</v>
      </c>
      <c r="G15" s="14">
        <f>+G16</f>
        <v>33560230</v>
      </c>
      <c r="H15" s="14">
        <f>+H16</f>
        <v>32990230</v>
      </c>
      <c r="I15" s="14">
        <f t="shared" si="1"/>
        <v>570000</v>
      </c>
    </row>
    <row r="16" spans="1:9" x14ac:dyDescent="0.4">
      <c r="A16" s="1"/>
      <c r="B16" s="13" t="s">
        <v>27</v>
      </c>
      <c r="C16" s="14">
        <f>+C17+C18</f>
        <v>646087618</v>
      </c>
      <c r="D16" s="14">
        <f>+D17+D18</f>
        <v>666217634</v>
      </c>
      <c r="E16" s="14">
        <f t="shared" si="0"/>
        <v>-20130016</v>
      </c>
      <c r="F16" s="17" t="s">
        <v>28</v>
      </c>
      <c r="G16" s="18">
        <v>33560230</v>
      </c>
      <c r="H16" s="18">
        <v>32990230</v>
      </c>
      <c r="I16" s="18">
        <f t="shared" si="1"/>
        <v>570000</v>
      </c>
    </row>
    <row r="17" spans="1:9" x14ac:dyDescent="0.4">
      <c r="A17" s="1"/>
      <c r="B17" s="15" t="s">
        <v>29</v>
      </c>
      <c r="C17" s="16">
        <v>366246000</v>
      </c>
      <c r="D17" s="16">
        <v>366246000</v>
      </c>
      <c r="E17" s="16">
        <f t="shared" si="0"/>
        <v>0</v>
      </c>
      <c r="F17" s="13" t="s">
        <v>30</v>
      </c>
      <c r="G17" s="14">
        <f>+G7 +G15</f>
        <v>56541772</v>
      </c>
      <c r="H17" s="14">
        <f>+H7 +H15</f>
        <v>55883911</v>
      </c>
      <c r="I17" s="14">
        <f t="shared" si="1"/>
        <v>657861</v>
      </c>
    </row>
    <row r="18" spans="1:9" x14ac:dyDescent="0.4">
      <c r="A18" s="1"/>
      <c r="B18" s="17" t="s">
        <v>31</v>
      </c>
      <c r="C18" s="18">
        <v>279841618</v>
      </c>
      <c r="D18" s="18">
        <v>299971634</v>
      </c>
      <c r="E18" s="18">
        <f t="shared" si="0"/>
        <v>-20130016</v>
      </c>
      <c r="F18" s="19" t="s">
        <v>32</v>
      </c>
      <c r="G18" s="20"/>
      <c r="H18" s="20"/>
      <c r="I18" s="21"/>
    </row>
    <row r="19" spans="1:9" x14ac:dyDescent="0.4">
      <c r="A19" s="1"/>
      <c r="B19" s="13" t="s">
        <v>33</v>
      </c>
      <c r="C19" s="14">
        <f>+C20+C21+C22+C23+C24+C25+C26+C27+C28+C29+C30</f>
        <v>619417078</v>
      </c>
      <c r="D19" s="14">
        <f>+D20+D21+D22+D23+D24+D25+D26+D27+D28+D29+D30</f>
        <v>585325805</v>
      </c>
      <c r="E19" s="14">
        <f t="shared" si="0"/>
        <v>34091273</v>
      </c>
      <c r="F19" s="15" t="s">
        <v>34</v>
      </c>
      <c r="G19" s="16">
        <v>403822727</v>
      </c>
      <c r="H19" s="16">
        <v>403822727</v>
      </c>
      <c r="I19" s="16">
        <f t="shared" si="1"/>
        <v>0</v>
      </c>
    </row>
    <row r="20" spans="1:9" x14ac:dyDescent="0.4">
      <c r="A20" s="1"/>
      <c r="B20" s="17" t="s">
        <v>31</v>
      </c>
      <c r="C20" s="18">
        <v>36961503</v>
      </c>
      <c r="D20" s="18">
        <v>45696073</v>
      </c>
      <c r="E20" s="18">
        <f t="shared" si="0"/>
        <v>-8734570</v>
      </c>
      <c r="F20" s="17" t="s">
        <v>35</v>
      </c>
      <c r="G20" s="18">
        <v>154073251</v>
      </c>
      <c r="H20" s="18">
        <v>168001359</v>
      </c>
      <c r="I20" s="18">
        <f t="shared" si="1"/>
        <v>-13928108</v>
      </c>
    </row>
    <row r="21" spans="1:9" x14ac:dyDescent="0.4">
      <c r="A21" s="1"/>
      <c r="B21" s="17" t="s">
        <v>36</v>
      </c>
      <c r="C21" s="18">
        <v>3518190</v>
      </c>
      <c r="D21" s="18">
        <v>3966822</v>
      </c>
      <c r="E21" s="18">
        <f t="shared" si="0"/>
        <v>-448632</v>
      </c>
      <c r="F21" s="17" t="s">
        <v>37</v>
      </c>
      <c r="G21" s="18">
        <v>214000000</v>
      </c>
      <c r="H21" s="18">
        <v>214000000</v>
      </c>
      <c r="I21" s="18">
        <f t="shared" si="1"/>
        <v>0</v>
      </c>
    </row>
    <row r="22" spans="1:9" x14ac:dyDescent="0.4">
      <c r="A22" s="1"/>
      <c r="B22" s="17" t="s">
        <v>38</v>
      </c>
      <c r="C22" s="18">
        <v>2939730</v>
      </c>
      <c r="D22" s="18">
        <v>4304518</v>
      </c>
      <c r="E22" s="18">
        <f t="shared" si="0"/>
        <v>-1364788</v>
      </c>
      <c r="F22" s="17" t="s">
        <v>39</v>
      </c>
      <c r="G22" s="18">
        <v>558833301</v>
      </c>
      <c r="H22" s="18">
        <v>545002929</v>
      </c>
      <c r="I22" s="18">
        <f t="shared" si="1"/>
        <v>13830372</v>
      </c>
    </row>
    <row r="23" spans="1:9" x14ac:dyDescent="0.4">
      <c r="A23" s="1"/>
      <c r="B23" s="17" t="s">
        <v>40</v>
      </c>
      <c r="C23" s="18">
        <v>24122428</v>
      </c>
      <c r="D23" s="18">
        <v>29570265</v>
      </c>
      <c r="E23" s="18">
        <f t="shared" si="0"/>
        <v>-5447837</v>
      </c>
      <c r="F23" s="17" t="s">
        <v>41</v>
      </c>
      <c r="G23" s="18">
        <v>13830372</v>
      </c>
      <c r="H23" s="18">
        <v>53058920</v>
      </c>
      <c r="I23" s="18">
        <f t="shared" si="1"/>
        <v>-39228548</v>
      </c>
    </row>
    <row r="24" spans="1:9" x14ac:dyDescent="0.4">
      <c r="A24" s="1"/>
      <c r="B24" s="17" t="s">
        <v>42</v>
      </c>
      <c r="C24" s="18">
        <v>1165303</v>
      </c>
      <c r="D24" s="18">
        <v>1220946</v>
      </c>
      <c r="E24" s="18">
        <f t="shared" si="0"/>
        <v>-55643</v>
      </c>
      <c r="F24" s="17"/>
      <c r="G24" s="18"/>
      <c r="H24" s="18"/>
      <c r="I24" s="18"/>
    </row>
    <row r="25" spans="1:9" x14ac:dyDescent="0.4">
      <c r="A25" s="1"/>
      <c r="B25" s="17" t="s">
        <v>43</v>
      </c>
      <c r="C25" s="18">
        <v>1055340</v>
      </c>
      <c r="D25" s="18">
        <v>1407120</v>
      </c>
      <c r="E25" s="18">
        <f t="shared" si="0"/>
        <v>-351780</v>
      </c>
      <c r="F25" s="17"/>
      <c r="G25" s="18"/>
      <c r="H25" s="18"/>
      <c r="I25" s="18"/>
    </row>
    <row r="26" spans="1:9" x14ac:dyDescent="0.4">
      <c r="A26" s="1"/>
      <c r="B26" s="17" t="s">
        <v>44</v>
      </c>
      <c r="C26" s="18">
        <v>301974334</v>
      </c>
      <c r="D26" s="18">
        <v>252000521</v>
      </c>
      <c r="E26" s="18">
        <f t="shared" si="0"/>
        <v>49973813</v>
      </c>
      <c r="F26" s="17"/>
      <c r="G26" s="18"/>
      <c r="H26" s="18"/>
      <c r="I26" s="18"/>
    </row>
    <row r="27" spans="1:9" x14ac:dyDescent="0.4">
      <c r="A27" s="1"/>
      <c r="B27" s="17" t="s">
        <v>45</v>
      </c>
      <c r="C27" s="18">
        <v>33560230</v>
      </c>
      <c r="D27" s="18">
        <v>32990230</v>
      </c>
      <c r="E27" s="18">
        <f t="shared" si="0"/>
        <v>570000</v>
      </c>
      <c r="F27" s="17"/>
      <c r="G27" s="18"/>
      <c r="H27" s="18"/>
      <c r="I27" s="18"/>
    </row>
    <row r="28" spans="1:9" x14ac:dyDescent="0.4">
      <c r="A28" s="1"/>
      <c r="B28" s="17" t="s">
        <v>46</v>
      </c>
      <c r="C28" s="18">
        <v>70000000</v>
      </c>
      <c r="D28" s="18">
        <v>70000000</v>
      </c>
      <c r="E28" s="18">
        <f t="shared" si="0"/>
        <v>0</v>
      </c>
      <c r="F28" s="17"/>
      <c r="G28" s="18"/>
      <c r="H28" s="18"/>
      <c r="I28" s="18"/>
    </row>
    <row r="29" spans="1:9" x14ac:dyDescent="0.4">
      <c r="A29" s="1"/>
      <c r="B29" s="17" t="s">
        <v>47</v>
      </c>
      <c r="C29" s="18">
        <v>144000000</v>
      </c>
      <c r="D29" s="18">
        <v>144000000</v>
      </c>
      <c r="E29" s="18">
        <f t="shared" si="0"/>
        <v>0</v>
      </c>
      <c r="F29" s="22"/>
      <c r="G29" s="23"/>
      <c r="H29" s="23"/>
      <c r="I29" s="23"/>
    </row>
    <row r="30" spans="1:9" x14ac:dyDescent="0.4">
      <c r="A30" s="1"/>
      <c r="B30" s="17" t="s">
        <v>48</v>
      </c>
      <c r="C30" s="18">
        <v>120020</v>
      </c>
      <c r="D30" s="18">
        <v>169310</v>
      </c>
      <c r="E30" s="18">
        <f t="shared" si="0"/>
        <v>-49290</v>
      </c>
      <c r="F30" s="13" t="s">
        <v>49</v>
      </c>
      <c r="G30" s="14">
        <f>+G19 +G20 +G21 +G22</f>
        <v>1330729279</v>
      </c>
      <c r="H30" s="14">
        <f>+H19 +H20 +H21 +H22</f>
        <v>1330827015</v>
      </c>
      <c r="I30" s="14">
        <f t="shared" si="1"/>
        <v>-97736</v>
      </c>
    </row>
    <row r="31" spans="1:9" x14ac:dyDescent="0.4">
      <c r="A31" s="1"/>
      <c r="B31" s="13" t="s">
        <v>50</v>
      </c>
      <c r="C31" s="14">
        <f>+C7 +C15</f>
        <v>1387271051</v>
      </c>
      <c r="D31" s="14">
        <f>+D7 +D15</f>
        <v>1386710926</v>
      </c>
      <c r="E31" s="14">
        <f t="shared" si="0"/>
        <v>560125</v>
      </c>
      <c r="F31" s="24" t="s">
        <v>51</v>
      </c>
      <c r="G31" s="25">
        <f>+G17 +G30</f>
        <v>1387271051</v>
      </c>
      <c r="H31" s="25">
        <f>+H17 +H30</f>
        <v>1386710926</v>
      </c>
      <c r="I31" s="25">
        <f t="shared" si="1"/>
        <v>560125</v>
      </c>
    </row>
  </sheetData>
  <mergeCells count="5">
    <mergeCell ref="B2:I2"/>
    <mergeCell ref="B3:I3"/>
    <mergeCell ref="B5:E5"/>
    <mergeCell ref="F5:I5"/>
    <mergeCell ref="F18:I18"/>
  </mergeCells>
  <phoneticPr fontId="2"/>
  <pageMargins left="0.7" right="0.7" top="0.75" bottom="0.75" header="0.3" footer="0.3"/>
  <pageSetup paperSize="9" fitToHeight="0" orientation="portrait" r:id="rId1"/>
  <headerFooter>
    <oddHeader>&amp;L社会福祉法人吉祥会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寒川ホーム</vt:lpstr>
      <vt:lpstr>寒川ホーム!Print_Titles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NEC-No1</dc:creator>
  <cp:lastModifiedBy>NEC-No1</cp:lastModifiedBy>
  <dcterms:created xsi:type="dcterms:W3CDTF">2022-05-05T00:46:28Z</dcterms:created>
  <dcterms:modified xsi:type="dcterms:W3CDTF">2022-05-05T00:46:29Z</dcterms:modified>
</cp:coreProperties>
</file>