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にいがた被害者支援センター\Desktop\ＵＳＢ№２会議\公益社団理事会\4年度\4月定時理事会\議案\2号議案　決算報告\"/>
    </mc:Choice>
  </mc:AlternateContent>
  <xr:revisionPtr revIDLastSave="0" documentId="13_ncr:1_{C7BE4540-B414-4299-8EE4-CC856A64230A}" xr6:coauthVersionLast="47" xr6:coauthVersionMax="47" xr10:uidLastSave="{00000000-0000-0000-0000-000000000000}"/>
  <bookViews>
    <workbookView xWindow="-120" yWindow="-120" windowWidth="20730" windowHeight="10830" xr2:uid="{00000000-000D-0000-FFFF-FFFF00000000}"/>
  </bookViews>
  <sheets>
    <sheet name="貸借対照表" sheetId="1" r:id="rId1"/>
  </sheets>
  <definedNames>
    <definedName name="_xlnm.Print_Area" localSheetId="0">貸借対照表!$A$1:$M$51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" l="1"/>
  <c r="J47" i="1" l="1"/>
  <c r="J50" i="1" s="1"/>
  <c r="J41" i="1"/>
  <c r="J40" i="1"/>
  <c r="J32" i="1"/>
  <c r="J20" i="1"/>
  <c r="J33" i="1" s="1"/>
  <c r="J14" i="1"/>
  <c r="H47" i="1"/>
  <c r="H50" i="1" s="1"/>
  <c r="L49" i="1"/>
  <c r="L48" i="1"/>
  <c r="L46" i="1"/>
  <c r="L45" i="1"/>
  <c r="L44" i="1"/>
  <c r="H40" i="1"/>
  <c r="H41" i="1" s="1"/>
  <c r="H20" i="1"/>
  <c r="L19" i="1"/>
  <c r="H14" i="1"/>
  <c r="L39" i="1"/>
  <c r="L38" i="1"/>
  <c r="L37" i="1"/>
  <c r="L28" i="1"/>
  <c r="L27" i="1"/>
  <c r="L22" i="1"/>
  <c r="L18" i="1"/>
  <c r="L17" i="1"/>
  <c r="L13" i="1"/>
  <c r="L9" i="1"/>
  <c r="L8" i="1"/>
  <c r="L32" i="1" l="1"/>
  <c r="J34" i="1"/>
  <c r="J51" i="1"/>
  <c r="L50" i="1"/>
  <c r="H51" i="1"/>
  <c r="L51" i="1" s="1"/>
  <c r="H33" i="1"/>
  <c r="L33" i="1" s="1"/>
  <c r="L47" i="1"/>
  <c r="L20" i="1"/>
  <c r="L41" i="1"/>
  <c r="L40" i="1"/>
  <c r="L14" i="1"/>
  <c r="H34" i="1" l="1"/>
  <c r="L34" i="1"/>
</calcChain>
</file>

<file path=xl/sharedStrings.xml><?xml version="1.0" encoding="utf-8"?>
<sst xmlns="http://schemas.openxmlformats.org/spreadsheetml/2006/main" count="55" uniqueCount="55">
  <si>
    <t>（単位:円）</t>
  </si>
  <si>
    <t>科        目</t>
  </si>
  <si>
    <t>当年度</t>
  </si>
  <si>
    <t>前年度</t>
  </si>
  <si>
    <t>増  減</t>
  </si>
  <si>
    <t>Ⅰ　資産の部</t>
  </si>
  <si>
    <t xml:space="preserve">  １．流動資産</t>
  </si>
  <si>
    <t xml:space="preserve">          現　　　　　金　　　　　　預　　　　　金</t>
  </si>
  <si>
    <t xml:space="preserve">          未                 収                 金</t>
  </si>
  <si>
    <t xml:space="preserve">        流動資産合計</t>
  </si>
  <si>
    <t xml:space="preserve">  ２．固定資産</t>
  </si>
  <si>
    <t xml:space="preserve">    (2) 特定資産</t>
  </si>
  <si>
    <t xml:space="preserve">          公  益  事  業  実   施   積  立  資  産</t>
  </si>
  <si>
    <t xml:space="preserve">          公益事業実施積立資産(管理事務）</t>
  </si>
  <si>
    <t xml:space="preserve">        特定資産合計</t>
  </si>
  <si>
    <t xml:space="preserve">    (3) その他固定資産</t>
  </si>
  <si>
    <t xml:space="preserve">          建     物      付      属      設     備</t>
  </si>
  <si>
    <t xml:space="preserve">          什          器           備           品</t>
  </si>
  <si>
    <t xml:space="preserve">        その他固定資産合計</t>
  </si>
  <si>
    <t xml:space="preserve">        固定資産合計</t>
  </si>
  <si>
    <t xml:space="preserve">        資産合計</t>
  </si>
  <si>
    <t>Ⅱ　負債の部</t>
  </si>
  <si>
    <t xml:space="preserve">  １．流動負債</t>
  </si>
  <si>
    <t xml:space="preserve">          未                 払                 金</t>
  </si>
  <si>
    <t xml:space="preserve">          前                 受                 金</t>
  </si>
  <si>
    <t xml:space="preserve">          預                 り                 金</t>
  </si>
  <si>
    <t xml:space="preserve">        流動負債合計</t>
  </si>
  <si>
    <t xml:space="preserve">        負債合計</t>
  </si>
  <si>
    <t>Ⅲ　正味財産の部</t>
  </si>
  <si>
    <t xml:space="preserve">  １．指定正味財産</t>
  </si>
  <si>
    <t xml:space="preserve">        指定正味財産合計</t>
  </si>
  <si>
    <t xml:space="preserve">        （ う ち 特 定 資  産  へ の 充 当 額 ）</t>
  </si>
  <si>
    <t xml:space="preserve">  ２．一般正味財産</t>
  </si>
  <si>
    <t xml:space="preserve">        正味財産合計</t>
  </si>
  <si>
    <t xml:space="preserve">        負債及び正味財産合計</t>
  </si>
  <si>
    <t>貸 借 対 照 表</t>
    <phoneticPr fontId="1"/>
  </si>
  <si>
    <t xml:space="preserve">         車両購入等積立資産</t>
    <rPh sb="9" eb="11">
      <t>シャリョウ</t>
    </rPh>
    <rPh sb="11" eb="13">
      <t>コウニュウ</t>
    </rPh>
    <rPh sb="13" eb="14">
      <t>ナド</t>
    </rPh>
    <rPh sb="14" eb="18">
      <t>ツミタテシサン</t>
    </rPh>
    <phoneticPr fontId="1"/>
  </si>
  <si>
    <t>新潟県委託費</t>
    <rPh sb="0" eb="3">
      <t>ニイガタケン</t>
    </rPh>
    <rPh sb="3" eb="6">
      <t>イタクヒ</t>
    </rPh>
    <phoneticPr fontId="1"/>
  </si>
  <si>
    <t>県警委託費</t>
    <rPh sb="0" eb="2">
      <t>ケンケイ</t>
    </rPh>
    <rPh sb="2" eb="5">
      <t>イタクヒ</t>
    </rPh>
    <phoneticPr fontId="1"/>
  </si>
  <si>
    <t>新潟市</t>
    <rPh sb="0" eb="3">
      <t>ニイガタシ</t>
    </rPh>
    <phoneticPr fontId="1"/>
  </si>
  <si>
    <t>相談室設置・設備工事（日本財団）</t>
    <rPh sb="0" eb="3">
      <t>ソウダンシツ</t>
    </rPh>
    <rPh sb="3" eb="5">
      <t>セッチ</t>
    </rPh>
    <rPh sb="6" eb="10">
      <t>セツビコウジ</t>
    </rPh>
    <rPh sb="11" eb="15">
      <t>ニホンザイダン</t>
    </rPh>
    <phoneticPr fontId="1"/>
  </si>
  <si>
    <t>新相談室仕切壁設置工事（日本財団）</t>
    <rPh sb="0" eb="4">
      <t>シンソウダンシツ</t>
    </rPh>
    <rPh sb="4" eb="7">
      <t>シキリカベ</t>
    </rPh>
    <rPh sb="7" eb="11">
      <t>セッチコウジ</t>
    </rPh>
    <rPh sb="12" eb="16">
      <t>ニホンザイダン</t>
    </rPh>
    <phoneticPr fontId="1"/>
  </si>
  <si>
    <t>1</t>
    <phoneticPr fontId="1"/>
  </si>
  <si>
    <t>新相談室拡張工事一式（県）</t>
    <rPh sb="0" eb="4">
      <t>シンソウダンシツ</t>
    </rPh>
    <rPh sb="4" eb="8">
      <t>カクチョウコウジ</t>
    </rPh>
    <rPh sb="8" eb="10">
      <t>イッシキ</t>
    </rPh>
    <rPh sb="11" eb="12">
      <t>ケン</t>
    </rPh>
    <phoneticPr fontId="1"/>
  </si>
  <si>
    <t>新相談室追加防音工事(NPO)</t>
    <rPh sb="0" eb="4">
      <t>シンソウダンシツ</t>
    </rPh>
    <rPh sb="4" eb="6">
      <t>ツイカ</t>
    </rPh>
    <rPh sb="6" eb="10">
      <t>ボウオンコウジ</t>
    </rPh>
    <phoneticPr fontId="1"/>
  </si>
  <si>
    <t xml:space="preserve">          車       両        運        搬       具(日産セレナ・日本財団）　　　　　　　　　　　　1</t>
    <rPh sb="46" eb="48">
      <t>ニッサン</t>
    </rPh>
    <rPh sb="52" eb="54">
      <t>ニホン</t>
    </rPh>
    <rPh sb="54" eb="56">
      <t>ザイダン</t>
    </rPh>
    <phoneticPr fontId="1"/>
  </si>
  <si>
    <t>ゼロックスA3プリンンタ</t>
    <phoneticPr fontId="1"/>
  </si>
  <si>
    <t>広報用パソコン</t>
    <rPh sb="0" eb="3">
      <t>コウホウヨウ</t>
    </rPh>
    <phoneticPr fontId="1"/>
  </si>
  <si>
    <t>テーブルイス・支援用パソコン・データープロジェクター各１円</t>
    <rPh sb="7" eb="10">
      <t>シエンヨウ</t>
    </rPh>
    <rPh sb="26" eb="27">
      <t>カク</t>
    </rPh>
    <rPh sb="28" eb="29">
      <t>エン</t>
    </rPh>
    <phoneticPr fontId="1"/>
  </si>
  <si>
    <t>3</t>
    <phoneticPr fontId="1"/>
  </si>
  <si>
    <t xml:space="preserve">          地方公共団体補助金（新相談室拡張工事一式）</t>
    <rPh sb="10" eb="16">
      <t>チホウコウキョウダンタイ</t>
    </rPh>
    <rPh sb="16" eb="19">
      <t>ホジョキン</t>
    </rPh>
    <rPh sb="20" eb="24">
      <t>シンソウダンシツ</t>
    </rPh>
    <rPh sb="24" eb="28">
      <t>カクチョウコウジ</t>
    </rPh>
    <rPh sb="28" eb="30">
      <t>イッシキ</t>
    </rPh>
    <phoneticPr fontId="1"/>
  </si>
  <si>
    <t xml:space="preserve">          寄付金</t>
    <phoneticPr fontId="1"/>
  </si>
  <si>
    <t>令和4年 3月31日現在</t>
    <rPh sb="0" eb="1">
      <t>レイ</t>
    </rPh>
    <rPh sb="1" eb="2">
      <t>ワ</t>
    </rPh>
    <phoneticPr fontId="1"/>
  </si>
  <si>
    <t>会費</t>
    <rPh sb="0" eb="2">
      <t>カイヒ</t>
    </rPh>
    <phoneticPr fontId="1"/>
  </si>
  <si>
    <t xml:space="preserve">          民間助成金（相談室設置・設置工事１円、新相談室仕切壁工事133,419円）</t>
    <rPh sb="16" eb="21">
      <t>ソウダンシツセッチ</t>
    </rPh>
    <rPh sb="22" eb="26">
      <t>セッチコウジ</t>
    </rPh>
    <rPh sb="27" eb="28">
      <t>エン</t>
    </rPh>
    <rPh sb="29" eb="33">
      <t>シンソウダンシツ</t>
    </rPh>
    <rPh sb="33" eb="36">
      <t>シキリカベ</t>
    </rPh>
    <rPh sb="36" eb="38">
      <t>コウジ</t>
    </rPh>
    <rPh sb="45" eb="4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</si>
</sst>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u/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49" fontId="6" fillId="0" borderId="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6" fillId="0" borderId="2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7" fillId="0" borderId="8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view="pageBreakPreview" zoomScale="60" zoomScaleNormal="70" workbookViewId="0">
      <selection activeCell="J49" sqref="J49:K49"/>
    </sheetView>
  </sheetViews>
  <sheetFormatPr defaultRowHeight="13.5" x14ac:dyDescent="0.15"/>
  <cols>
    <col min="1" max="13" width="13.75" customWidth="1"/>
  </cols>
  <sheetData>
    <row r="1" spans="1:15" ht="22.5" customHeight="1" x14ac:dyDescent="0.1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5" ht="22.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s="1" customFormat="1" ht="22.5" customHeight="1" x14ac:dyDescent="0.15">
      <c r="A3" s="19" t="s">
        <v>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5" s="1" customFormat="1" ht="22.5" customHeight="1" x14ac:dyDescent="0.15">
      <c r="A4" s="13"/>
      <c r="B4" s="14"/>
      <c r="C4" s="14"/>
      <c r="D4" s="14"/>
      <c r="E4" s="14"/>
      <c r="F4" s="14"/>
      <c r="G4" s="14"/>
      <c r="H4" s="22" t="s">
        <v>0</v>
      </c>
      <c r="I4" s="22"/>
      <c r="J4" s="22"/>
      <c r="K4" s="22"/>
      <c r="L4" s="22"/>
      <c r="M4" s="23"/>
    </row>
    <row r="5" spans="1:15" s="1" customFormat="1" ht="37.5" customHeight="1" x14ac:dyDescent="0.15">
      <c r="A5" s="24" t="s">
        <v>1</v>
      </c>
      <c r="B5" s="25"/>
      <c r="C5" s="25"/>
      <c r="D5" s="25"/>
      <c r="E5" s="25"/>
      <c r="F5" s="25"/>
      <c r="G5" s="26"/>
      <c r="H5" s="24" t="s">
        <v>2</v>
      </c>
      <c r="I5" s="26"/>
      <c r="J5" s="24" t="s">
        <v>3</v>
      </c>
      <c r="K5" s="26"/>
      <c r="L5" s="24" t="s">
        <v>4</v>
      </c>
      <c r="M5" s="26"/>
    </row>
    <row r="6" spans="1:15" s="1" customFormat="1" ht="37.5" customHeight="1" x14ac:dyDescent="0.15">
      <c r="A6" s="34" t="s">
        <v>5</v>
      </c>
      <c r="B6" s="35"/>
      <c r="C6" s="35"/>
      <c r="D6" s="35"/>
      <c r="E6" s="35"/>
      <c r="F6" s="35"/>
      <c r="G6" s="35"/>
      <c r="H6" s="36"/>
      <c r="I6" s="37"/>
      <c r="J6" s="36"/>
      <c r="K6" s="37"/>
      <c r="L6" s="36"/>
      <c r="M6" s="38"/>
      <c r="N6" s="27"/>
      <c r="O6" s="28"/>
    </row>
    <row r="7" spans="1:15" s="1" customFormat="1" ht="37.5" customHeight="1" x14ac:dyDescent="0.15">
      <c r="A7" s="29" t="s">
        <v>6</v>
      </c>
      <c r="B7" s="30"/>
      <c r="C7" s="30"/>
      <c r="D7" s="30"/>
      <c r="E7" s="30"/>
      <c r="F7" s="30"/>
      <c r="G7" s="30"/>
      <c r="H7" s="39"/>
      <c r="I7" s="40"/>
      <c r="J7" s="39"/>
      <c r="K7" s="40"/>
      <c r="L7" s="39"/>
      <c r="M7" s="41"/>
      <c r="N7" s="27"/>
      <c r="O7" s="28"/>
    </row>
    <row r="8" spans="1:15" s="1" customFormat="1" ht="37.5" customHeight="1" x14ac:dyDescent="0.15">
      <c r="A8" s="29" t="s">
        <v>7</v>
      </c>
      <c r="B8" s="30"/>
      <c r="C8" s="30"/>
      <c r="D8" s="30"/>
      <c r="E8" s="30"/>
      <c r="F8" s="30"/>
      <c r="G8" s="30"/>
      <c r="H8" s="31">
        <v>12883717</v>
      </c>
      <c r="I8" s="32"/>
      <c r="J8" s="31">
        <v>14049661</v>
      </c>
      <c r="K8" s="32"/>
      <c r="L8" s="31">
        <f>SUM(H8-J8)</f>
        <v>-1165944</v>
      </c>
      <c r="M8" s="33"/>
      <c r="N8" s="27"/>
      <c r="O8" s="28"/>
    </row>
    <row r="9" spans="1:15" s="1" customFormat="1" ht="37.5" customHeight="1" x14ac:dyDescent="0.15">
      <c r="A9" s="29" t="s">
        <v>8</v>
      </c>
      <c r="B9" s="30"/>
      <c r="C9" s="30"/>
      <c r="D9" s="30"/>
      <c r="E9" s="30"/>
      <c r="F9" s="30"/>
      <c r="G9" s="30"/>
      <c r="H9" s="31">
        <v>2095979</v>
      </c>
      <c r="I9" s="32"/>
      <c r="J9" s="31">
        <v>2240800</v>
      </c>
      <c r="K9" s="32"/>
      <c r="L9" s="31">
        <f>SUM(H9-J9)</f>
        <v>-144821</v>
      </c>
      <c r="M9" s="33"/>
      <c r="N9" s="2"/>
      <c r="O9" s="2"/>
    </row>
    <row r="10" spans="1:15" s="1" customFormat="1" ht="37.5" customHeight="1" x14ac:dyDescent="0.15">
      <c r="A10" s="4"/>
      <c r="B10" s="5"/>
      <c r="C10" s="5"/>
      <c r="D10" s="5" t="s">
        <v>37</v>
      </c>
      <c r="E10" s="5"/>
      <c r="F10" s="46">
        <v>1665000</v>
      </c>
      <c r="G10" s="47"/>
      <c r="H10" s="6"/>
      <c r="I10" s="7"/>
      <c r="J10" s="6"/>
      <c r="K10" s="7"/>
      <c r="L10" s="6"/>
      <c r="M10" s="8"/>
      <c r="N10" s="2"/>
      <c r="O10" s="2"/>
    </row>
    <row r="11" spans="1:15" s="1" customFormat="1" ht="37.5" customHeight="1" x14ac:dyDescent="0.15">
      <c r="A11" s="4"/>
      <c r="B11" s="5"/>
      <c r="C11" s="5"/>
      <c r="D11" s="5" t="s">
        <v>38</v>
      </c>
      <c r="E11" s="5"/>
      <c r="F11" s="46">
        <v>269424</v>
      </c>
      <c r="G11" s="47"/>
      <c r="H11" s="6"/>
      <c r="I11" s="7"/>
      <c r="J11" s="6"/>
      <c r="K11" s="7"/>
      <c r="L11" s="6"/>
      <c r="M11" s="8"/>
      <c r="N11" s="2"/>
      <c r="O11" s="2"/>
    </row>
    <row r="12" spans="1:15" s="1" customFormat="1" ht="37.5" customHeight="1" x14ac:dyDescent="0.15">
      <c r="A12" s="4"/>
      <c r="B12" s="5"/>
      <c r="C12" s="5"/>
      <c r="D12" s="5" t="s">
        <v>39</v>
      </c>
      <c r="E12" s="5"/>
      <c r="F12" s="48">
        <v>149555</v>
      </c>
      <c r="G12" s="49"/>
      <c r="H12" s="6"/>
      <c r="I12" s="7"/>
      <c r="J12" s="6"/>
      <c r="K12" s="7"/>
      <c r="L12" s="6"/>
      <c r="M12" s="8"/>
      <c r="N12" s="2"/>
      <c r="O12" s="2"/>
    </row>
    <row r="13" spans="1:15" s="1" customFormat="1" ht="37.5" customHeight="1" x14ac:dyDescent="0.15">
      <c r="A13" s="15"/>
      <c r="B13" s="16"/>
      <c r="C13" s="16"/>
      <c r="D13" s="16" t="s">
        <v>53</v>
      </c>
      <c r="E13" s="16"/>
      <c r="F13" s="48">
        <v>12000</v>
      </c>
      <c r="G13" s="49"/>
      <c r="H13" s="31"/>
      <c r="I13" s="32"/>
      <c r="J13" s="31"/>
      <c r="K13" s="32"/>
      <c r="L13" s="42">
        <f>SUM(H13-J13)</f>
        <v>0</v>
      </c>
      <c r="M13" s="43"/>
      <c r="N13" s="2"/>
      <c r="O13" s="2"/>
    </row>
    <row r="14" spans="1:15" s="1" customFormat="1" ht="37.5" customHeight="1" x14ac:dyDescent="0.15">
      <c r="A14" s="29" t="s">
        <v>9</v>
      </c>
      <c r="B14" s="30"/>
      <c r="C14" s="30"/>
      <c r="D14" s="30"/>
      <c r="E14" s="30"/>
      <c r="F14" s="30"/>
      <c r="G14" s="30"/>
      <c r="H14" s="44">
        <f>SUM(H8:I13)</f>
        <v>14979696</v>
      </c>
      <c r="I14" s="45"/>
      <c r="J14" s="44">
        <f>SUM(J8:K13)</f>
        <v>16290461</v>
      </c>
      <c r="K14" s="45"/>
      <c r="L14" s="31">
        <f>SUM(H14-J14)</f>
        <v>-1310765</v>
      </c>
      <c r="M14" s="33"/>
      <c r="N14" s="27"/>
      <c r="O14" s="28"/>
    </row>
    <row r="15" spans="1:15" s="1" customFormat="1" ht="37.5" customHeight="1" x14ac:dyDescent="0.15">
      <c r="A15" s="29" t="s">
        <v>10</v>
      </c>
      <c r="B15" s="30"/>
      <c r="C15" s="30"/>
      <c r="D15" s="30"/>
      <c r="E15" s="30"/>
      <c r="F15" s="30"/>
      <c r="G15" s="30"/>
      <c r="H15" s="36"/>
      <c r="I15" s="37"/>
      <c r="J15" s="36"/>
      <c r="K15" s="37"/>
      <c r="L15" s="36"/>
      <c r="M15" s="38"/>
      <c r="N15" s="27"/>
      <c r="O15" s="28"/>
    </row>
    <row r="16" spans="1:15" s="1" customFormat="1" ht="37.5" customHeight="1" x14ac:dyDescent="0.15">
      <c r="A16" s="29" t="s">
        <v>11</v>
      </c>
      <c r="B16" s="30"/>
      <c r="C16" s="30"/>
      <c r="D16" s="30"/>
      <c r="E16" s="30"/>
      <c r="F16" s="30"/>
      <c r="G16" s="30"/>
      <c r="H16" s="39"/>
      <c r="I16" s="40"/>
      <c r="J16" s="39"/>
      <c r="K16" s="40"/>
      <c r="L16" s="39"/>
      <c r="M16" s="41"/>
      <c r="N16" s="27"/>
      <c r="O16" s="28"/>
    </row>
    <row r="17" spans="1:15" s="1" customFormat="1" ht="37.5" customHeight="1" x14ac:dyDescent="0.15">
      <c r="A17" s="29" t="s">
        <v>12</v>
      </c>
      <c r="B17" s="30"/>
      <c r="C17" s="30"/>
      <c r="D17" s="30"/>
      <c r="E17" s="30"/>
      <c r="F17" s="30"/>
      <c r="G17" s="30"/>
      <c r="H17" s="31">
        <v>20729887</v>
      </c>
      <c r="I17" s="32"/>
      <c r="J17" s="31">
        <v>16729887</v>
      </c>
      <c r="K17" s="32"/>
      <c r="L17" s="31">
        <f>SUM(H17-J17)</f>
        <v>4000000</v>
      </c>
      <c r="M17" s="33"/>
      <c r="N17" s="2"/>
      <c r="O17" s="2"/>
    </row>
    <row r="18" spans="1:15" s="1" customFormat="1" ht="37.5" customHeight="1" x14ac:dyDescent="0.15">
      <c r="A18" s="29" t="s">
        <v>13</v>
      </c>
      <c r="B18" s="30"/>
      <c r="C18" s="30"/>
      <c r="D18" s="30"/>
      <c r="E18" s="30"/>
      <c r="F18" s="30"/>
      <c r="G18" s="30"/>
      <c r="H18" s="31">
        <v>3675938</v>
      </c>
      <c r="I18" s="32"/>
      <c r="J18" s="31">
        <v>3675938</v>
      </c>
      <c r="K18" s="32"/>
      <c r="L18" s="31">
        <f>SUM(H18-J18)</f>
        <v>0</v>
      </c>
      <c r="M18" s="33"/>
      <c r="N18" s="2"/>
      <c r="O18" s="2"/>
    </row>
    <row r="19" spans="1:15" s="1" customFormat="1" ht="37.5" customHeight="1" x14ac:dyDescent="0.15">
      <c r="A19" s="29" t="s">
        <v>36</v>
      </c>
      <c r="B19" s="30"/>
      <c r="C19" s="30"/>
      <c r="D19" s="30"/>
      <c r="E19" s="30"/>
      <c r="F19" s="30"/>
      <c r="G19" s="30"/>
      <c r="H19" s="31">
        <v>1997462</v>
      </c>
      <c r="I19" s="32"/>
      <c r="J19" s="31">
        <v>1497462</v>
      </c>
      <c r="K19" s="32"/>
      <c r="L19" s="31">
        <f>SUM(H19-J19)</f>
        <v>500000</v>
      </c>
      <c r="M19" s="33"/>
      <c r="N19" s="2"/>
      <c r="O19" s="2"/>
    </row>
    <row r="20" spans="1:15" s="1" customFormat="1" ht="37.5" customHeight="1" x14ac:dyDescent="0.15">
      <c r="A20" s="29" t="s">
        <v>14</v>
      </c>
      <c r="B20" s="30"/>
      <c r="C20" s="30"/>
      <c r="D20" s="30"/>
      <c r="E20" s="30"/>
      <c r="F20" s="30"/>
      <c r="G20" s="30"/>
      <c r="H20" s="44">
        <f>SUM(H17:H19)</f>
        <v>26403287</v>
      </c>
      <c r="I20" s="45"/>
      <c r="J20" s="44">
        <f>SUM(J17:J19)</f>
        <v>21903287</v>
      </c>
      <c r="K20" s="45"/>
      <c r="L20" s="44">
        <f>SUM(L17:L19)</f>
        <v>4500000</v>
      </c>
      <c r="M20" s="50"/>
      <c r="N20" s="27"/>
      <c r="O20" s="28"/>
    </row>
    <row r="21" spans="1:15" s="1" customFormat="1" ht="37.5" customHeight="1" x14ac:dyDescent="0.15">
      <c r="A21" s="29" t="s">
        <v>15</v>
      </c>
      <c r="B21" s="30"/>
      <c r="C21" s="30"/>
      <c r="D21" s="30"/>
      <c r="E21" s="30"/>
      <c r="F21" s="30"/>
      <c r="G21" s="30"/>
      <c r="H21" s="36"/>
      <c r="I21" s="37"/>
      <c r="J21" s="36"/>
      <c r="K21" s="37"/>
      <c r="L21" s="36"/>
      <c r="M21" s="38"/>
      <c r="N21" s="27"/>
      <c r="O21" s="28"/>
    </row>
    <row r="22" spans="1:15" s="1" customFormat="1" ht="37.5" customHeight="1" x14ac:dyDescent="0.15">
      <c r="A22" s="29" t="s">
        <v>16</v>
      </c>
      <c r="B22" s="30"/>
      <c r="C22" s="30"/>
      <c r="D22" s="30"/>
      <c r="E22" s="30"/>
      <c r="F22" s="30"/>
      <c r="G22" s="30"/>
      <c r="H22" s="31">
        <v>820531</v>
      </c>
      <c r="I22" s="32"/>
      <c r="J22" s="31">
        <v>1071271</v>
      </c>
      <c r="K22" s="32"/>
      <c r="L22" s="31">
        <f>SUM(H22-J22)</f>
        <v>-250740</v>
      </c>
      <c r="M22" s="33"/>
      <c r="N22" s="2"/>
      <c r="O22" s="2"/>
    </row>
    <row r="23" spans="1:15" s="1" customFormat="1" ht="37.5" customHeight="1" x14ac:dyDescent="0.15">
      <c r="A23" s="4"/>
      <c r="B23" s="5" t="s">
        <v>40</v>
      </c>
      <c r="C23" s="5"/>
      <c r="D23" s="5"/>
      <c r="E23" s="5"/>
      <c r="F23" s="51" t="s">
        <v>42</v>
      </c>
      <c r="G23" s="52"/>
      <c r="H23" s="6"/>
      <c r="I23" s="7"/>
      <c r="J23" s="6"/>
      <c r="K23" s="7"/>
      <c r="L23" s="6"/>
      <c r="M23" s="8"/>
      <c r="N23" s="2"/>
      <c r="O23" s="2"/>
    </row>
    <row r="24" spans="1:15" s="1" customFormat="1" ht="37.5" customHeight="1" x14ac:dyDescent="0.15">
      <c r="A24" s="4"/>
      <c r="B24" s="5" t="s">
        <v>41</v>
      </c>
      <c r="C24" s="5"/>
      <c r="D24" s="5"/>
      <c r="E24" s="5"/>
      <c r="F24" s="53">
        <v>133419</v>
      </c>
      <c r="G24" s="54"/>
      <c r="H24" s="6"/>
      <c r="I24" s="7"/>
      <c r="J24" s="6"/>
      <c r="K24" s="7"/>
      <c r="L24" s="6"/>
      <c r="M24" s="8"/>
      <c r="N24" s="2"/>
      <c r="O24" s="2"/>
    </row>
    <row r="25" spans="1:15" s="1" customFormat="1" ht="37.5" customHeight="1" x14ac:dyDescent="0.15">
      <c r="A25" s="4"/>
      <c r="B25" s="5" t="s">
        <v>43</v>
      </c>
      <c r="C25" s="5"/>
      <c r="D25" s="5"/>
      <c r="E25" s="5"/>
      <c r="F25" s="53">
        <v>199959</v>
      </c>
      <c r="G25" s="54"/>
      <c r="H25" s="6"/>
      <c r="I25" s="7"/>
      <c r="J25" s="6"/>
      <c r="K25" s="7"/>
      <c r="L25" s="6"/>
      <c r="M25" s="8"/>
      <c r="N25" s="2"/>
      <c r="O25" s="2"/>
    </row>
    <row r="26" spans="1:15" s="1" customFormat="1" ht="37.5" customHeight="1" x14ac:dyDescent="0.15">
      <c r="A26" s="4"/>
      <c r="B26" s="5" t="s">
        <v>44</v>
      </c>
      <c r="C26" s="5"/>
      <c r="D26" s="5"/>
      <c r="E26" s="5"/>
      <c r="F26" s="53">
        <v>487152</v>
      </c>
      <c r="G26" s="54"/>
      <c r="H26" s="6"/>
      <c r="I26" s="7"/>
      <c r="J26" s="6"/>
      <c r="K26" s="7"/>
      <c r="L26" s="6"/>
      <c r="M26" s="8"/>
      <c r="N26" s="2"/>
      <c r="O26" s="2"/>
    </row>
    <row r="27" spans="1:15" s="1" customFormat="1" ht="37.5" customHeight="1" x14ac:dyDescent="0.15">
      <c r="A27" s="29" t="s">
        <v>45</v>
      </c>
      <c r="B27" s="30"/>
      <c r="C27" s="30"/>
      <c r="D27" s="30"/>
      <c r="E27" s="30"/>
      <c r="F27" s="30"/>
      <c r="G27" s="30"/>
      <c r="H27" s="31">
        <v>1</v>
      </c>
      <c r="I27" s="32"/>
      <c r="J27" s="31">
        <v>1</v>
      </c>
      <c r="K27" s="32"/>
      <c r="L27" s="31">
        <f>SUM(H27-J27)</f>
        <v>0</v>
      </c>
      <c r="M27" s="33"/>
      <c r="N27" s="2"/>
      <c r="O27" s="2"/>
    </row>
    <row r="28" spans="1:15" s="1" customFormat="1" ht="37.5" customHeight="1" x14ac:dyDescent="0.15">
      <c r="A28" s="29" t="s">
        <v>17</v>
      </c>
      <c r="B28" s="30"/>
      <c r="C28" s="30"/>
      <c r="D28" s="30"/>
      <c r="E28" s="30"/>
      <c r="F28" s="30"/>
      <c r="G28" s="30"/>
      <c r="H28" s="31">
        <v>117421</v>
      </c>
      <c r="I28" s="32"/>
      <c r="J28" s="31">
        <v>180129</v>
      </c>
      <c r="K28" s="32"/>
      <c r="L28" s="31">
        <f>SUM(H28-J28)</f>
        <v>-62708</v>
      </c>
      <c r="M28" s="33"/>
      <c r="N28" s="2"/>
      <c r="O28" s="2"/>
    </row>
    <row r="29" spans="1:15" s="1" customFormat="1" ht="37.5" customHeight="1" x14ac:dyDescent="0.15">
      <c r="A29" s="4"/>
      <c r="B29" s="5" t="s">
        <v>46</v>
      </c>
      <c r="C29" s="5"/>
      <c r="D29" s="5"/>
      <c r="E29" s="5"/>
      <c r="F29" s="5"/>
      <c r="G29" s="17">
        <v>38817</v>
      </c>
      <c r="H29" s="6"/>
      <c r="I29" s="7"/>
      <c r="J29" s="6"/>
      <c r="K29" s="7"/>
      <c r="L29" s="6"/>
      <c r="M29" s="8"/>
      <c r="N29" s="2"/>
      <c r="O29" s="2"/>
    </row>
    <row r="30" spans="1:15" s="1" customFormat="1" ht="37.5" customHeight="1" x14ac:dyDescent="0.15">
      <c r="A30" s="4"/>
      <c r="B30" s="5" t="s">
        <v>47</v>
      </c>
      <c r="C30" s="5"/>
      <c r="D30" s="5"/>
      <c r="E30" s="5"/>
      <c r="F30" s="5"/>
      <c r="G30" s="17">
        <v>78601</v>
      </c>
      <c r="H30" s="6"/>
      <c r="I30" s="7"/>
      <c r="J30" s="6"/>
      <c r="K30" s="7"/>
      <c r="L30" s="6"/>
      <c r="M30" s="8"/>
      <c r="N30" s="2"/>
      <c r="O30" s="2"/>
    </row>
    <row r="31" spans="1:15" s="1" customFormat="1" ht="37.5" customHeight="1" x14ac:dyDescent="0.15">
      <c r="A31" s="4"/>
      <c r="B31" s="5" t="s">
        <v>48</v>
      </c>
      <c r="C31" s="5"/>
      <c r="D31" s="5"/>
      <c r="E31" s="5"/>
      <c r="F31" s="5"/>
      <c r="G31" s="9" t="s">
        <v>49</v>
      </c>
      <c r="H31" s="6"/>
      <c r="I31" s="7"/>
      <c r="J31" s="6"/>
      <c r="K31" s="7"/>
      <c r="L31" s="10"/>
      <c r="M31" s="11"/>
      <c r="N31" s="2"/>
      <c r="O31" s="2"/>
    </row>
    <row r="32" spans="1:15" s="1" customFormat="1" ht="37.5" customHeight="1" x14ac:dyDescent="0.15">
      <c r="A32" s="29" t="s">
        <v>18</v>
      </c>
      <c r="B32" s="30"/>
      <c r="C32" s="30"/>
      <c r="D32" s="30"/>
      <c r="E32" s="30"/>
      <c r="F32" s="30"/>
      <c r="G32" s="30"/>
      <c r="H32" s="44">
        <f>SUM(H22:H28)</f>
        <v>937953</v>
      </c>
      <c r="I32" s="45"/>
      <c r="J32" s="44">
        <f>SUM(J22:J30)</f>
        <v>1251401</v>
      </c>
      <c r="K32" s="45"/>
      <c r="L32" s="44">
        <f>SUM(H32-J32)</f>
        <v>-313448</v>
      </c>
      <c r="M32" s="50"/>
      <c r="N32" s="27"/>
      <c r="O32" s="28"/>
    </row>
    <row r="33" spans="1:15" s="1" customFormat="1" ht="37.5" customHeight="1" x14ac:dyDescent="0.15">
      <c r="A33" s="29" t="s">
        <v>19</v>
      </c>
      <c r="B33" s="30"/>
      <c r="C33" s="30"/>
      <c r="D33" s="30"/>
      <c r="E33" s="30"/>
      <c r="F33" s="30"/>
      <c r="G33" s="30"/>
      <c r="H33" s="44">
        <f>SUM(H20+H32)</f>
        <v>27341240</v>
      </c>
      <c r="I33" s="45"/>
      <c r="J33" s="44">
        <f>SUM(J20+J32)</f>
        <v>23154688</v>
      </c>
      <c r="K33" s="45"/>
      <c r="L33" s="44">
        <f>SUM(H33-J33)</f>
        <v>4186552</v>
      </c>
      <c r="M33" s="50"/>
      <c r="N33" s="27"/>
      <c r="O33" s="28"/>
    </row>
    <row r="34" spans="1:15" s="1" customFormat="1" ht="37.5" customHeight="1" x14ac:dyDescent="0.15">
      <c r="A34" s="29" t="s">
        <v>20</v>
      </c>
      <c r="B34" s="30"/>
      <c r="C34" s="30"/>
      <c r="D34" s="30"/>
      <c r="E34" s="30"/>
      <c r="F34" s="30"/>
      <c r="G34" s="30"/>
      <c r="H34" s="44">
        <f>SUM(H14+H33)</f>
        <v>42320936</v>
      </c>
      <c r="I34" s="45"/>
      <c r="J34" s="44">
        <f>SUM(J14+J33)</f>
        <v>39445149</v>
      </c>
      <c r="K34" s="45"/>
      <c r="L34" s="44">
        <f>SUM(L14+L33)</f>
        <v>2875787</v>
      </c>
      <c r="M34" s="50"/>
      <c r="N34" s="27"/>
      <c r="O34" s="28"/>
    </row>
    <row r="35" spans="1:15" s="1" customFormat="1" ht="37.5" customHeight="1" x14ac:dyDescent="0.15">
      <c r="A35" s="29" t="s">
        <v>21</v>
      </c>
      <c r="B35" s="30"/>
      <c r="C35" s="30"/>
      <c r="D35" s="30"/>
      <c r="E35" s="30"/>
      <c r="F35" s="30"/>
      <c r="G35" s="30"/>
      <c r="H35" s="36"/>
      <c r="I35" s="37"/>
      <c r="J35" s="36"/>
      <c r="K35" s="37"/>
      <c r="L35" s="36"/>
      <c r="M35" s="38"/>
      <c r="N35" s="27"/>
      <c r="O35" s="28"/>
    </row>
    <row r="36" spans="1:15" s="1" customFormat="1" ht="37.5" customHeight="1" x14ac:dyDescent="0.15">
      <c r="A36" s="29" t="s">
        <v>22</v>
      </c>
      <c r="B36" s="30"/>
      <c r="C36" s="30"/>
      <c r="D36" s="30"/>
      <c r="E36" s="30"/>
      <c r="F36" s="30"/>
      <c r="G36" s="30"/>
      <c r="H36" s="39"/>
      <c r="I36" s="40"/>
      <c r="J36" s="39"/>
      <c r="K36" s="40"/>
      <c r="L36" s="39"/>
      <c r="M36" s="41"/>
      <c r="N36" s="27"/>
      <c r="O36" s="28"/>
    </row>
    <row r="37" spans="1:15" s="1" customFormat="1" ht="37.5" customHeight="1" x14ac:dyDescent="0.15">
      <c r="A37" s="29" t="s">
        <v>23</v>
      </c>
      <c r="B37" s="30"/>
      <c r="C37" s="30"/>
      <c r="D37" s="30"/>
      <c r="E37" s="30"/>
      <c r="F37" s="30"/>
      <c r="G37" s="30"/>
      <c r="H37" s="31">
        <v>1091211</v>
      </c>
      <c r="I37" s="32"/>
      <c r="J37" s="31">
        <v>732044</v>
      </c>
      <c r="K37" s="32"/>
      <c r="L37" s="31">
        <f>SUM(H37-J37)</f>
        <v>359167</v>
      </c>
      <c r="M37" s="33"/>
      <c r="N37" s="2"/>
      <c r="O37" s="2"/>
    </row>
    <row r="38" spans="1:15" s="1" customFormat="1" ht="37.5" customHeight="1" x14ac:dyDescent="0.15">
      <c r="A38" s="29" t="s">
        <v>24</v>
      </c>
      <c r="B38" s="30"/>
      <c r="C38" s="30"/>
      <c r="D38" s="30"/>
      <c r="E38" s="30"/>
      <c r="F38" s="30"/>
      <c r="G38" s="30"/>
      <c r="H38" s="31">
        <v>5000</v>
      </c>
      <c r="I38" s="32"/>
      <c r="J38" s="31">
        <v>20000</v>
      </c>
      <c r="K38" s="32"/>
      <c r="L38" s="31">
        <f>SUM(H38-J38)</f>
        <v>-15000</v>
      </c>
      <c r="M38" s="33"/>
      <c r="N38" s="2"/>
      <c r="O38" s="2"/>
    </row>
    <row r="39" spans="1:15" s="1" customFormat="1" ht="37.5" customHeight="1" x14ac:dyDescent="0.15">
      <c r="A39" s="29" t="s">
        <v>25</v>
      </c>
      <c r="B39" s="30"/>
      <c r="C39" s="30"/>
      <c r="D39" s="30"/>
      <c r="E39" s="30"/>
      <c r="F39" s="30"/>
      <c r="G39" s="30"/>
      <c r="H39" s="31">
        <v>23431</v>
      </c>
      <c r="I39" s="32"/>
      <c r="J39" s="31">
        <v>47783</v>
      </c>
      <c r="K39" s="32"/>
      <c r="L39" s="42">
        <f>SUM(H39-J39)</f>
        <v>-24352</v>
      </c>
      <c r="M39" s="43"/>
      <c r="N39" s="2"/>
      <c r="O39" s="2"/>
    </row>
    <row r="40" spans="1:15" s="1" customFormat="1" ht="37.5" customHeight="1" x14ac:dyDescent="0.15">
      <c r="A40" s="29" t="s">
        <v>26</v>
      </c>
      <c r="B40" s="30"/>
      <c r="C40" s="30"/>
      <c r="D40" s="30"/>
      <c r="E40" s="30"/>
      <c r="F40" s="30"/>
      <c r="G40" s="30"/>
      <c r="H40" s="44">
        <f>SUM(H37:H39)</f>
        <v>1119642</v>
      </c>
      <c r="I40" s="45"/>
      <c r="J40" s="44">
        <f>SUM(J37:J39)</f>
        <v>799827</v>
      </c>
      <c r="K40" s="45"/>
      <c r="L40" s="44">
        <f>SUM(H40-J40)</f>
        <v>319815</v>
      </c>
      <c r="M40" s="50"/>
      <c r="N40" s="27"/>
      <c r="O40" s="28"/>
    </row>
    <row r="41" spans="1:15" s="1" customFormat="1" ht="37.5" customHeight="1" x14ac:dyDescent="0.15">
      <c r="A41" s="29" t="s">
        <v>27</v>
      </c>
      <c r="B41" s="30"/>
      <c r="C41" s="30"/>
      <c r="D41" s="30"/>
      <c r="E41" s="30"/>
      <c r="F41" s="30"/>
      <c r="G41" s="30"/>
      <c r="H41" s="44">
        <f>SUM(H40)</f>
        <v>1119642</v>
      </c>
      <c r="I41" s="45"/>
      <c r="J41" s="44">
        <f>SUM(J40)</f>
        <v>799827</v>
      </c>
      <c r="K41" s="45"/>
      <c r="L41" s="31">
        <f>SUM(H41-J41)</f>
        <v>319815</v>
      </c>
      <c r="M41" s="33"/>
      <c r="N41" s="27"/>
      <c r="O41" s="28"/>
    </row>
    <row r="42" spans="1:15" s="1" customFormat="1" ht="37.5" customHeight="1" x14ac:dyDescent="0.15">
      <c r="A42" s="29" t="s">
        <v>28</v>
      </c>
      <c r="B42" s="30"/>
      <c r="C42" s="30"/>
      <c r="D42" s="30"/>
      <c r="E42" s="30"/>
      <c r="F42" s="30"/>
      <c r="G42" s="30"/>
      <c r="H42" s="36"/>
      <c r="I42" s="37"/>
      <c r="J42" s="36"/>
      <c r="K42" s="37"/>
      <c r="L42" s="36"/>
      <c r="M42" s="38"/>
      <c r="N42" s="27"/>
      <c r="O42" s="28"/>
    </row>
    <row r="43" spans="1:15" s="1" customFormat="1" ht="37.5" customHeight="1" x14ac:dyDescent="0.15">
      <c r="A43" s="29" t="s">
        <v>29</v>
      </c>
      <c r="B43" s="30"/>
      <c r="C43" s="30"/>
      <c r="D43" s="30"/>
      <c r="E43" s="30"/>
      <c r="F43" s="30"/>
      <c r="G43" s="30"/>
      <c r="H43" s="39"/>
      <c r="I43" s="40"/>
      <c r="J43" s="39"/>
      <c r="K43" s="40"/>
      <c r="L43" s="39"/>
      <c r="M43" s="41"/>
      <c r="N43" s="27"/>
      <c r="O43" s="28"/>
    </row>
    <row r="44" spans="1:15" s="1" customFormat="1" ht="37.5" customHeight="1" x14ac:dyDescent="0.15">
      <c r="A44" s="29" t="s">
        <v>50</v>
      </c>
      <c r="B44" s="30"/>
      <c r="C44" s="30"/>
      <c r="D44" s="30"/>
      <c r="E44" s="30"/>
      <c r="F44" s="30"/>
      <c r="G44" s="30"/>
      <c r="H44" s="31">
        <v>199959</v>
      </c>
      <c r="I44" s="32"/>
      <c r="J44" s="31">
        <v>298023</v>
      </c>
      <c r="K44" s="32"/>
      <c r="L44" s="31">
        <f t="shared" ref="L44:L51" si="0">SUM(H44-J44)</f>
        <v>-98064</v>
      </c>
      <c r="M44" s="33"/>
      <c r="N44" s="12"/>
      <c r="O44" s="3"/>
    </row>
    <row r="45" spans="1:15" s="1" customFormat="1" ht="37.5" customHeight="1" x14ac:dyDescent="0.15">
      <c r="A45" s="29" t="s">
        <v>54</v>
      </c>
      <c r="B45" s="30"/>
      <c r="C45" s="30"/>
      <c r="D45" s="30"/>
      <c r="E45" s="30"/>
      <c r="F45" s="30"/>
      <c r="G45" s="30"/>
      <c r="H45" s="31">
        <v>133420</v>
      </c>
      <c r="I45" s="32"/>
      <c r="J45" s="31">
        <v>200128</v>
      </c>
      <c r="K45" s="32"/>
      <c r="L45" s="31">
        <f t="shared" si="0"/>
        <v>-66708</v>
      </c>
      <c r="M45" s="33"/>
      <c r="N45" s="2"/>
      <c r="O45" s="2"/>
    </row>
    <row r="46" spans="1:15" s="1" customFormat="1" ht="37.5" customHeight="1" x14ac:dyDescent="0.15">
      <c r="A46" s="29" t="s">
        <v>51</v>
      </c>
      <c r="B46" s="30"/>
      <c r="C46" s="30"/>
      <c r="D46" s="30"/>
      <c r="E46" s="30"/>
      <c r="F46" s="30"/>
      <c r="G46" s="30"/>
      <c r="H46" s="31">
        <v>24892980</v>
      </c>
      <c r="I46" s="32"/>
      <c r="J46" s="31">
        <v>22978948</v>
      </c>
      <c r="K46" s="32"/>
      <c r="L46" s="42">
        <f t="shared" si="0"/>
        <v>1914032</v>
      </c>
      <c r="M46" s="43"/>
      <c r="N46" s="2"/>
      <c r="O46" s="2"/>
    </row>
    <row r="47" spans="1:15" s="1" customFormat="1" ht="37.5" customHeight="1" x14ac:dyDescent="0.15">
      <c r="A47" s="29" t="s">
        <v>30</v>
      </c>
      <c r="B47" s="30"/>
      <c r="C47" s="30"/>
      <c r="D47" s="30"/>
      <c r="E47" s="30"/>
      <c r="F47" s="30"/>
      <c r="G47" s="30"/>
      <c r="H47" s="55">
        <f>SUM(H44:H46)</f>
        <v>25226359</v>
      </c>
      <c r="I47" s="56"/>
      <c r="J47" s="55">
        <f>SUM(J44:J46)</f>
        <v>23477099</v>
      </c>
      <c r="K47" s="56"/>
      <c r="L47" s="31">
        <f t="shared" si="0"/>
        <v>1749260</v>
      </c>
      <c r="M47" s="33"/>
      <c r="N47" s="27"/>
      <c r="O47" s="28"/>
    </row>
    <row r="48" spans="1:15" s="1" customFormat="1" ht="37.5" customHeight="1" x14ac:dyDescent="0.15">
      <c r="A48" s="29" t="s">
        <v>31</v>
      </c>
      <c r="B48" s="30"/>
      <c r="C48" s="30"/>
      <c r="D48" s="30"/>
      <c r="E48" s="30"/>
      <c r="F48" s="30"/>
      <c r="G48" s="30"/>
      <c r="H48" s="31">
        <v>24405825</v>
      </c>
      <c r="I48" s="32"/>
      <c r="J48" s="31">
        <v>20405825</v>
      </c>
      <c r="K48" s="32"/>
      <c r="L48" s="42">
        <f t="shared" si="0"/>
        <v>4000000</v>
      </c>
      <c r="M48" s="43"/>
      <c r="N48" s="2"/>
      <c r="O48" s="2"/>
    </row>
    <row r="49" spans="1:15" s="1" customFormat="1" ht="37.5" customHeight="1" x14ac:dyDescent="0.15">
      <c r="A49" s="29" t="s">
        <v>32</v>
      </c>
      <c r="B49" s="30"/>
      <c r="C49" s="30"/>
      <c r="D49" s="30"/>
      <c r="E49" s="30"/>
      <c r="F49" s="30"/>
      <c r="G49" s="30"/>
      <c r="H49" s="55">
        <v>15974935</v>
      </c>
      <c r="I49" s="56"/>
      <c r="J49" s="55">
        <v>17185078</v>
      </c>
      <c r="K49" s="56"/>
      <c r="L49" s="44">
        <f t="shared" si="0"/>
        <v>-1210143</v>
      </c>
      <c r="M49" s="50"/>
      <c r="N49" s="27"/>
      <c r="O49" s="28"/>
    </row>
    <row r="50" spans="1:15" s="1" customFormat="1" ht="37.5" customHeight="1" x14ac:dyDescent="0.15">
      <c r="A50" s="29" t="s">
        <v>33</v>
      </c>
      <c r="B50" s="30"/>
      <c r="C50" s="30"/>
      <c r="D50" s="30"/>
      <c r="E50" s="30"/>
      <c r="F50" s="30"/>
      <c r="G50" s="30"/>
      <c r="H50" s="44">
        <f>SUM(H47+H49)</f>
        <v>41201294</v>
      </c>
      <c r="I50" s="45"/>
      <c r="J50" s="44">
        <f>SUM(J47+J49)</f>
        <v>40662177</v>
      </c>
      <c r="K50" s="45"/>
      <c r="L50" s="44">
        <f t="shared" si="0"/>
        <v>539117</v>
      </c>
      <c r="M50" s="50"/>
      <c r="N50" s="27"/>
      <c r="O50" s="28"/>
    </row>
    <row r="51" spans="1:15" s="1" customFormat="1" ht="37.5" customHeight="1" x14ac:dyDescent="0.15">
      <c r="A51" s="57" t="s">
        <v>34</v>
      </c>
      <c r="B51" s="58"/>
      <c r="C51" s="58"/>
      <c r="D51" s="58"/>
      <c r="E51" s="58"/>
      <c r="F51" s="58"/>
      <c r="G51" s="59"/>
      <c r="H51" s="44">
        <f>SUM(H41+H50)</f>
        <v>42320936</v>
      </c>
      <c r="I51" s="45"/>
      <c r="J51" s="44">
        <f>SUM(J41+J50)</f>
        <v>41462004</v>
      </c>
      <c r="K51" s="45"/>
      <c r="L51" s="42">
        <f t="shared" si="0"/>
        <v>858932</v>
      </c>
      <c r="M51" s="43"/>
      <c r="N51" s="27"/>
      <c r="O51" s="28"/>
    </row>
  </sheetData>
  <mergeCells count="179">
    <mergeCell ref="A51:G51"/>
    <mergeCell ref="H51:I51"/>
    <mergeCell ref="J51:K51"/>
    <mergeCell ref="L51:M51"/>
    <mergeCell ref="N51:O51"/>
    <mergeCell ref="A49:G49"/>
    <mergeCell ref="H49:I49"/>
    <mergeCell ref="J49:K49"/>
    <mergeCell ref="L49:M49"/>
    <mergeCell ref="N49:O49"/>
    <mergeCell ref="A50:G50"/>
    <mergeCell ref="H50:I50"/>
    <mergeCell ref="J50:K50"/>
    <mergeCell ref="L50:M50"/>
    <mergeCell ref="N50:O50"/>
    <mergeCell ref="A47:G47"/>
    <mergeCell ref="H47:I47"/>
    <mergeCell ref="J47:K47"/>
    <mergeCell ref="L47:M47"/>
    <mergeCell ref="N47:O47"/>
    <mergeCell ref="A48:G48"/>
    <mergeCell ref="H48:I48"/>
    <mergeCell ref="J48:K48"/>
    <mergeCell ref="L48:M48"/>
    <mergeCell ref="A45:G45"/>
    <mergeCell ref="H45:I45"/>
    <mergeCell ref="J45:K45"/>
    <mergeCell ref="L45:M45"/>
    <mergeCell ref="A46:G46"/>
    <mergeCell ref="H46:I46"/>
    <mergeCell ref="J46:K46"/>
    <mergeCell ref="L46:M46"/>
    <mergeCell ref="A42:G42"/>
    <mergeCell ref="H42:I42"/>
    <mergeCell ref="J42:K42"/>
    <mergeCell ref="L42:M42"/>
    <mergeCell ref="A44:G44"/>
    <mergeCell ref="H44:I44"/>
    <mergeCell ref="J44:K44"/>
    <mergeCell ref="L44:M44"/>
    <mergeCell ref="N42:O42"/>
    <mergeCell ref="A43:G43"/>
    <mergeCell ref="H43:I43"/>
    <mergeCell ref="J43:K43"/>
    <mergeCell ref="L43:M43"/>
    <mergeCell ref="N43:O43"/>
    <mergeCell ref="A40:G40"/>
    <mergeCell ref="H40:I40"/>
    <mergeCell ref="J40:K40"/>
    <mergeCell ref="L40:M40"/>
    <mergeCell ref="N40:O40"/>
    <mergeCell ref="A41:G41"/>
    <mergeCell ref="H41:I41"/>
    <mergeCell ref="J41:K41"/>
    <mergeCell ref="L41:M41"/>
    <mergeCell ref="N41:O41"/>
    <mergeCell ref="A38:G38"/>
    <mergeCell ref="H38:I38"/>
    <mergeCell ref="J38:K38"/>
    <mergeCell ref="L38:M38"/>
    <mergeCell ref="A39:G39"/>
    <mergeCell ref="H39:I39"/>
    <mergeCell ref="J39:K39"/>
    <mergeCell ref="L39:M39"/>
    <mergeCell ref="A36:G36"/>
    <mergeCell ref="H36:I36"/>
    <mergeCell ref="J36:K36"/>
    <mergeCell ref="L36:M36"/>
    <mergeCell ref="N36:O36"/>
    <mergeCell ref="A37:G37"/>
    <mergeCell ref="H37:I37"/>
    <mergeCell ref="J37:K37"/>
    <mergeCell ref="L37:M37"/>
    <mergeCell ref="A34:G34"/>
    <mergeCell ref="H34:I34"/>
    <mergeCell ref="J34:K34"/>
    <mergeCell ref="L34:M34"/>
    <mergeCell ref="N34:O34"/>
    <mergeCell ref="A35:G35"/>
    <mergeCell ref="H35:I35"/>
    <mergeCell ref="J35:K35"/>
    <mergeCell ref="L35:M35"/>
    <mergeCell ref="N35:O35"/>
    <mergeCell ref="N32:O32"/>
    <mergeCell ref="A33:G33"/>
    <mergeCell ref="H33:I33"/>
    <mergeCell ref="J33:K33"/>
    <mergeCell ref="L33:M33"/>
    <mergeCell ref="N33:O33"/>
    <mergeCell ref="A28:G28"/>
    <mergeCell ref="H28:I28"/>
    <mergeCell ref="J28:K28"/>
    <mergeCell ref="L28:M28"/>
    <mergeCell ref="A32:G32"/>
    <mergeCell ref="H32:I32"/>
    <mergeCell ref="J32:K32"/>
    <mergeCell ref="L32:M32"/>
    <mergeCell ref="A22:G22"/>
    <mergeCell ref="H22:I22"/>
    <mergeCell ref="J22:K22"/>
    <mergeCell ref="L22:M22"/>
    <mergeCell ref="A27:G27"/>
    <mergeCell ref="H27:I27"/>
    <mergeCell ref="J27:K27"/>
    <mergeCell ref="L27:M27"/>
    <mergeCell ref="N20:O20"/>
    <mergeCell ref="A21:G21"/>
    <mergeCell ref="H21:I21"/>
    <mergeCell ref="J21:K21"/>
    <mergeCell ref="L21:M21"/>
    <mergeCell ref="N21:O21"/>
    <mergeCell ref="F23:G23"/>
    <mergeCell ref="F24:G24"/>
    <mergeCell ref="F25:G25"/>
    <mergeCell ref="F26:G26"/>
    <mergeCell ref="A18:G18"/>
    <mergeCell ref="H18:I18"/>
    <mergeCell ref="J18:K18"/>
    <mergeCell ref="L18:M18"/>
    <mergeCell ref="A20:G20"/>
    <mergeCell ref="H20:I20"/>
    <mergeCell ref="J20:K20"/>
    <mergeCell ref="L20:M20"/>
    <mergeCell ref="A16:G16"/>
    <mergeCell ref="H16:I16"/>
    <mergeCell ref="J16:K16"/>
    <mergeCell ref="L16:M16"/>
    <mergeCell ref="A19:G19"/>
    <mergeCell ref="H19:I19"/>
    <mergeCell ref="J19:K19"/>
    <mergeCell ref="L19:M19"/>
    <mergeCell ref="N16:O16"/>
    <mergeCell ref="A17:G17"/>
    <mergeCell ref="H17:I17"/>
    <mergeCell ref="J17:K17"/>
    <mergeCell ref="L17:M17"/>
    <mergeCell ref="N14:O14"/>
    <mergeCell ref="A15:G15"/>
    <mergeCell ref="H15:I15"/>
    <mergeCell ref="J15:K15"/>
    <mergeCell ref="L15:M15"/>
    <mergeCell ref="N15:O15"/>
    <mergeCell ref="H13:I13"/>
    <mergeCell ref="J13:K13"/>
    <mergeCell ref="L13:M13"/>
    <mergeCell ref="A14:G14"/>
    <mergeCell ref="H14:I14"/>
    <mergeCell ref="J14:K14"/>
    <mergeCell ref="L14:M14"/>
    <mergeCell ref="A8:G8"/>
    <mergeCell ref="H8:I8"/>
    <mergeCell ref="J8:K8"/>
    <mergeCell ref="L8:M8"/>
    <mergeCell ref="F10:G10"/>
    <mergeCell ref="F11:G11"/>
    <mergeCell ref="F12:G12"/>
    <mergeCell ref="F13:G13"/>
    <mergeCell ref="A1:M2"/>
    <mergeCell ref="A3:M3"/>
    <mergeCell ref="H4:M4"/>
    <mergeCell ref="A5:G5"/>
    <mergeCell ref="H5:I5"/>
    <mergeCell ref="J5:K5"/>
    <mergeCell ref="L5:M5"/>
    <mergeCell ref="N8:O8"/>
    <mergeCell ref="A9:G9"/>
    <mergeCell ref="H9:I9"/>
    <mergeCell ref="J9:K9"/>
    <mergeCell ref="L9:M9"/>
    <mergeCell ref="A6:G6"/>
    <mergeCell ref="H6:I6"/>
    <mergeCell ref="J6:K6"/>
    <mergeCell ref="L6:M6"/>
    <mergeCell ref="N6:O6"/>
    <mergeCell ref="A7:G7"/>
    <mergeCell ref="H7:I7"/>
    <mergeCell ref="J7:K7"/>
    <mergeCell ref="L7:M7"/>
    <mergeCell ref="N7:O7"/>
  </mergeCells>
  <phoneticPr fontId="1"/>
  <pageMargins left="1.299212598425197" right="0.70866141732283472" top="0.74803149606299213" bottom="0.74803149606299213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にいがた被害者支援センター</cp:lastModifiedBy>
  <cp:lastPrinted>2022-04-13T06:21:09Z</cp:lastPrinted>
  <dcterms:created xsi:type="dcterms:W3CDTF">2016-04-13T08:28:45Z</dcterms:created>
  <dcterms:modified xsi:type="dcterms:W3CDTF">2022-04-13T07:04:02Z</dcterms:modified>
</cp:coreProperties>
</file>