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H71" i="1"/>
  <c r="F69" i="1"/>
  <c r="F64" i="1"/>
  <c r="G63" i="1"/>
  <c r="H63" i="1" s="1"/>
  <c r="H64" i="1" s="1"/>
  <c r="F63" i="1"/>
  <c r="H62" i="1"/>
  <c r="H61" i="1"/>
  <c r="H60" i="1"/>
  <c r="H59" i="1"/>
  <c r="H58" i="1"/>
  <c r="H57" i="1"/>
  <c r="H56" i="1"/>
  <c r="H55" i="1"/>
  <c r="H54" i="1"/>
  <c r="H52" i="1"/>
  <c r="G52" i="1"/>
  <c r="G64" i="1" s="1"/>
  <c r="F52" i="1"/>
  <c r="H51" i="1"/>
  <c r="G48" i="1"/>
  <c r="G65" i="1" s="1"/>
  <c r="G47" i="1"/>
  <c r="F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47" i="1" s="1"/>
  <c r="G30" i="1"/>
  <c r="F30" i="1"/>
  <c r="F48" i="1" s="1"/>
  <c r="F65" i="1" s="1"/>
  <c r="H29" i="1"/>
  <c r="H28" i="1"/>
  <c r="H30" i="1" s="1"/>
  <c r="H48" i="1" s="1"/>
  <c r="H65" i="1" s="1"/>
  <c r="H23" i="1"/>
  <c r="H20" i="1" s="1"/>
  <c r="H22" i="1"/>
  <c r="H21" i="1"/>
  <c r="G20" i="1"/>
  <c r="F20" i="1"/>
  <c r="H19" i="1"/>
  <c r="H18" i="1"/>
  <c r="H17" i="1"/>
  <c r="G17" i="1"/>
  <c r="F17" i="1"/>
  <c r="H16" i="1"/>
  <c r="H14" i="1"/>
  <c r="H13" i="1"/>
  <c r="G12" i="1"/>
  <c r="G24" i="1" s="1"/>
  <c r="F12" i="1"/>
  <c r="H12" i="1" s="1"/>
  <c r="H11" i="1"/>
  <c r="H10" i="1"/>
  <c r="F9" i="1"/>
  <c r="F24" i="1" s="1"/>
  <c r="H24" i="1" l="1"/>
  <c r="H66" i="1" s="1"/>
  <c r="H70" i="1" s="1"/>
  <c r="F66" i="1"/>
  <c r="F70" i="1" s="1"/>
  <c r="F73" i="1" s="1"/>
  <c r="H73" i="1" s="1"/>
  <c r="H75" i="1" s="1"/>
  <c r="G66" i="1"/>
  <c r="G70" i="1" s="1"/>
  <c r="H9" i="1"/>
</calcChain>
</file>

<file path=xl/sharedStrings.xml><?xml version="1.0" encoding="utf-8"?>
<sst xmlns="http://schemas.openxmlformats.org/spreadsheetml/2006/main" count="78" uniqueCount="70">
  <si>
    <t>財務諸表</t>
    <rPh sb="0" eb="2">
      <t>ザイム</t>
    </rPh>
    <rPh sb="2" eb="4">
      <t>ショヒョウ</t>
    </rPh>
    <phoneticPr fontId="4"/>
  </si>
  <si>
    <t>　平成2７年度　活　 動　 計　 算　 書　</t>
    <rPh sb="1" eb="3">
      <t>ヘイセイ</t>
    </rPh>
    <rPh sb="5" eb="7">
      <t>ネンド</t>
    </rPh>
    <rPh sb="8" eb="9">
      <t>カツ</t>
    </rPh>
    <rPh sb="11" eb="12">
      <t>ドウ</t>
    </rPh>
    <rPh sb="14" eb="15">
      <t>ケイ</t>
    </rPh>
    <rPh sb="17" eb="18">
      <t>ザン</t>
    </rPh>
    <rPh sb="20" eb="21">
      <t>ショ</t>
    </rPh>
    <phoneticPr fontId="4"/>
  </si>
  <si>
    <t>平成2７年1月1日～平成2７年12月31日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7" eb="18">
      <t>ガツ</t>
    </rPh>
    <rPh sb="20" eb="21">
      <t>ニチ</t>
    </rPh>
    <phoneticPr fontId="4"/>
  </si>
  <si>
    <r>
      <t>特定非営利活動法人</t>
    </r>
    <r>
      <rPr>
        <sz val="12"/>
        <rFont val="ＭＳ ゴシック"/>
        <family val="3"/>
        <charset val="128"/>
      </rPr>
      <t>　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</si>
  <si>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伊万里湾小型船安全協会</t>
  </si>
  <si>
    <t>（単位：円）</t>
    <rPh sb="1" eb="3">
      <t>タンイ</t>
    </rPh>
    <rPh sb="4" eb="5">
      <t>エン</t>
    </rPh>
    <phoneticPr fontId="4"/>
  </si>
  <si>
    <t>科　　目</t>
    <rPh sb="0" eb="1">
      <t>カ</t>
    </rPh>
    <rPh sb="3" eb="4">
      <t>メ</t>
    </rPh>
    <phoneticPr fontId="4"/>
  </si>
  <si>
    <t>特定非営利活動　　　　　にかかる事業</t>
    <rPh sb="0" eb="2">
      <t>トクテイ</t>
    </rPh>
    <rPh sb="2" eb="3">
      <t>ヒ</t>
    </rPh>
    <rPh sb="3" eb="5">
      <t>エイリ</t>
    </rPh>
    <rPh sb="5" eb="7">
      <t>カツドウ</t>
    </rPh>
    <rPh sb="16" eb="18">
      <t>ジギョウ</t>
    </rPh>
    <phoneticPr fontId="4"/>
  </si>
  <si>
    <t>その他の事業</t>
    <rPh sb="2" eb="3">
      <t>タ</t>
    </rPh>
    <rPh sb="4" eb="6">
      <t>ジギョウ</t>
    </rPh>
    <phoneticPr fontId="4"/>
  </si>
  <si>
    <t>合　　計</t>
    <rPh sb="0" eb="1">
      <t>ゴウ</t>
    </rPh>
    <rPh sb="3" eb="4">
      <t>ケイ</t>
    </rPh>
    <phoneticPr fontId="4"/>
  </si>
  <si>
    <t>Ⅰ経常収益</t>
    <rPh sb="1" eb="3">
      <t>ケイジョウ</t>
    </rPh>
    <rPh sb="3" eb="5">
      <t>シュウエキ</t>
    </rPh>
    <phoneticPr fontId="4"/>
  </si>
  <si>
    <t>１．受取会費</t>
    <rPh sb="2" eb="4">
      <t>ウケトリ</t>
    </rPh>
    <rPh sb="4" eb="6">
      <t>カイヒ</t>
    </rPh>
    <phoneticPr fontId="4"/>
  </si>
  <si>
    <t>正 会 員　会費収入</t>
    <rPh sb="0" eb="1">
      <t>タダシ</t>
    </rPh>
    <rPh sb="2" eb="3">
      <t>カイ</t>
    </rPh>
    <rPh sb="4" eb="5">
      <t>イン</t>
    </rPh>
    <rPh sb="6" eb="8">
      <t>カイヒ</t>
    </rPh>
    <rPh sb="8" eb="10">
      <t>シュウニュウ</t>
    </rPh>
    <phoneticPr fontId="4"/>
  </si>
  <si>
    <t>法人会員　会費収入</t>
    <rPh sb="0" eb="1">
      <t>ホウ</t>
    </rPh>
    <rPh sb="1" eb="2">
      <t>ニン</t>
    </rPh>
    <rPh sb="2" eb="4">
      <t>カイイン</t>
    </rPh>
    <rPh sb="5" eb="7">
      <t>カイヒ</t>
    </rPh>
    <rPh sb="7" eb="9">
      <t>シュウニュウ</t>
    </rPh>
    <phoneticPr fontId="4"/>
  </si>
  <si>
    <t>２．受取寄附金</t>
    <rPh sb="2" eb="4">
      <t>ウケトリ</t>
    </rPh>
    <rPh sb="4" eb="7">
      <t>キフキン</t>
    </rPh>
    <phoneticPr fontId="4"/>
  </si>
  <si>
    <t>寄附金収入</t>
    <rPh sb="0" eb="3">
      <t>キフキン</t>
    </rPh>
    <rPh sb="3" eb="5">
      <t>シュウニュウ</t>
    </rPh>
    <phoneticPr fontId="4"/>
  </si>
  <si>
    <t>指定寄附金収入</t>
    <rPh sb="0" eb="2">
      <t>シテイ</t>
    </rPh>
    <rPh sb="2" eb="5">
      <t>キフキン</t>
    </rPh>
    <rPh sb="5" eb="7">
      <t>シュウニュウ</t>
    </rPh>
    <phoneticPr fontId="4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</si>
  <si>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4"/>
  </si>
  <si>
    <t>ボランティア受入評価益</t>
    <rPh sb="6" eb="8">
      <t>ウケイレ</t>
    </rPh>
    <rPh sb="8" eb="10">
      <t>ヒョウカ</t>
    </rPh>
    <rPh sb="10" eb="11">
      <t>エキ</t>
    </rPh>
    <phoneticPr fontId="4"/>
  </si>
  <si>
    <t>３．事業収益</t>
    <rPh sb="2" eb="4">
      <t>ジギョウ</t>
    </rPh>
    <rPh sb="4" eb="6">
      <t>シュウエキ</t>
    </rPh>
    <phoneticPr fontId="4"/>
  </si>
  <si>
    <t>非営利活動事業収益</t>
    <rPh sb="0" eb="3">
      <t>ヒエイリ</t>
    </rPh>
    <rPh sb="3" eb="5">
      <t>カツドウ</t>
    </rPh>
    <rPh sb="5" eb="7">
      <t>ジギョウ</t>
    </rPh>
    <rPh sb="7" eb="9">
      <t>シュウエキ</t>
    </rPh>
    <phoneticPr fontId="4"/>
  </si>
  <si>
    <t>その他の事業収益</t>
    <rPh sb="2" eb="3">
      <t>タ</t>
    </rPh>
    <rPh sb="4" eb="6">
      <t>ジギョウ</t>
    </rPh>
    <rPh sb="6" eb="8">
      <t>シュウエキ</t>
    </rPh>
    <phoneticPr fontId="4"/>
  </si>
  <si>
    <t>４．その他の収益</t>
    <rPh sb="4" eb="5">
      <t>タ</t>
    </rPh>
    <rPh sb="6" eb="8">
      <t>シュウエキ</t>
    </rPh>
    <phoneticPr fontId="4"/>
  </si>
  <si>
    <t>受取利息</t>
    <rPh sb="0" eb="2">
      <t>ウケトリ</t>
    </rPh>
    <rPh sb="2" eb="4">
      <t>リソク</t>
    </rPh>
    <phoneticPr fontId="4"/>
  </si>
  <si>
    <t>広告料</t>
    <rPh sb="0" eb="3">
      <t>コウコクリョウ</t>
    </rPh>
    <phoneticPr fontId="4"/>
  </si>
  <si>
    <t>雑収益</t>
    <rPh sb="0" eb="1">
      <t>ザツ</t>
    </rPh>
    <rPh sb="1" eb="3">
      <t>シュウエキ</t>
    </rPh>
    <phoneticPr fontId="4"/>
  </si>
  <si>
    <t>経常収益計</t>
    <rPh sb="0" eb="2">
      <t>ケイジョウ</t>
    </rPh>
    <rPh sb="2" eb="4">
      <t>シュウエキ</t>
    </rPh>
    <rPh sb="4" eb="5">
      <t>ケイ</t>
    </rPh>
    <phoneticPr fontId="4"/>
  </si>
  <si>
    <t>Ⅱ経常費用</t>
    <rPh sb="1" eb="3">
      <t>ケイジョウ</t>
    </rPh>
    <rPh sb="3" eb="5">
      <t>ヒヨウ</t>
    </rPh>
    <phoneticPr fontId="4"/>
  </si>
  <si>
    <t>１．事業費</t>
    <rPh sb="2" eb="4">
      <t>ジギョウ</t>
    </rPh>
    <rPh sb="4" eb="5">
      <t>ヒ</t>
    </rPh>
    <phoneticPr fontId="4"/>
  </si>
  <si>
    <t>(1)人件費</t>
    <rPh sb="3" eb="6">
      <t>ジンケンヒ</t>
    </rPh>
    <phoneticPr fontId="4"/>
  </si>
  <si>
    <t>人件費</t>
    <rPh sb="0" eb="3">
      <t>ジンケンヒ</t>
    </rPh>
    <phoneticPr fontId="4"/>
  </si>
  <si>
    <t>ボランティア受入評価費用</t>
    <rPh sb="6" eb="8">
      <t>ウケイレ</t>
    </rPh>
    <rPh sb="8" eb="10">
      <t>ヒョウカ</t>
    </rPh>
    <rPh sb="10" eb="12">
      <t>ヒヨウ</t>
    </rPh>
    <phoneticPr fontId="4"/>
  </si>
  <si>
    <t>人件費計</t>
    <rPh sb="0" eb="3">
      <t>ジンケンヒ</t>
    </rPh>
    <rPh sb="3" eb="4">
      <t>ケイ</t>
    </rPh>
    <phoneticPr fontId="4"/>
  </si>
  <si>
    <t>(2)その他経費</t>
    <rPh sb="5" eb="6">
      <t>タ</t>
    </rPh>
    <rPh sb="6" eb="8">
      <t>ケイヒ</t>
    </rPh>
    <phoneticPr fontId="4"/>
  </si>
  <si>
    <t>港管理・指導外注費</t>
    <rPh sb="0" eb="1">
      <t>ミナト</t>
    </rPh>
    <rPh sb="1" eb="3">
      <t>カンリ</t>
    </rPh>
    <rPh sb="4" eb="6">
      <t>シドウ</t>
    </rPh>
    <rPh sb="6" eb="9">
      <t>ガイチュウヒ</t>
    </rPh>
    <phoneticPr fontId="4"/>
  </si>
  <si>
    <t>指導員活動費</t>
    <rPh sb="0" eb="3">
      <t>シドウイン</t>
    </rPh>
    <rPh sb="3" eb="5">
      <t>カツドウ</t>
    </rPh>
    <rPh sb="5" eb="6">
      <t>ヒ</t>
    </rPh>
    <phoneticPr fontId="4"/>
  </si>
  <si>
    <t>艇借上げ</t>
    <rPh sb="0" eb="1">
      <t>テイ</t>
    </rPh>
    <rPh sb="1" eb="3">
      <t>カリア</t>
    </rPh>
    <phoneticPr fontId="4"/>
  </si>
  <si>
    <t>燃料代</t>
    <rPh sb="0" eb="3">
      <t>ネンリョウダイ</t>
    </rPh>
    <phoneticPr fontId="4"/>
  </si>
  <si>
    <t>運搬費</t>
    <rPh sb="0" eb="2">
      <t>ウンパン</t>
    </rPh>
    <rPh sb="2" eb="3">
      <t>ヒ</t>
    </rPh>
    <phoneticPr fontId="4"/>
  </si>
  <si>
    <t>印刷費</t>
    <rPh sb="0" eb="2">
      <t>インサツ</t>
    </rPh>
    <rPh sb="2" eb="3">
      <t>ヒ</t>
    </rPh>
    <phoneticPr fontId="4"/>
  </si>
  <si>
    <t>損害保険料</t>
    <rPh sb="0" eb="2">
      <t>ソンガイ</t>
    </rPh>
    <rPh sb="2" eb="4">
      <t>ホケン</t>
    </rPh>
    <rPh sb="4" eb="5">
      <t>リョウ</t>
    </rPh>
    <phoneticPr fontId="4"/>
  </si>
  <si>
    <t>旅費交通費</t>
    <rPh sb="0" eb="2">
      <t>リョヒ</t>
    </rPh>
    <rPh sb="2" eb="5">
      <t>コウツウヒ</t>
    </rPh>
    <phoneticPr fontId="4"/>
  </si>
  <si>
    <t>器材等</t>
    <rPh sb="0" eb="2">
      <t>キザイ</t>
    </rPh>
    <rPh sb="2" eb="3">
      <t>トウ</t>
    </rPh>
    <phoneticPr fontId="4"/>
  </si>
  <si>
    <t>安全講習会費</t>
    <rPh sb="0" eb="2">
      <t>アンゼン</t>
    </rPh>
    <rPh sb="2" eb="5">
      <t>コウシュウカイ</t>
    </rPh>
    <rPh sb="5" eb="6">
      <t>ヒ</t>
    </rPh>
    <phoneticPr fontId="4"/>
  </si>
  <si>
    <t>通信費</t>
    <rPh sb="0" eb="3">
      <t>ツウシンヒ</t>
    </rPh>
    <phoneticPr fontId="4"/>
  </si>
  <si>
    <t>会費</t>
    <rPh sb="0" eb="2">
      <t>カイヒ</t>
    </rPh>
    <phoneticPr fontId="4"/>
  </si>
  <si>
    <t>水上バイク維持管理費</t>
    <rPh sb="0" eb="2">
      <t>スイジョウ</t>
    </rPh>
    <rPh sb="5" eb="7">
      <t>イジ</t>
    </rPh>
    <rPh sb="7" eb="10">
      <t>カンリヒ</t>
    </rPh>
    <phoneticPr fontId="4"/>
  </si>
  <si>
    <t>施設等受入評価費用</t>
    <rPh sb="0" eb="2">
      <t>シセツ</t>
    </rPh>
    <rPh sb="2" eb="3">
      <t>トウ</t>
    </rPh>
    <rPh sb="3" eb="5">
      <t>ウケイレ</t>
    </rPh>
    <rPh sb="5" eb="7">
      <t>ヒョウカ</t>
    </rPh>
    <rPh sb="7" eb="9">
      <t>ヒヨウ</t>
    </rPh>
    <phoneticPr fontId="4"/>
  </si>
  <si>
    <t>雑費</t>
    <rPh sb="0" eb="2">
      <t>ザッピ</t>
    </rPh>
    <phoneticPr fontId="4"/>
  </si>
  <si>
    <t>その他経費計</t>
    <rPh sb="2" eb="3">
      <t>タ</t>
    </rPh>
    <rPh sb="3" eb="5">
      <t>ケイヒ</t>
    </rPh>
    <rPh sb="5" eb="6">
      <t>ケイ</t>
    </rPh>
    <phoneticPr fontId="4"/>
  </si>
  <si>
    <t>事業費計</t>
    <rPh sb="0" eb="3">
      <t>ジギョウヒ</t>
    </rPh>
    <rPh sb="3" eb="4">
      <t>ケイ</t>
    </rPh>
    <phoneticPr fontId="4"/>
  </si>
  <si>
    <t>２．管理費</t>
    <rPh sb="2" eb="4">
      <t>カンリ</t>
    </rPh>
    <rPh sb="4" eb="5">
      <t>ヒ</t>
    </rPh>
    <phoneticPr fontId="4"/>
  </si>
  <si>
    <t>(2)その他の経費</t>
    <rPh sb="5" eb="6">
      <t>タ</t>
    </rPh>
    <rPh sb="7" eb="9">
      <t>ケイヒ</t>
    </rPh>
    <phoneticPr fontId="4"/>
  </si>
  <si>
    <t>総会</t>
    <rPh sb="0" eb="2">
      <t>ソウカイ</t>
    </rPh>
    <phoneticPr fontId="4"/>
  </si>
  <si>
    <t>会議費</t>
    <rPh sb="0" eb="3">
      <t>カイギヒ</t>
    </rPh>
    <phoneticPr fontId="4"/>
  </si>
  <si>
    <t>事務用品費</t>
    <rPh sb="0" eb="2">
      <t>ジム</t>
    </rPh>
    <rPh sb="2" eb="4">
      <t>ヨウヒン</t>
    </rPh>
    <rPh sb="4" eb="5">
      <t>ヒ</t>
    </rPh>
    <phoneticPr fontId="4"/>
  </si>
  <si>
    <t>租税公課</t>
    <rPh sb="0" eb="2">
      <t>ソゼイ</t>
    </rPh>
    <rPh sb="2" eb="4">
      <t>コウカ</t>
    </rPh>
    <phoneticPr fontId="4"/>
  </si>
  <si>
    <t>渉外費</t>
    <rPh sb="0" eb="2">
      <t>ショウガイ</t>
    </rPh>
    <rPh sb="2" eb="3">
      <t>ヒ</t>
    </rPh>
    <phoneticPr fontId="4"/>
  </si>
  <si>
    <t>管理費計</t>
    <rPh sb="0" eb="2">
      <t>カンリ</t>
    </rPh>
    <rPh sb="2" eb="3">
      <t>ヒ</t>
    </rPh>
    <rPh sb="3" eb="4">
      <t>ケイ</t>
    </rPh>
    <phoneticPr fontId="4"/>
  </si>
  <si>
    <t>経常費用計</t>
    <rPh sb="0" eb="2">
      <t>ケイジョウ</t>
    </rPh>
    <rPh sb="2" eb="3">
      <t>ヒ</t>
    </rPh>
    <rPh sb="3" eb="4">
      <t>ヨウ</t>
    </rPh>
    <rPh sb="4" eb="5">
      <t>ケイ</t>
    </rPh>
    <phoneticPr fontId="4"/>
  </si>
  <si>
    <t>経常収支差額</t>
    <rPh sb="0" eb="2">
      <t>ケイジョウ</t>
    </rPh>
    <rPh sb="2" eb="4">
      <t>シュウシ</t>
    </rPh>
    <rPh sb="4" eb="6">
      <t>サガク</t>
    </rPh>
    <phoneticPr fontId="4"/>
  </si>
  <si>
    <t>３．経常外収益</t>
    <rPh sb="2" eb="4">
      <t>ケイジョウ</t>
    </rPh>
    <rPh sb="4" eb="5">
      <t>ガイ</t>
    </rPh>
    <rPh sb="5" eb="7">
      <t>シュウエキ</t>
    </rPh>
    <phoneticPr fontId="4"/>
  </si>
  <si>
    <t>艇貸料</t>
    <rPh sb="0" eb="1">
      <t>テイ</t>
    </rPh>
    <rPh sb="1" eb="2">
      <t>カ</t>
    </rPh>
    <rPh sb="2" eb="3">
      <t>リョウ</t>
    </rPh>
    <phoneticPr fontId="4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</si>
  <si>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4"/>
  </si>
  <si>
    <t>税引前当期正味財産増減額</t>
    <rPh sb="0" eb="2">
      <t>ゼイビ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4"/>
  </si>
  <si>
    <t>経理区分振替額</t>
    <rPh sb="0" eb="2">
      <t>ケイリ</t>
    </rPh>
    <rPh sb="2" eb="4">
      <t>クブン</t>
    </rPh>
    <rPh sb="4" eb="6">
      <t>フリカエ</t>
    </rPh>
    <rPh sb="6" eb="7">
      <t>ガク</t>
    </rPh>
    <phoneticPr fontId="4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</si>
  <si>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4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</si>
  <si>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4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</si>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</sst>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176" fontId="1" fillId="0" borderId="0" xfId="0" applyNumberFormat="1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NumberFormat="1" applyFont="1" applyAlignment="1"/>
    <xf numFmtId="176" fontId="6" fillId="0" borderId="1" xfId="0" applyNumberFormat="1" applyFont="1" applyBorder="1" applyAlignment="1"/>
    <xf numFmtId="176" fontId="7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/>
    <xf numFmtId="0" fontId="3" fillId="0" borderId="0" xfId="0" applyFont="1" applyBorder="1" applyAlignment="1"/>
    <xf numFmtId="0" fontId="3" fillId="0" borderId="0" xfId="0" applyNumberFormat="1" applyFont="1" applyBorder="1" applyAlignment="1"/>
    <xf numFmtId="176" fontId="3" fillId="0" borderId="4" xfId="0" applyNumberFormat="1" applyFont="1" applyBorder="1" applyAlignment="1"/>
    <xf numFmtId="0" fontId="3" fillId="0" borderId="5" xfId="0" applyFont="1" applyBorder="1" applyAlignment="1"/>
    <xf numFmtId="0" fontId="8" fillId="0" borderId="6" xfId="0" applyFont="1" applyBorder="1" applyAlignment="1">
      <alignment horizontal="left"/>
    </xf>
    <xf numFmtId="0" fontId="3" fillId="0" borderId="6" xfId="0" applyNumberFormat="1" applyFont="1" applyBorder="1" applyAlignment="1"/>
    <xf numFmtId="176" fontId="8" fillId="0" borderId="7" xfId="0" applyNumberFormat="1" applyFont="1" applyBorder="1" applyAlignment="1"/>
    <xf numFmtId="0" fontId="3" fillId="0" borderId="6" xfId="0" applyFont="1" applyBorder="1" applyAlignment="1"/>
    <xf numFmtId="176" fontId="3" fillId="0" borderId="7" xfId="0" applyNumberFormat="1" applyFont="1" applyBorder="1" applyAlignment="1"/>
    <xf numFmtId="0" fontId="8" fillId="0" borderId="6" xfId="0" applyFont="1" applyBorder="1" applyAlignment="1"/>
    <xf numFmtId="0" fontId="3" fillId="0" borderId="3" xfId="0" applyFont="1" applyBorder="1" applyAlignment="1"/>
    <xf numFmtId="0" fontId="3" fillId="0" borderId="8" xfId="0" applyNumberFormat="1" applyFont="1" applyBorder="1" applyAlignment="1"/>
    <xf numFmtId="176" fontId="3" fillId="0" borderId="9" xfId="0" applyNumberFormat="1" applyFont="1" applyBorder="1" applyAlignment="1"/>
    <xf numFmtId="0" fontId="3" fillId="0" borderId="6" xfId="0" applyNumberFormat="1" applyFont="1" applyBorder="1" applyAlignment="1">
      <alignment shrinkToFit="1"/>
    </xf>
    <xf numFmtId="176" fontId="3" fillId="0" borderId="10" xfId="0" applyNumberFormat="1" applyFont="1" applyBorder="1" applyAlignment="1"/>
    <xf numFmtId="0" fontId="8" fillId="0" borderId="6" xfId="0" applyNumberFormat="1" applyFont="1" applyBorder="1" applyAlignment="1"/>
    <xf numFmtId="176" fontId="8" fillId="0" borderId="2" xfId="0" applyNumberFormat="1" applyFont="1" applyBorder="1" applyAlignment="1"/>
    <xf numFmtId="0" fontId="8" fillId="0" borderId="5" xfId="0" applyFont="1" applyBorder="1" applyAlignment="1"/>
    <xf numFmtId="176" fontId="8" fillId="0" borderId="9" xfId="0" applyNumberFormat="1" applyFont="1" applyBorder="1" applyAlignment="1"/>
    <xf numFmtId="176" fontId="3" fillId="0" borderId="11" xfId="0" applyNumberFormat="1" applyFont="1" applyBorder="1" applyAlignment="1"/>
    <xf numFmtId="176" fontId="8" fillId="0" borderId="12" xfId="0" applyNumberFormat="1" applyFont="1" applyBorder="1" applyAlignment="1"/>
    <xf numFmtId="176" fontId="3" fillId="0" borderId="13" xfId="0" applyNumberFormat="1" applyFont="1" applyBorder="1" applyAlignment="1"/>
    <xf numFmtId="176" fontId="8" fillId="0" borderId="13" xfId="0" applyNumberFormat="1" applyFont="1" applyBorder="1" applyAlignment="1"/>
    <xf numFmtId="176" fontId="3" fillId="0" borderId="12" xfId="0" applyNumberFormat="1" applyFont="1" applyBorder="1" applyAlignment="1"/>
    <xf numFmtId="176" fontId="8" fillId="0" borderId="14" xfId="0" applyNumberFormat="1" applyFont="1" applyBorder="1" applyAlignment="1"/>
    <xf numFmtId="0" fontId="3" fillId="0" borderId="15" xfId="0" applyFont="1" applyBorder="1" applyAlignment="1"/>
    <xf numFmtId="0" fontId="3" fillId="0" borderId="1" xfId="0" applyFont="1" applyBorder="1" applyAlignment="1"/>
    <xf numFmtId="0" fontId="8" fillId="0" borderId="1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6"/>
  <sheetViews>
    <sheetView tabSelected="1" workbookViewId="0">
      <selection activeCell="B3" sqref="B3"/>
    </sheetView>
  </sheetViews>
  <sheetFormatPr defaultRowHeight="13.5" x14ac:dyDescent="0.15"/>
  <cols>
    <col min="1" max="2" width="9" style="1"/>
    <col min="3" max="3" width="2.75" style="1" customWidth="1"/>
    <col min="4" max="4" width="3.875" style="1" customWidth="1"/>
    <col min="5" max="5" width="30.625" style="9" customWidth="1"/>
    <col min="6" max="8" width="18.625" style="3" customWidth="1"/>
    <col min="9" max="258" width="9" style="1"/>
    <col min="259" max="259" width="2.75" style="1" customWidth="1"/>
    <col min="260" max="260" width="3.875" style="1" customWidth="1"/>
    <col min="261" max="261" width="30.625" style="1" customWidth="1"/>
    <col min="262" max="264" width="18.625" style="1" customWidth="1"/>
    <col min="265" max="514" width="9" style="1"/>
    <col min="515" max="515" width="2.75" style="1" customWidth="1"/>
    <col min="516" max="516" width="3.875" style="1" customWidth="1"/>
    <col min="517" max="517" width="30.625" style="1" customWidth="1"/>
    <col min="518" max="520" width="18.625" style="1" customWidth="1"/>
    <col min="521" max="770" width="9" style="1"/>
    <col min="771" max="771" width="2.75" style="1" customWidth="1"/>
    <col min="772" max="772" width="3.875" style="1" customWidth="1"/>
    <col min="773" max="773" width="30.625" style="1" customWidth="1"/>
    <col min="774" max="776" width="18.625" style="1" customWidth="1"/>
    <col min="777" max="1026" width="9" style="1"/>
    <col min="1027" max="1027" width="2.75" style="1" customWidth="1"/>
    <col min="1028" max="1028" width="3.875" style="1" customWidth="1"/>
    <col min="1029" max="1029" width="30.625" style="1" customWidth="1"/>
    <col min="1030" max="1032" width="18.625" style="1" customWidth="1"/>
    <col min="1033" max="1282" width="9" style="1"/>
    <col min="1283" max="1283" width="2.75" style="1" customWidth="1"/>
    <col min="1284" max="1284" width="3.875" style="1" customWidth="1"/>
    <col min="1285" max="1285" width="30.625" style="1" customWidth="1"/>
    <col min="1286" max="1288" width="18.625" style="1" customWidth="1"/>
    <col min="1289" max="1538" width="9" style="1"/>
    <col min="1539" max="1539" width="2.75" style="1" customWidth="1"/>
    <col min="1540" max="1540" width="3.875" style="1" customWidth="1"/>
    <col min="1541" max="1541" width="30.625" style="1" customWidth="1"/>
    <col min="1542" max="1544" width="18.625" style="1" customWidth="1"/>
    <col min="1545" max="1794" width="9" style="1"/>
    <col min="1795" max="1795" width="2.75" style="1" customWidth="1"/>
    <col min="1796" max="1796" width="3.875" style="1" customWidth="1"/>
    <col min="1797" max="1797" width="30.625" style="1" customWidth="1"/>
    <col min="1798" max="1800" width="18.625" style="1" customWidth="1"/>
    <col min="1801" max="2050" width="9" style="1"/>
    <col min="2051" max="2051" width="2.75" style="1" customWidth="1"/>
    <col min="2052" max="2052" width="3.875" style="1" customWidth="1"/>
    <col min="2053" max="2053" width="30.625" style="1" customWidth="1"/>
    <col min="2054" max="2056" width="18.625" style="1" customWidth="1"/>
    <col min="2057" max="2306" width="9" style="1"/>
    <col min="2307" max="2307" width="2.75" style="1" customWidth="1"/>
    <col min="2308" max="2308" width="3.875" style="1" customWidth="1"/>
    <col min="2309" max="2309" width="30.625" style="1" customWidth="1"/>
    <col min="2310" max="2312" width="18.625" style="1" customWidth="1"/>
    <col min="2313" max="2562" width="9" style="1"/>
    <col min="2563" max="2563" width="2.75" style="1" customWidth="1"/>
    <col min="2564" max="2564" width="3.875" style="1" customWidth="1"/>
    <col min="2565" max="2565" width="30.625" style="1" customWidth="1"/>
    <col min="2566" max="2568" width="18.625" style="1" customWidth="1"/>
    <col min="2569" max="2818" width="9" style="1"/>
    <col min="2819" max="2819" width="2.75" style="1" customWidth="1"/>
    <col min="2820" max="2820" width="3.875" style="1" customWidth="1"/>
    <col min="2821" max="2821" width="30.625" style="1" customWidth="1"/>
    <col min="2822" max="2824" width="18.625" style="1" customWidth="1"/>
    <col min="2825" max="3074" width="9" style="1"/>
    <col min="3075" max="3075" width="2.75" style="1" customWidth="1"/>
    <col min="3076" max="3076" width="3.875" style="1" customWidth="1"/>
    <col min="3077" max="3077" width="30.625" style="1" customWidth="1"/>
    <col min="3078" max="3080" width="18.625" style="1" customWidth="1"/>
    <col min="3081" max="3330" width="9" style="1"/>
    <col min="3331" max="3331" width="2.75" style="1" customWidth="1"/>
    <col min="3332" max="3332" width="3.875" style="1" customWidth="1"/>
    <col min="3333" max="3333" width="30.625" style="1" customWidth="1"/>
    <col min="3334" max="3336" width="18.625" style="1" customWidth="1"/>
    <col min="3337" max="3586" width="9" style="1"/>
    <col min="3587" max="3587" width="2.75" style="1" customWidth="1"/>
    <col min="3588" max="3588" width="3.875" style="1" customWidth="1"/>
    <col min="3589" max="3589" width="30.625" style="1" customWidth="1"/>
    <col min="3590" max="3592" width="18.625" style="1" customWidth="1"/>
    <col min="3593" max="3842" width="9" style="1"/>
    <col min="3843" max="3843" width="2.75" style="1" customWidth="1"/>
    <col min="3844" max="3844" width="3.875" style="1" customWidth="1"/>
    <col min="3845" max="3845" width="30.625" style="1" customWidth="1"/>
    <col min="3846" max="3848" width="18.625" style="1" customWidth="1"/>
    <col min="3849" max="4098" width="9" style="1"/>
    <col min="4099" max="4099" width="2.75" style="1" customWidth="1"/>
    <col min="4100" max="4100" width="3.875" style="1" customWidth="1"/>
    <col min="4101" max="4101" width="30.625" style="1" customWidth="1"/>
    <col min="4102" max="4104" width="18.625" style="1" customWidth="1"/>
    <col min="4105" max="4354" width="9" style="1"/>
    <col min="4355" max="4355" width="2.75" style="1" customWidth="1"/>
    <col min="4356" max="4356" width="3.875" style="1" customWidth="1"/>
    <col min="4357" max="4357" width="30.625" style="1" customWidth="1"/>
    <col min="4358" max="4360" width="18.625" style="1" customWidth="1"/>
    <col min="4361" max="4610" width="9" style="1"/>
    <col min="4611" max="4611" width="2.75" style="1" customWidth="1"/>
    <col min="4612" max="4612" width="3.875" style="1" customWidth="1"/>
    <col min="4613" max="4613" width="30.625" style="1" customWidth="1"/>
    <col min="4614" max="4616" width="18.625" style="1" customWidth="1"/>
    <col min="4617" max="4866" width="9" style="1"/>
    <col min="4867" max="4867" width="2.75" style="1" customWidth="1"/>
    <col min="4868" max="4868" width="3.875" style="1" customWidth="1"/>
    <col min="4869" max="4869" width="30.625" style="1" customWidth="1"/>
    <col min="4870" max="4872" width="18.625" style="1" customWidth="1"/>
    <col min="4873" max="5122" width="9" style="1"/>
    <col min="5123" max="5123" width="2.75" style="1" customWidth="1"/>
    <col min="5124" max="5124" width="3.875" style="1" customWidth="1"/>
    <col min="5125" max="5125" width="30.625" style="1" customWidth="1"/>
    <col min="5126" max="5128" width="18.625" style="1" customWidth="1"/>
    <col min="5129" max="5378" width="9" style="1"/>
    <col min="5379" max="5379" width="2.75" style="1" customWidth="1"/>
    <col min="5380" max="5380" width="3.875" style="1" customWidth="1"/>
    <col min="5381" max="5381" width="30.625" style="1" customWidth="1"/>
    <col min="5382" max="5384" width="18.625" style="1" customWidth="1"/>
    <col min="5385" max="5634" width="9" style="1"/>
    <col min="5635" max="5635" width="2.75" style="1" customWidth="1"/>
    <col min="5636" max="5636" width="3.875" style="1" customWidth="1"/>
    <col min="5637" max="5637" width="30.625" style="1" customWidth="1"/>
    <col min="5638" max="5640" width="18.625" style="1" customWidth="1"/>
    <col min="5641" max="5890" width="9" style="1"/>
    <col min="5891" max="5891" width="2.75" style="1" customWidth="1"/>
    <col min="5892" max="5892" width="3.875" style="1" customWidth="1"/>
    <col min="5893" max="5893" width="30.625" style="1" customWidth="1"/>
    <col min="5894" max="5896" width="18.625" style="1" customWidth="1"/>
    <col min="5897" max="6146" width="9" style="1"/>
    <col min="6147" max="6147" width="2.75" style="1" customWidth="1"/>
    <col min="6148" max="6148" width="3.875" style="1" customWidth="1"/>
    <col min="6149" max="6149" width="30.625" style="1" customWidth="1"/>
    <col min="6150" max="6152" width="18.625" style="1" customWidth="1"/>
    <col min="6153" max="6402" width="9" style="1"/>
    <col min="6403" max="6403" width="2.75" style="1" customWidth="1"/>
    <col min="6404" max="6404" width="3.875" style="1" customWidth="1"/>
    <col min="6405" max="6405" width="30.625" style="1" customWidth="1"/>
    <col min="6406" max="6408" width="18.625" style="1" customWidth="1"/>
    <col min="6409" max="6658" width="9" style="1"/>
    <col min="6659" max="6659" width="2.75" style="1" customWidth="1"/>
    <col min="6660" max="6660" width="3.875" style="1" customWidth="1"/>
    <col min="6661" max="6661" width="30.625" style="1" customWidth="1"/>
    <col min="6662" max="6664" width="18.625" style="1" customWidth="1"/>
    <col min="6665" max="6914" width="9" style="1"/>
    <col min="6915" max="6915" width="2.75" style="1" customWidth="1"/>
    <col min="6916" max="6916" width="3.875" style="1" customWidth="1"/>
    <col min="6917" max="6917" width="30.625" style="1" customWidth="1"/>
    <col min="6918" max="6920" width="18.625" style="1" customWidth="1"/>
    <col min="6921" max="7170" width="9" style="1"/>
    <col min="7171" max="7171" width="2.75" style="1" customWidth="1"/>
    <col min="7172" max="7172" width="3.875" style="1" customWidth="1"/>
    <col min="7173" max="7173" width="30.625" style="1" customWidth="1"/>
    <col min="7174" max="7176" width="18.625" style="1" customWidth="1"/>
    <col min="7177" max="7426" width="9" style="1"/>
    <col min="7427" max="7427" width="2.75" style="1" customWidth="1"/>
    <col min="7428" max="7428" width="3.875" style="1" customWidth="1"/>
    <col min="7429" max="7429" width="30.625" style="1" customWidth="1"/>
    <col min="7430" max="7432" width="18.625" style="1" customWidth="1"/>
    <col min="7433" max="7682" width="9" style="1"/>
    <col min="7683" max="7683" width="2.75" style="1" customWidth="1"/>
    <col min="7684" max="7684" width="3.875" style="1" customWidth="1"/>
    <col min="7685" max="7685" width="30.625" style="1" customWidth="1"/>
    <col min="7686" max="7688" width="18.625" style="1" customWidth="1"/>
    <col min="7689" max="7938" width="9" style="1"/>
    <col min="7939" max="7939" width="2.75" style="1" customWidth="1"/>
    <col min="7940" max="7940" width="3.875" style="1" customWidth="1"/>
    <col min="7941" max="7941" width="30.625" style="1" customWidth="1"/>
    <col min="7942" max="7944" width="18.625" style="1" customWidth="1"/>
    <col min="7945" max="8194" width="9" style="1"/>
    <col min="8195" max="8195" width="2.75" style="1" customWidth="1"/>
    <col min="8196" max="8196" width="3.875" style="1" customWidth="1"/>
    <col min="8197" max="8197" width="30.625" style="1" customWidth="1"/>
    <col min="8198" max="8200" width="18.625" style="1" customWidth="1"/>
    <col min="8201" max="8450" width="9" style="1"/>
    <col min="8451" max="8451" width="2.75" style="1" customWidth="1"/>
    <col min="8452" max="8452" width="3.875" style="1" customWidth="1"/>
    <col min="8453" max="8453" width="30.625" style="1" customWidth="1"/>
    <col min="8454" max="8456" width="18.625" style="1" customWidth="1"/>
    <col min="8457" max="8706" width="9" style="1"/>
    <col min="8707" max="8707" width="2.75" style="1" customWidth="1"/>
    <col min="8708" max="8708" width="3.875" style="1" customWidth="1"/>
    <col min="8709" max="8709" width="30.625" style="1" customWidth="1"/>
    <col min="8710" max="8712" width="18.625" style="1" customWidth="1"/>
    <col min="8713" max="8962" width="9" style="1"/>
    <col min="8963" max="8963" width="2.75" style="1" customWidth="1"/>
    <col min="8964" max="8964" width="3.875" style="1" customWidth="1"/>
    <col min="8965" max="8965" width="30.625" style="1" customWidth="1"/>
    <col min="8966" max="8968" width="18.625" style="1" customWidth="1"/>
    <col min="8969" max="9218" width="9" style="1"/>
    <col min="9219" max="9219" width="2.75" style="1" customWidth="1"/>
    <col min="9220" max="9220" width="3.875" style="1" customWidth="1"/>
    <col min="9221" max="9221" width="30.625" style="1" customWidth="1"/>
    <col min="9222" max="9224" width="18.625" style="1" customWidth="1"/>
    <col min="9225" max="9474" width="9" style="1"/>
    <col min="9475" max="9475" width="2.75" style="1" customWidth="1"/>
    <col min="9476" max="9476" width="3.875" style="1" customWidth="1"/>
    <col min="9477" max="9477" width="30.625" style="1" customWidth="1"/>
    <col min="9478" max="9480" width="18.625" style="1" customWidth="1"/>
    <col min="9481" max="9730" width="9" style="1"/>
    <col min="9731" max="9731" width="2.75" style="1" customWidth="1"/>
    <col min="9732" max="9732" width="3.875" style="1" customWidth="1"/>
    <col min="9733" max="9733" width="30.625" style="1" customWidth="1"/>
    <col min="9734" max="9736" width="18.625" style="1" customWidth="1"/>
    <col min="9737" max="9986" width="9" style="1"/>
    <col min="9987" max="9987" width="2.75" style="1" customWidth="1"/>
    <col min="9988" max="9988" width="3.875" style="1" customWidth="1"/>
    <col min="9989" max="9989" width="30.625" style="1" customWidth="1"/>
    <col min="9990" max="9992" width="18.625" style="1" customWidth="1"/>
    <col min="9993" max="10242" width="9" style="1"/>
    <col min="10243" max="10243" width="2.75" style="1" customWidth="1"/>
    <col min="10244" max="10244" width="3.875" style="1" customWidth="1"/>
    <col min="10245" max="10245" width="30.625" style="1" customWidth="1"/>
    <col min="10246" max="10248" width="18.625" style="1" customWidth="1"/>
    <col min="10249" max="10498" width="9" style="1"/>
    <col min="10499" max="10499" width="2.75" style="1" customWidth="1"/>
    <col min="10500" max="10500" width="3.875" style="1" customWidth="1"/>
    <col min="10501" max="10501" width="30.625" style="1" customWidth="1"/>
    <col min="10502" max="10504" width="18.625" style="1" customWidth="1"/>
    <col min="10505" max="10754" width="9" style="1"/>
    <col min="10755" max="10755" width="2.75" style="1" customWidth="1"/>
    <col min="10756" max="10756" width="3.875" style="1" customWidth="1"/>
    <col min="10757" max="10757" width="30.625" style="1" customWidth="1"/>
    <col min="10758" max="10760" width="18.625" style="1" customWidth="1"/>
    <col min="10761" max="11010" width="9" style="1"/>
    <col min="11011" max="11011" width="2.75" style="1" customWidth="1"/>
    <col min="11012" max="11012" width="3.875" style="1" customWidth="1"/>
    <col min="11013" max="11013" width="30.625" style="1" customWidth="1"/>
    <col min="11014" max="11016" width="18.625" style="1" customWidth="1"/>
    <col min="11017" max="11266" width="9" style="1"/>
    <col min="11267" max="11267" width="2.75" style="1" customWidth="1"/>
    <col min="11268" max="11268" width="3.875" style="1" customWidth="1"/>
    <col min="11269" max="11269" width="30.625" style="1" customWidth="1"/>
    <col min="11270" max="11272" width="18.625" style="1" customWidth="1"/>
    <col min="11273" max="11522" width="9" style="1"/>
    <col min="11523" max="11523" width="2.75" style="1" customWidth="1"/>
    <col min="11524" max="11524" width="3.875" style="1" customWidth="1"/>
    <col min="11525" max="11525" width="30.625" style="1" customWidth="1"/>
    <col min="11526" max="11528" width="18.625" style="1" customWidth="1"/>
    <col min="11529" max="11778" width="9" style="1"/>
    <col min="11779" max="11779" width="2.75" style="1" customWidth="1"/>
    <col min="11780" max="11780" width="3.875" style="1" customWidth="1"/>
    <col min="11781" max="11781" width="30.625" style="1" customWidth="1"/>
    <col min="11782" max="11784" width="18.625" style="1" customWidth="1"/>
    <col min="11785" max="12034" width="9" style="1"/>
    <col min="12035" max="12035" width="2.75" style="1" customWidth="1"/>
    <col min="12036" max="12036" width="3.875" style="1" customWidth="1"/>
    <col min="12037" max="12037" width="30.625" style="1" customWidth="1"/>
    <col min="12038" max="12040" width="18.625" style="1" customWidth="1"/>
    <col min="12041" max="12290" width="9" style="1"/>
    <col min="12291" max="12291" width="2.75" style="1" customWidth="1"/>
    <col min="12292" max="12292" width="3.875" style="1" customWidth="1"/>
    <col min="12293" max="12293" width="30.625" style="1" customWidth="1"/>
    <col min="12294" max="12296" width="18.625" style="1" customWidth="1"/>
    <col min="12297" max="12546" width="9" style="1"/>
    <col min="12547" max="12547" width="2.75" style="1" customWidth="1"/>
    <col min="12548" max="12548" width="3.875" style="1" customWidth="1"/>
    <col min="12549" max="12549" width="30.625" style="1" customWidth="1"/>
    <col min="12550" max="12552" width="18.625" style="1" customWidth="1"/>
    <col min="12553" max="12802" width="9" style="1"/>
    <col min="12803" max="12803" width="2.75" style="1" customWidth="1"/>
    <col min="12804" max="12804" width="3.875" style="1" customWidth="1"/>
    <col min="12805" max="12805" width="30.625" style="1" customWidth="1"/>
    <col min="12806" max="12808" width="18.625" style="1" customWidth="1"/>
    <col min="12809" max="13058" width="9" style="1"/>
    <col min="13059" max="13059" width="2.75" style="1" customWidth="1"/>
    <col min="13060" max="13060" width="3.875" style="1" customWidth="1"/>
    <col min="13061" max="13061" width="30.625" style="1" customWidth="1"/>
    <col min="13062" max="13064" width="18.625" style="1" customWidth="1"/>
    <col min="13065" max="13314" width="9" style="1"/>
    <col min="13315" max="13315" width="2.75" style="1" customWidth="1"/>
    <col min="13316" max="13316" width="3.875" style="1" customWidth="1"/>
    <col min="13317" max="13317" width="30.625" style="1" customWidth="1"/>
    <col min="13318" max="13320" width="18.625" style="1" customWidth="1"/>
    <col min="13321" max="13570" width="9" style="1"/>
    <col min="13571" max="13571" width="2.75" style="1" customWidth="1"/>
    <col min="13572" max="13572" width="3.875" style="1" customWidth="1"/>
    <col min="13573" max="13573" width="30.625" style="1" customWidth="1"/>
    <col min="13574" max="13576" width="18.625" style="1" customWidth="1"/>
    <col min="13577" max="13826" width="9" style="1"/>
    <col min="13827" max="13827" width="2.75" style="1" customWidth="1"/>
    <col min="13828" max="13828" width="3.875" style="1" customWidth="1"/>
    <col min="13829" max="13829" width="30.625" style="1" customWidth="1"/>
    <col min="13830" max="13832" width="18.625" style="1" customWidth="1"/>
    <col min="13833" max="14082" width="9" style="1"/>
    <col min="14083" max="14083" width="2.75" style="1" customWidth="1"/>
    <col min="14084" max="14084" width="3.875" style="1" customWidth="1"/>
    <col min="14085" max="14085" width="30.625" style="1" customWidth="1"/>
    <col min="14086" max="14088" width="18.625" style="1" customWidth="1"/>
    <col min="14089" max="14338" width="9" style="1"/>
    <col min="14339" max="14339" width="2.75" style="1" customWidth="1"/>
    <col min="14340" max="14340" width="3.875" style="1" customWidth="1"/>
    <col min="14341" max="14341" width="30.625" style="1" customWidth="1"/>
    <col min="14342" max="14344" width="18.625" style="1" customWidth="1"/>
    <col min="14345" max="14594" width="9" style="1"/>
    <col min="14595" max="14595" width="2.75" style="1" customWidth="1"/>
    <col min="14596" max="14596" width="3.875" style="1" customWidth="1"/>
    <col min="14597" max="14597" width="30.625" style="1" customWidth="1"/>
    <col min="14598" max="14600" width="18.625" style="1" customWidth="1"/>
    <col min="14601" max="14850" width="9" style="1"/>
    <col min="14851" max="14851" width="2.75" style="1" customWidth="1"/>
    <col min="14852" max="14852" width="3.875" style="1" customWidth="1"/>
    <col min="14853" max="14853" width="30.625" style="1" customWidth="1"/>
    <col min="14854" max="14856" width="18.625" style="1" customWidth="1"/>
    <col min="14857" max="15106" width="9" style="1"/>
    <col min="15107" max="15107" width="2.75" style="1" customWidth="1"/>
    <col min="15108" max="15108" width="3.875" style="1" customWidth="1"/>
    <col min="15109" max="15109" width="30.625" style="1" customWidth="1"/>
    <col min="15110" max="15112" width="18.625" style="1" customWidth="1"/>
    <col min="15113" max="15362" width="9" style="1"/>
    <col min="15363" max="15363" width="2.75" style="1" customWidth="1"/>
    <col min="15364" max="15364" width="3.875" style="1" customWidth="1"/>
    <col min="15365" max="15365" width="30.625" style="1" customWidth="1"/>
    <col min="15366" max="15368" width="18.625" style="1" customWidth="1"/>
    <col min="15369" max="15618" width="9" style="1"/>
    <col min="15619" max="15619" width="2.75" style="1" customWidth="1"/>
    <col min="15620" max="15620" width="3.875" style="1" customWidth="1"/>
    <col min="15621" max="15621" width="30.625" style="1" customWidth="1"/>
    <col min="15622" max="15624" width="18.625" style="1" customWidth="1"/>
    <col min="15625" max="15874" width="9" style="1"/>
    <col min="15875" max="15875" width="2.75" style="1" customWidth="1"/>
    <col min="15876" max="15876" width="3.875" style="1" customWidth="1"/>
    <col min="15877" max="15877" width="30.625" style="1" customWidth="1"/>
    <col min="15878" max="15880" width="18.625" style="1" customWidth="1"/>
    <col min="15881" max="16130" width="9" style="1"/>
    <col min="16131" max="16131" width="2.75" style="1" customWidth="1"/>
    <col min="16132" max="16132" width="3.875" style="1" customWidth="1"/>
    <col min="16133" max="16133" width="30.625" style="1" customWidth="1"/>
    <col min="16134" max="16136" width="18.625" style="1" customWidth="1"/>
    <col min="16137" max="16384" width="9" style="1"/>
  </cols>
  <sheetData>
    <row r="1" spans="2:8" ht="15.75" customHeight="1" x14ac:dyDescent="0.15">
      <c r="B1" s="2"/>
      <c r="C1" s="2" t="s">
        <v>0</v>
      </c>
      <c r="D1" s="2"/>
      <c r="E1" s="2"/>
      <c r="F1" s="2"/>
    </row>
    <row r="2" spans="2:8" ht="15.75" customHeight="1" x14ac:dyDescent="0.2">
      <c r="C2" s="4" t="s">
        <v>1</v>
      </c>
      <c r="D2" s="4"/>
      <c r="E2" s="4"/>
      <c r="F2" s="4"/>
      <c r="G2" s="4"/>
      <c r="H2" s="4"/>
    </row>
    <row r="3" spans="2:8" ht="15.75" customHeight="1" x14ac:dyDescent="0.15">
      <c r="C3" s="5" t="s">
        <v>2</v>
      </c>
      <c r="D3" s="5"/>
      <c r="E3" s="5"/>
      <c r="F3" s="5"/>
      <c r="G3" s="5"/>
      <c r="H3" s="5"/>
    </row>
    <row r="4" spans="2:8" ht="15.75" customHeight="1" x14ac:dyDescent="0.15">
      <c r="C4" s="6"/>
      <c r="D4" s="6"/>
      <c r="E4" s="6"/>
      <c r="F4" s="1"/>
      <c r="G4" s="7" t="s">
        <v>3</v>
      </c>
      <c r="H4" s="7"/>
    </row>
    <row r="5" spans="2:8" ht="15.75" customHeight="1" x14ac:dyDescent="0.15">
      <c r="C5" s="6"/>
      <c r="D5" s="6"/>
      <c r="E5" s="6"/>
      <c r="F5" s="7"/>
      <c r="G5" s="8" t="s">
        <v>4</v>
      </c>
      <c r="H5" s="8"/>
    </row>
    <row r="6" spans="2:8" ht="15.75" customHeight="1" x14ac:dyDescent="0.15">
      <c r="F6" s="10"/>
      <c r="G6" s="10"/>
      <c r="H6" s="11" t="s">
        <v>5</v>
      </c>
    </row>
    <row r="7" spans="2:8" s="12" customFormat="1" ht="25.5" customHeight="1" x14ac:dyDescent="0.15">
      <c r="C7" s="13" t="s">
        <v>6</v>
      </c>
      <c r="D7" s="13"/>
      <c r="E7" s="13"/>
      <c r="F7" s="14" t="s">
        <v>7</v>
      </c>
      <c r="G7" s="15" t="s">
        <v>8</v>
      </c>
      <c r="H7" s="15" t="s">
        <v>9</v>
      </c>
    </row>
    <row r="8" spans="2:8" s="2" customFormat="1" ht="15.75" customHeight="1" x14ac:dyDescent="0.15">
      <c r="C8" s="16" t="s">
        <v>10</v>
      </c>
      <c r="D8" s="17"/>
      <c r="E8" s="18"/>
      <c r="F8" s="19"/>
      <c r="G8" s="19"/>
      <c r="H8" s="19"/>
    </row>
    <row r="9" spans="2:8" s="2" customFormat="1" ht="15.75" customHeight="1" x14ac:dyDescent="0.15">
      <c r="C9" s="20"/>
      <c r="D9" s="21" t="s">
        <v>11</v>
      </c>
      <c r="E9" s="22"/>
      <c r="F9" s="23">
        <f>SUM(F10:F11)</f>
        <v>470000</v>
      </c>
      <c r="G9" s="23">
        <v>0</v>
      </c>
      <c r="H9" s="23">
        <f t="shared" ref="H9:H14" si="0">SUM(F9:G9)</f>
        <v>470000</v>
      </c>
    </row>
    <row r="10" spans="2:8" s="2" customFormat="1" ht="15.75" customHeight="1" x14ac:dyDescent="0.15">
      <c r="C10" s="20"/>
      <c r="D10" s="24"/>
      <c r="E10" s="22" t="s">
        <v>12</v>
      </c>
      <c r="F10" s="25">
        <v>390000</v>
      </c>
      <c r="G10" s="25">
        <v>0</v>
      </c>
      <c r="H10" s="25">
        <f t="shared" si="0"/>
        <v>390000</v>
      </c>
    </row>
    <row r="11" spans="2:8" s="2" customFormat="1" ht="15.75" customHeight="1" x14ac:dyDescent="0.15">
      <c r="C11" s="20"/>
      <c r="D11" s="24"/>
      <c r="E11" s="22" t="s">
        <v>13</v>
      </c>
      <c r="F11" s="25">
        <v>80000</v>
      </c>
      <c r="G11" s="25">
        <v>0</v>
      </c>
      <c r="H11" s="25">
        <f t="shared" si="0"/>
        <v>80000</v>
      </c>
    </row>
    <row r="12" spans="2:8" s="2" customFormat="1" ht="15.75" customHeight="1" x14ac:dyDescent="0.15">
      <c r="C12" s="20"/>
      <c r="D12" s="26" t="s">
        <v>14</v>
      </c>
      <c r="E12" s="22"/>
      <c r="F12" s="23">
        <f>SUM(F13:F16)</f>
        <v>1764699</v>
      </c>
      <c r="G12" s="23">
        <f>SUM(G13:G16)</f>
        <v>25678</v>
      </c>
      <c r="H12" s="23">
        <f t="shared" si="0"/>
        <v>1790377</v>
      </c>
    </row>
    <row r="13" spans="2:8" s="2" customFormat="1" ht="15.75" customHeight="1" x14ac:dyDescent="0.15">
      <c r="C13" s="20"/>
      <c r="D13" s="24"/>
      <c r="E13" s="22" t="s">
        <v>15</v>
      </c>
      <c r="F13" s="25">
        <v>698860</v>
      </c>
      <c r="G13" s="25">
        <v>0</v>
      </c>
      <c r="H13" s="25">
        <f t="shared" si="0"/>
        <v>698860</v>
      </c>
    </row>
    <row r="14" spans="2:8" s="2" customFormat="1" ht="15.75" customHeight="1" x14ac:dyDescent="0.15">
      <c r="C14" s="20"/>
      <c r="D14" s="24"/>
      <c r="E14" s="22" t="s">
        <v>16</v>
      </c>
      <c r="F14" s="25">
        <v>308289</v>
      </c>
      <c r="G14" s="25">
        <v>0</v>
      </c>
      <c r="H14" s="25">
        <f t="shared" si="0"/>
        <v>308289</v>
      </c>
    </row>
    <row r="15" spans="2:8" s="2" customFormat="1" ht="15.75" customHeight="1" x14ac:dyDescent="0.15">
      <c r="C15" s="27"/>
      <c r="D15" s="17"/>
      <c r="E15" s="22" t="s">
        <v>17</v>
      </c>
      <c r="F15" s="25">
        <v>587520</v>
      </c>
      <c r="G15" s="25">
        <v>0</v>
      </c>
      <c r="H15" s="25">
        <v>587520</v>
      </c>
    </row>
    <row r="16" spans="2:8" s="2" customFormat="1" ht="15.75" customHeight="1" x14ac:dyDescent="0.15">
      <c r="C16" s="20"/>
      <c r="D16" s="24"/>
      <c r="E16" s="28" t="s">
        <v>18</v>
      </c>
      <c r="F16" s="29">
        <v>170030</v>
      </c>
      <c r="G16" s="29">
        <v>25678</v>
      </c>
      <c r="H16" s="29">
        <f t="shared" ref="H16:H23" si="1">SUM(F16:G16)</f>
        <v>195708</v>
      </c>
    </row>
    <row r="17" spans="3:8" s="2" customFormat="1" ht="15.75" customHeight="1" x14ac:dyDescent="0.15">
      <c r="C17" s="20"/>
      <c r="D17" s="26" t="s">
        <v>19</v>
      </c>
      <c r="E17" s="22"/>
      <c r="F17" s="23">
        <f>SUM(F18:F19)</f>
        <v>1195480</v>
      </c>
      <c r="G17" s="23">
        <f>SUM(G18:G19)</f>
        <v>1644420</v>
      </c>
      <c r="H17" s="23">
        <f t="shared" si="1"/>
        <v>2839900</v>
      </c>
    </row>
    <row r="18" spans="3:8" s="2" customFormat="1" ht="15.75" customHeight="1" x14ac:dyDescent="0.15">
      <c r="C18" s="20"/>
      <c r="D18" s="24"/>
      <c r="E18" s="22" t="s">
        <v>20</v>
      </c>
      <c r="F18" s="25">
        <v>1195480</v>
      </c>
      <c r="G18" s="25">
        <v>0</v>
      </c>
      <c r="H18" s="25">
        <f t="shared" si="1"/>
        <v>1195480</v>
      </c>
    </row>
    <row r="19" spans="3:8" s="2" customFormat="1" ht="15.75" customHeight="1" x14ac:dyDescent="0.15">
      <c r="C19" s="20"/>
      <c r="D19" s="24"/>
      <c r="E19" s="22" t="s">
        <v>21</v>
      </c>
      <c r="F19" s="25">
        <v>0</v>
      </c>
      <c r="G19" s="25">
        <v>1644420</v>
      </c>
      <c r="H19" s="25">
        <f t="shared" si="1"/>
        <v>1644420</v>
      </c>
    </row>
    <row r="20" spans="3:8" s="2" customFormat="1" ht="15.75" customHeight="1" x14ac:dyDescent="0.15">
      <c r="C20" s="20"/>
      <c r="D20" s="26" t="s">
        <v>22</v>
      </c>
      <c r="E20" s="30"/>
      <c r="F20" s="23">
        <f>SUM(F21:F23)</f>
        <v>110303</v>
      </c>
      <c r="G20" s="23">
        <f>SUM(G21:G23)</f>
        <v>105</v>
      </c>
      <c r="H20" s="23">
        <f>SUM(H21:H23)</f>
        <v>110408</v>
      </c>
    </row>
    <row r="21" spans="3:8" s="2" customFormat="1" ht="15.75" customHeight="1" x14ac:dyDescent="0.15">
      <c r="C21" s="20"/>
      <c r="D21" s="24"/>
      <c r="E21" s="22" t="s">
        <v>23</v>
      </c>
      <c r="F21" s="25">
        <v>303</v>
      </c>
      <c r="G21" s="25">
        <v>105</v>
      </c>
      <c r="H21" s="25">
        <f>SUM(F21:G21)</f>
        <v>408</v>
      </c>
    </row>
    <row r="22" spans="3:8" s="2" customFormat="1" ht="15.75" customHeight="1" x14ac:dyDescent="0.15">
      <c r="C22" s="20"/>
      <c r="D22" s="24"/>
      <c r="E22" s="30" t="s">
        <v>24</v>
      </c>
      <c r="F22" s="31">
        <v>110000</v>
      </c>
      <c r="G22" s="31">
        <v>0</v>
      </c>
      <c r="H22" s="31">
        <f t="shared" si="1"/>
        <v>110000</v>
      </c>
    </row>
    <row r="23" spans="3:8" s="2" customFormat="1" ht="15.75" customHeight="1" x14ac:dyDescent="0.15">
      <c r="C23" s="20"/>
      <c r="D23" s="24"/>
      <c r="E23" s="30" t="s">
        <v>25</v>
      </c>
      <c r="F23" s="29">
        <v>0</v>
      </c>
      <c r="G23" s="29">
        <v>0</v>
      </c>
      <c r="H23" s="29">
        <f t="shared" si="1"/>
        <v>0</v>
      </c>
    </row>
    <row r="24" spans="3:8" s="2" customFormat="1" ht="15.75" customHeight="1" x14ac:dyDescent="0.15">
      <c r="C24" s="20"/>
      <c r="D24" s="24"/>
      <c r="E24" s="32" t="s">
        <v>26</v>
      </c>
      <c r="F24" s="33">
        <f>F9+F12+F17+F20</f>
        <v>3540482</v>
      </c>
      <c r="G24" s="33">
        <f>G12+G17+G20</f>
        <v>1670203</v>
      </c>
      <c r="H24" s="33">
        <f>SUM(F24:G24)</f>
        <v>5210685</v>
      </c>
    </row>
    <row r="25" spans="3:8" s="2" customFormat="1" ht="15.75" customHeight="1" x14ac:dyDescent="0.15">
      <c r="C25" s="34" t="s">
        <v>27</v>
      </c>
      <c r="D25" s="24"/>
      <c r="E25" s="22"/>
      <c r="F25" s="29"/>
      <c r="G25" s="29"/>
      <c r="H25" s="29"/>
    </row>
    <row r="26" spans="3:8" s="2" customFormat="1" ht="15.75" customHeight="1" x14ac:dyDescent="0.15">
      <c r="C26" s="20"/>
      <c r="D26" s="26" t="s">
        <v>28</v>
      </c>
      <c r="E26" s="22"/>
      <c r="F26" s="23"/>
      <c r="G26" s="23"/>
      <c r="H26" s="23"/>
    </row>
    <row r="27" spans="3:8" s="2" customFormat="1" ht="15.75" customHeight="1" x14ac:dyDescent="0.15">
      <c r="C27" s="20"/>
      <c r="D27" s="24" t="s">
        <v>29</v>
      </c>
      <c r="E27" s="22"/>
      <c r="F27" s="23"/>
      <c r="G27" s="23"/>
      <c r="H27" s="23"/>
    </row>
    <row r="28" spans="3:8" s="2" customFormat="1" ht="15.75" customHeight="1" x14ac:dyDescent="0.15">
      <c r="C28" s="20"/>
      <c r="D28" s="24"/>
      <c r="E28" s="22" t="s">
        <v>30</v>
      </c>
      <c r="F28" s="25">
        <v>56561</v>
      </c>
      <c r="G28" s="25">
        <v>27000</v>
      </c>
      <c r="H28" s="25">
        <f>SUM(F28:G28)</f>
        <v>83561</v>
      </c>
    </row>
    <row r="29" spans="3:8" s="2" customFormat="1" ht="15.75" customHeight="1" x14ac:dyDescent="0.15">
      <c r="C29" s="20"/>
      <c r="D29" s="24"/>
      <c r="E29" s="22" t="s">
        <v>31</v>
      </c>
      <c r="F29" s="29">
        <v>32618</v>
      </c>
      <c r="G29" s="29">
        <v>25678</v>
      </c>
      <c r="H29" s="29">
        <f>SUM(F29:G29)</f>
        <v>58296</v>
      </c>
    </row>
    <row r="30" spans="3:8" s="2" customFormat="1" ht="15.75" customHeight="1" x14ac:dyDescent="0.15">
      <c r="C30" s="20"/>
      <c r="D30" s="24"/>
      <c r="E30" s="32" t="s">
        <v>32</v>
      </c>
      <c r="F30" s="33">
        <f>SUM(F28:F29)</f>
        <v>89179</v>
      </c>
      <c r="G30" s="33">
        <f>SUM(G28:G29)</f>
        <v>52678</v>
      </c>
      <c r="H30" s="33">
        <f>SUM(H28:H29)</f>
        <v>141857</v>
      </c>
    </row>
    <row r="31" spans="3:8" s="2" customFormat="1" ht="15.75" customHeight="1" x14ac:dyDescent="0.15">
      <c r="C31" s="20"/>
      <c r="D31" s="24" t="s">
        <v>33</v>
      </c>
      <c r="E31" s="22"/>
      <c r="F31" s="35"/>
      <c r="G31" s="35"/>
      <c r="H31" s="35"/>
    </row>
    <row r="32" spans="3:8" s="2" customFormat="1" ht="15.75" customHeight="1" x14ac:dyDescent="0.15">
      <c r="C32" s="20"/>
      <c r="D32" s="24"/>
      <c r="E32" s="22" t="s">
        <v>34</v>
      </c>
      <c r="F32" s="25">
        <v>0</v>
      </c>
      <c r="G32" s="25">
        <v>1235000</v>
      </c>
      <c r="H32" s="25">
        <f>SUM(F32:G32)</f>
        <v>1235000</v>
      </c>
    </row>
    <row r="33" spans="3:8" s="2" customFormat="1" ht="15.75" customHeight="1" x14ac:dyDescent="0.15">
      <c r="C33" s="20"/>
      <c r="D33" s="24"/>
      <c r="E33" s="22" t="s">
        <v>35</v>
      </c>
      <c r="F33" s="25">
        <v>220000</v>
      </c>
      <c r="G33" s="25">
        <v>0</v>
      </c>
      <c r="H33" s="25">
        <f>SUM(F33:G33)</f>
        <v>220000</v>
      </c>
    </row>
    <row r="34" spans="3:8" s="2" customFormat="1" ht="15.75" customHeight="1" x14ac:dyDescent="0.15">
      <c r="C34" s="20"/>
      <c r="D34" s="24"/>
      <c r="E34" s="22" t="s">
        <v>36</v>
      </c>
      <c r="F34" s="25">
        <v>789764</v>
      </c>
      <c r="G34" s="25">
        <v>0</v>
      </c>
      <c r="H34" s="25">
        <f t="shared" ref="H34:H45" si="2">SUM(F34:G34)</f>
        <v>789764</v>
      </c>
    </row>
    <row r="35" spans="3:8" s="2" customFormat="1" ht="15.75" customHeight="1" x14ac:dyDescent="0.15">
      <c r="C35" s="20"/>
      <c r="D35" s="24"/>
      <c r="E35" s="30" t="s">
        <v>37</v>
      </c>
      <c r="F35" s="25">
        <v>342215</v>
      </c>
      <c r="G35" s="25">
        <v>0</v>
      </c>
      <c r="H35" s="25">
        <f t="shared" si="2"/>
        <v>342215</v>
      </c>
    </row>
    <row r="36" spans="3:8" s="2" customFormat="1" ht="15.75" customHeight="1" x14ac:dyDescent="0.15">
      <c r="C36" s="20"/>
      <c r="D36" s="24"/>
      <c r="E36" s="22" t="s">
        <v>38</v>
      </c>
      <c r="F36" s="25">
        <v>42883</v>
      </c>
      <c r="G36" s="25">
        <v>0</v>
      </c>
      <c r="H36" s="25">
        <f t="shared" si="2"/>
        <v>42883</v>
      </c>
    </row>
    <row r="37" spans="3:8" s="2" customFormat="1" ht="15.75" customHeight="1" x14ac:dyDescent="0.15">
      <c r="C37" s="20"/>
      <c r="D37" s="24"/>
      <c r="E37" s="22" t="s">
        <v>39</v>
      </c>
      <c r="F37" s="25">
        <v>55080</v>
      </c>
      <c r="G37" s="25">
        <v>0</v>
      </c>
      <c r="H37" s="25">
        <f t="shared" si="2"/>
        <v>55080</v>
      </c>
    </row>
    <row r="38" spans="3:8" s="2" customFormat="1" ht="15.75" customHeight="1" x14ac:dyDescent="0.15">
      <c r="C38" s="20"/>
      <c r="D38" s="24"/>
      <c r="E38" s="22" t="s">
        <v>40</v>
      </c>
      <c r="F38" s="25">
        <v>0</v>
      </c>
      <c r="G38" s="25">
        <v>0</v>
      </c>
      <c r="H38" s="25">
        <f t="shared" si="2"/>
        <v>0</v>
      </c>
    </row>
    <row r="39" spans="3:8" s="2" customFormat="1" ht="15.75" customHeight="1" x14ac:dyDescent="0.15">
      <c r="C39" s="20"/>
      <c r="D39" s="24"/>
      <c r="E39" s="22" t="s">
        <v>41</v>
      </c>
      <c r="F39" s="25">
        <v>71231</v>
      </c>
      <c r="G39" s="25">
        <v>0</v>
      </c>
      <c r="H39" s="25">
        <f>SUM(F39:G39)</f>
        <v>71231</v>
      </c>
    </row>
    <row r="40" spans="3:8" s="2" customFormat="1" ht="15.75" customHeight="1" x14ac:dyDescent="0.15">
      <c r="C40" s="20"/>
      <c r="D40" s="24"/>
      <c r="E40" s="22" t="s">
        <v>42</v>
      </c>
      <c r="F40" s="25">
        <v>148864</v>
      </c>
      <c r="G40" s="25">
        <v>0</v>
      </c>
      <c r="H40" s="25">
        <f>SUM(F40:G40)</f>
        <v>148864</v>
      </c>
    </row>
    <row r="41" spans="3:8" s="2" customFormat="1" ht="15.75" customHeight="1" x14ac:dyDescent="0.15">
      <c r="C41" s="20"/>
      <c r="D41" s="24"/>
      <c r="E41" s="22" t="s">
        <v>43</v>
      </c>
      <c r="F41" s="25">
        <v>0</v>
      </c>
      <c r="G41" s="25">
        <v>0</v>
      </c>
      <c r="H41" s="25">
        <f>SUM(F41:G41)</f>
        <v>0</v>
      </c>
    </row>
    <row r="42" spans="3:8" s="2" customFormat="1" ht="15.75" customHeight="1" x14ac:dyDescent="0.15">
      <c r="C42" s="20"/>
      <c r="D42" s="24"/>
      <c r="E42" s="22" t="s">
        <v>44</v>
      </c>
      <c r="F42" s="25">
        <v>0</v>
      </c>
      <c r="G42" s="25">
        <v>9348</v>
      </c>
      <c r="H42" s="25">
        <f>SUM(F42:G42)</f>
        <v>9348</v>
      </c>
    </row>
    <row r="43" spans="3:8" s="2" customFormat="1" ht="15.75" customHeight="1" x14ac:dyDescent="0.15">
      <c r="C43" s="20"/>
      <c r="D43" s="24"/>
      <c r="E43" s="22" t="s">
        <v>45</v>
      </c>
      <c r="F43" s="25">
        <v>254000</v>
      </c>
      <c r="G43" s="25">
        <v>0</v>
      </c>
      <c r="H43" s="25">
        <f t="shared" si="2"/>
        <v>254000</v>
      </c>
    </row>
    <row r="44" spans="3:8" s="2" customFormat="1" ht="15.75" customHeight="1" x14ac:dyDescent="0.15">
      <c r="C44" s="20"/>
      <c r="D44" s="24"/>
      <c r="E44" s="22" t="s">
        <v>46</v>
      </c>
      <c r="F44" s="29">
        <v>166598</v>
      </c>
      <c r="G44" s="29">
        <v>0</v>
      </c>
      <c r="H44" s="29">
        <f t="shared" si="2"/>
        <v>166598</v>
      </c>
    </row>
    <row r="45" spans="3:8" s="2" customFormat="1" ht="15.75" customHeight="1" x14ac:dyDescent="0.15">
      <c r="C45" s="20"/>
      <c r="D45" s="24"/>
      <c r="E45" s="22" t="s">
        <v>47</v>
      </c>
      <c r="F45" s="25">
        <v>587520</v>
      </c>
      <c r="G45" s="25">
        <v>0</v>
      </c>
      <c r="H45" s="25">
        <f t="shared" si="2"/>
        <v>587520</v>
      </c>
    </row>
    <row r="46" spans="3:8" s="2" customFormat="1" ht="15.75" customHeight="1" x14ac:dyDescent="0.15">
      <c r="C46" s="20"/>
      <c r="D46" s="24"/>
      <c r="E46" s="22" t="s">
        <v>48</v>
      </c>
      <c r="F46" s="29">
        <v>305740</v>
      </c>
      <c r="G46" s="29">
        <v>0</v>
      </c>
      <c r="H46" s="29">
        <f>SUM(F46:G46)</f>
        <v>305740</v>
      </c>
    </row>
    <row r="47" spans="3:8" s="2" customFormat="1" ht="15.75" customHeight="1" x14ac:dyDescent="0.15">
      <c r="C47" s="20"/>
      <c r="D47" s="24"/>
      <c r="E47" s="32" t="s">
        <v>49</v>
      </c>
      <c r="F47" s="33">
        <f>SUM(F32:F46)</f>
        <v>2983895</v>
      </c>
      <c r="G47" s="33">
        <f>SUM(G32:G46)</f>
        <v>1244348</v>
      </c>
      <c r="H47" s="33">
        <f>SUM(H32:H46)</f>
        <v>4228243</v>
      </c>
    </row>
    <row r="48" spans="3:8" s="2" customFormat="1" ht="15.75" customHeight="1" x14ac:dyDescent="0.15">
      <c r="C48" s="20"/>
      <c r="D48" s="24"/>
      <c r="E48" s="26" t="s">
        <v>50</v>
      </c>
      <c r="F48" s="33">
        <f>F30+F47</f>
        <v>3073074</v>
      </c>
      <c r="G48" s="33">
        <f>G30+G47</f>
        <v>1297026</v>
      </c>
      <c r="H48" s="33">
        <f>H30+H47</f>
        <v>4370100</v>
      </c>
    </row>
    <row r="49" spans="3:8" s="2" customFormat="1" ht="15.75" customHeight="1" x14ac:dyDescent="0.15">
      <c r="C49" s="20"/>
      <c r="D49" s="26" t="s">
        <v>51</v>
      </c>
      <c r="E49" s="22"/>
      <c r="F49" s="35"/>
      <c r="G49" s="35"/>
      <c r="H49" s="35"/>
    </row>
    <row r="50" spans="3:8" s="2" customFormat="1" ht="15.75" customHeight="1" x14ac:dyDescent="0.15">
      <c r="C50" s="20"/>
      <c r="D50" s="24" t="s">
        <v>29</v>
      </c>
      <c r="E50" s="22"/>
      <c r="F50" s="23"/>
      <c r="G50" s="23"/>
      <c r="H50" s="23"/>
    </row>
    <row r="51" spans="3:8" s="2" customFormat="1" ht="15.75" customHeight="1" x14ac:dyDescent="0.15">
      <c r="C51" s="20"/>
      <c r="D51" s="24"/>
      <c r="E51" s="22" t="s">
        <v>31</v>
      </c>
      <c r="F51" s="36">
        <v>137412</v>
      </c>
      <c r="G51" s="36">
        <v>0</v>
      </c>
      <c r="H51" s="36">
        <f>SUM(F51:G51)</f>
        <v>137412</v>
      </c>
    </row>
    <row r="52" spans="3:8" s="2" customFormat="1" ht="15.75" customHeight="1" x14ac:dyDescent="0.15">
      <c r="C52" s="20"/>
      <c r="D52" s="24"/>
      <c r="E52" s="32" t="s">
        <v>32</v>
      </c>
      <c r="F52" s="33">
        <f>SUM(F51:F51)</f>
        <v>137412</v>
      </c>
      <c r="G52" s="33">
        <f>SUM(G51:G51)</f>
        <v>0</v>
      </c>
      <c r="H52" s="33">
        <f>SUM(H51:H51)</f>
        <v>137412</v>
      </c>
    </row>
    <row r="53" spans="3:8" s="2" customFormat="1" ht="15.75" customHeight="1" x14ac:dyDescent="0.15">
      <c r="C53" s="20"/>
      <c r="D53" s="24" t="s">
        <v>52</v>
      </c>
      <c r="E53" s="22"/>
      <c r="F53" s="35"/>
      <c r="G53" s="35"/>
      <c r="H53" s="35"/>
    </row>
    <row r="54" spans="3:8" s="2" customFormat="1" ht="15.75" customHeight="1" x14ac:dyDescent="0.15">
      <c r="C54" s="20"/>
      <c r="D54" s="24"/>
      <c r="E54" s="22" t="s">
        <v>53</v>
      </c>
      <c r="F54" s="25">
        <v>113517</v>
      </c>
      <c r="G54" s="25">
        <v>48717</v>
      </c>
      <c r="H54" s="25">
        <f>SUM(F54:G54)</f>
        <v>162234</v>
      </c>
    </row>
    <row r="55" spans="3:8" s="2" customFormat="1" ht="15.75" customHeight="1" x14ac:dyDescent="0.15">
      <c r="C55" s="20"/>
      <c r="D55" s="24"/>
      <c r="E55" s="22" t="s">
        <v>54</v>
      </c>
      <c r="F55" s="25">
        <v>8195</v>
      </c>
      <c r="G55" s="25">
        <v>55695</v>
      </c>
      <c r="H55" s="25">
        <f>SUM(F55:G55)</f>
        <v>63890</v>
      </c>
    </row>
    <row r="56" spans="3:8" s="2" customFormat="1" ht="15.75" customHeight="1" x14ac:dyDescent="0.15">
      <c r="C56" s="20"/>
      <c r="D56" s="24"/>
      <c r="E56" s="22" t="s">
        <v>41</v>
      </c>
      <c r="F56" s="25">
        <v>167892</v>
      </c>
      <c r="G56" s="25">
        <v>52000</v>
      </c>
      <c r="H56" s="25">
        <f t="shared" ref="H56:H62" si="3">SUM(F56:G56)</f>
        <v>219892</v>
      </c>
    </row>
    <row r="57" spans="3:8" s="2" customFormat="1" ht="15.75" customHeight="1" x14ac:dyDescent="0.15">
      <c r="C57" s="20"/>
      <c r="D57" s="24"/>
      <c r="E57" s="22" t="s">
        <v>55</v>
      </c>
      <c r="F57" s="25">
        <v>60382</v>
      </c>
      <c r="G57" s="25">
        <v>50000</v>
      </c>
      <c r="H57" s="25">
        <f t="shared" si="3"/>
        <v>110382</v>
      </c>
    </row>
    <row r="58" spans="3:8" s="2" customFormat="1" ht="15.75" customHeight="1" x14ac:dyDescent="0.15">
      <c r="C58" s="20"/>
      <c r="D58" s="24"/>
      <c r="E58" s="22" t="s">
        <v>44</v>
      </c>
      <c r="F58" s="25">
        <v>24488</v>
      </c>
      <c r="G58" s="25">
        <v>14880</v>
      </c>
      <c r="H58" s="25">
        <f t="shared" si="3"/>
        <v>39368</v>
      </c>
    </row>
    <row r="59" spans="3:8" s="2" customFormat="1" ht="15.75" customHeight="1" x14ac:dyDescent="0.15">
      <c r="C59" s="20"/>
      <c r="D59" s="24"/>
      <c r="E59" s="22" t="s">
        <v>56</v>
      </c>
      <c r="F59" s="25">
        <v>6400</v>
      </c>
      <c r="G59" s="25">
        <v>0</v>
      </c>
      <c r="H59" s="25">
        <f t="shared" si="3"/>
        <v>6400</v>
      </c>
    </row>
    <row r="60" spans="3:8" s="2" customFormat="1" ht="15.75" customHeight="1" x14ac:dyDescent="0.15">
      <c r="C60" s="20"/>
      <c r="D60" s="24"/>
      <c r="E60" s="22" t="s">
        <v>57</v>
      </c>
      <c r="F60" s="25">
        <v>80766</v>
      </c>
      <c r="G60" s="25">
        <v>60000</v>
      </c>
      <c r="H60" s="25">
        <f t="shared" si="3"/>
        <v>140766</v>
      </c>
    </row>
    <row r="61" spans="3:8" s="2" customFormat="1" ht="15.75" customHeight="1" x14ac:dyDescent="0.15">
      <c r="C61" s="20"/>
      <c r="D61" s="24"/>
      <c r="E61" s="22" t="s">
        <v>45</v>
      </c>
      <c r="F61" s="25">
        <v>33000</v>
      </c>
      <c r="G61" s="25">
        <v>0</v>
      </c>
      <c r="H61" s="25">
        <f t="shared" si="3"/>
        <v>33000</v>
      </c>
    </row>
    <row r="62" spans="3:8" s="2" customFormat="1" ht="15.75" customHeight="1" x14ac:dyDescent="0.15">
      <c r="C62" s="20"/>
      <c r="D62" s="24"/>
      <c r="E62" s="22" t="s">
        <v>48</v>
      </c>
      <c r="F62" s="25">
        <v>39895</v>
      </c>
      <c r="G62" s="25">
        <v>0</v>
      </c>
      <c r="H62" s="25">
        <f t="shared" si="3"/>
        <v>39895</v>
      </c>
    </row>
    <row r="63" spans="3:8" s="2" customFormat="1" ht="15.75" customHeight="1" x14ac:dyDescent="0.15">
      <c r="C63" s="20"/>
      <c r="D63" s="24"/>
      <c r="E63" s="32" t="s">
        <v>49</v>
      </c>
      <c r="F63" s="33">
        <f>SUM(F54:F62)</f>
        <v>534535</v>
      </c>
      <c r="G63" s="33">
        <f>SUM(G54:G62)</f>
        <v>281292</v>
      </c>
      <c r="H63" s="33">
        <f>SUM(F63:G63)</f>
        <v>815827</v>
      </c>
    </row>
    <row r="64" spans="3:8" s="2" customFormat="1" ht="15.75" customHeight="1" x14ac:dyDescent="0.15">
      <c r="C64" s="20"/>
      <c r="D64" s="24"/>
      <c r="E64" s="26" t="s">
        <v>58</v>
      </c>
      <c r="F64" s="33">
        <f>F52+F63</f>
        <v>671947</v>
      </c>
      <c r="G64" s="33">
        <f>G52+G63</f>
        <v>281292</v>
      </c>
      <c r="H64" s="33">
        <f>H52+H63</f>
        <v>953239</v>
      </c>
    </row>
    <row r="65" spans="3:8" s="2" customFormat="1" ht="15.75" customHeight="1" x14ac:dyDescent="0.15">
      <c r="C65" s="20"/>
      <c r="D65" s="24"/>
      <c r="E65" s="26" t="s">
        <v>59</v>
      </c>
      <c r="F65" s="33">
        <f>F48+F64</f>
        <v>3745021</v>
      </c>
      <c r="G65" s="33">
        <f>G48+G64</f>
        <v>1578318</v>
      </c>
      <c r="H65" s="33">
        <f>H48+H64</f>
        <v>5323339</v>
      </c>
    </row>
    <row r="66" spans="3:8" s="2" customFormat="1" ht="15.75" customHeight="1" x14ac:dyDescent="0.15">
      <c r="C66" s="20"/>
      <c r="D66" s="24"/>
      <c r="E66" s="32" t="s">
        <v>60</v>
      </c>
      <c r="F66" s="33">
        <f>F24-F65</f>
        <v>-204539</v>
      </c>
      <c r="G66" s="33">
        <f>G24-G65</f>
        <v>91885</v>
      </c>
      <c r="H66" s="33">
        <f>H24-H65</f>
        <v>-112654</v>
      </c>
    </row>
    <row r="67" spans="3:8" s="2" customFormat="1" ht="15.75" customHeight="1" x14ac:dyDescent="0.15">
      <c r="C67" s="20"/>
      <c r="D67" s="26" t="s">
        <v>61</v>
      </c>
      <c r="E67" s="32"/>
      <c r="F67" s="37"/>
      <c r="G67" s="37"/>
      <c r="H67" s="37"/>
    </row>
    <row r="68" spans="3:8" s="2" customFormat="1" ht="15.75" customHeight="1" x14ac:dyDescent="0.15">
      <c r="C68" s="20"/>
      <c r="D68" s="24"/>
      <c r="E68" s="22" t="s">
        <v>62</v>
      </c>
      <c r="F68" s="38">
        <v>0</v>
      </c>
      <c r="G68" s="39">
        <v>0</v>
      </c>
      <c r="H68" s="29">
        <v>0</v>
      </c>
    </row>
    <row r="69" spans="3:8" s="2" customFormat="1" ht="15.75" customHeight="1" x14ac:dyDescent="0.15">
      <c r="C69" s="20"/>
      <c r="D69" s="24"/>
      <c r="E69" s="32" t="s">
        <v>63</v>
      </c>
      <c r="F69" s="33">
        <f>SUM(F68)</f>
        <v>0</v>
      </c>
      <c r="G69" s="33">
        <v>0</v>
      </c>
      <c r="H69" s="33">
        <v>0</v>
      </c>
    </row>
    <row r="70" spans="3:8" s="2" customFormat="1" ht="15.75" customHeight="1" x14ac:dyDescent="0.15">
      <c r="C70" s="20"/>
      <c r="D70" s="24"/>
      <c r="E70" s="22" t="s">
        <v>64</v>
      </c>
      <c r="F70" s="40">
        <f>F66+F69</f>
        <v>-204539</v>
      </c>
      <c r="G70" s="40">
        <f>G66+G69</f>
        <v>91885</v>
      </c>
      <c r="H70" s="40">
        <f>H66+H69</f>
        <v>-112654</v>
      </c>
    </row>
    <row r="71" spans="3:8" s="2" customFormat="1" ht="15.75" customHeight="1" x14ac:dyDescent="0.15">
      <c r="C71" s="20"/>
      <c r="D71" s="24"/>
      <c r="E71" s="24" t="s">
        <v>65</v>
      </c>
      <c r="F71" s="25">
        <v>1965</v>
      </c>
      <c r="G71" s="25">
        <v>-1965</v>
      </c>
      <c r="H71" s="31">
        <f>SUM(F71:G71)</f>
        <v>0</v>
      </c>
    </row>
    <row r="72" spans="3:8" s="2" customFormat="1" ht="15.75" customHeight="1" x14ac:dyDescent="0.15">
      <c r="C72" s="20"/>
      <c r="D72" s="24"/>
      <c r="E72" s="32" t="s">
        <v>66</v>
      </c>
      <c r="F72" s="38">
        <v>0</v>
      </c>
      <c r="G72" s="38">
        <v>89920</v>
      </c>
      <c r="H72" s="36">
        <f>SUM(F72:G72)</f>
        <v>89920</v>
      </c>
    </row>
    <row r="73" spans="3:8" s="2" customFormat="1" ht="15.75" customHeight="1" thickBot="1" x14ac:dyDescent="0.2">
      <c r="C73" s="20"/>
      <c r="D73" s="24"/>
      <c r="E73" s="32" t="s">
        <v>67</v>
      </c>
      <c r="F73" s="41">
        <f>F70+F71-F72</f>
        <v>-202574</v>
      </c>
      <c r="G73" s="41">
        <v>0</v>
      </c>
      <c r="H73" s="31">
        <f>SUM(F73:G73)</f>
        <v>-202574</v>
      </c>
    </row>
    <row r="74" spans="3:8" s="2" customFormat="1" ht="15.75" customHeight="1" thickTop="1" x14ac:dyDescent="0.15">
      <c r="C74" s="20"/>
      <c r="D74" s="24"/>
      <c r="E74" s="32" t="s">
        <v>68</v>
      </c>
      <c r="F74" s="38"/>
      <c r="G74" s="38"/>
      <c r="H74" s="38">
        <v>1793431</v>
      </c>
    </row>
    <row r="75" spans="3:8" s="2" customFormat="1" ht="15.75" customHeight="1" thickBot="1" x14ac:dyDescent="0.2">
      <c r="C75" s="42"/>
      <c r="D75" s="43"/>
      <c r="E75" s="44" t="s">
        <v>69</v>
      </c>
      <c r="F75" s="33"/>
      <c r="G75" s="33"/>
      <c r="H75" s="41">
        <f>SUM(H73:H74)</f>
        <v>1590857</v>
      </c>
    </row>
    <row r="76" spans="3:8" ht="14.25" thickTop="1" x14ac:dyDescent="0.15"/>
  </sheetData>
  <mergeCells count="4">
    <mergeCell ref="C2:H2"/>
    <mergeCell ref="C3:H3"/>
    <mergeCell ref="G5:H5"/>
    <mergeCell ref="C7:E7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2016-03-27T03:01:37Z</dcterms:created>
  <dcterms:modified xsi:type="dcterms:W3CDTF">2016-03-27T03:02:57Z</dcterms:modified>
</cp:coreProperties>
</file>