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2\Desktop\"/>
    </mc:Choice>
  </mc:AlternateContent>
  <bookViews>
    <workbookView xWindow="0" yWindow="0" windowWidth="20490" windowHeight="77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7" i="1" l="1"/>
  <c r="I67" i="1" s="1"/>
  <c r="I66" i="1"/>
  <c r="I65" i="1"/>
  <c r="K65" i="1" s="1"/>
  <c r="K67" i="1" s="1"/>
  <c r="I63" i="1"/>
  <c r="K63" i="1" s="1"/>
  <c r="K62" i="1"/>
  <c r="I62" i="1"/>
  <c r="I61" i="1"/>
  <c r="K61" i="1" s="1"/>
  <c r="K60" i="1"/>
  <c r="I60" i="1"/>
  <c r="I59" i="1"/>
  <c r="K59" i="1" s="1"/>
  <c r="K58" i="1"/>
  <c r="I58" i="1"/>
  <c r="I56" i="1"/>
  <c r="K56" i="1" s="1"/>
  <c r="J55" i="1"/>
  <c r="H55" i="1"/>
  <c r="G55" i="1"/>
  <c r="F55" i="1"/>
  <c r="E55" i="1"/>
  <c r="D55" i="1"/>
  <c r="I55" i="1" s="1"/>
  <c r="K55" i="1" s="1"/>
  <c r="K54" i="1"/>
  <c r="J50" i="1"/>
  <c r="J51" i="1" s="1"/>
  <c r="H50" i="1"/>
  <c r="H51" i="1" s="1"/>
  <c r="G50" i="1"/>
  <c r="G51" i="1" s="1"/>
  <c r="F50" i="1"/>
  <c r="F51" i="1" s="1"/>
  <c r="E50" i="1"/>
  <c r="E51" i="1" s="1"/>
  <c r="D50" i="1"/>
  <c r="D51" i="1" s="1"/>
  <c r="I49" i="1"/>
  <c r="K49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I50" i="1" s="1"/>
  <c r="I51" i="1" s="1"/>
  <c r="J26" i="1"/>
  <c r="H26" i="1"/>
  <c r="G26" i="1"/>
  <c r="F26" i="1"/>
  <c r="E26" i="1"/>
  <c r="D26" i="1"/>
  <c r="I26" i="1" s="1"/>
  <c r="K26" i="1" s="1"/>
  <c r="I25" i="1"/>
  <c r="K25" i="1" s="1"/>
  <c r="I24" i="1"/>
  <c r="K24" i="1" s="1"/>
  <c r="J21" i="1"/>
  <c r="J52" i="1" s="1"/>
  <c r="J57" i="1" s="1"/>
  <c r="J64" i="1" s="1"/>
  <c r="J67" i="1" s="1"/>
  <c r="H21" i="1"/>
  <c r="H52" i="1" s="1"/>
  <c r="H57" i="1" s="1"/>
  <c r="G21" i="1"/>
  <c r="G52" i="1" s="1"/>
  <c r="G57" i="1" s="1"/>
  <c r="G64" i="1" s="1"/>
  <c r="F21" i="1"/>
  <c r="F52" i="1" s="1"/>
  <c r="F57" i="1" s="1"/>
  <c r="F64" i="1" s="1"/>
  <c r="E21" i="1"/>
  <c r="E52" i="1" s="1"/>
  <c r="E57" i="1" s="1"/>
  <c r="E64" i="1" s="1"/>
  <c r="D21" i="1"/>
  <c r="I21" i="1" s="1"/>
  <c r="I20" i="1"/>
  <c r="K20" i="1" s="1"/>
  <c r="I19" i="1"/>
  <c r="K19" i="1" s="1"/>
  <c r="I18" i="1"/>
  <c r="K18" i="1" s="1"/>
  <c r="I16" i="1"/>
  <c r="K16" i="1" s="1"/>
  <c r="I15" i="1"/>
  <c r="K15" i="1" s="1"/>
  <c r="I13" i="1"/>
  <c r="K13" i="1" s="1"/>
  <c r="I12" i="1"/>
  <c r="K12" i="1" s="1"/>
  <c r="I11" i="1"/>
  <c r="K11" i="1" s="1"/>
  <c r="I10" i="1"/>
  <c r="K10" i="1" s="1"/>
  <c r="I8" i="1"/>
  <c r="K8" i="1" s="1"/>
  <c r="I7" i="1"/>
  <c r="K7" i="1" s="1"/>
  <c r="K21" i="1" l="1"/>
  <c r="I52" i="1"/>
  <c r="I57" i="1" s="1"/>
  <c r="D52" i="1"/>
  <c r="D57" i="1" s="1"/>
  <c r="D64" i="1" s="1"/>
  <c r="I64" i="1" s="1"/>
  <c r="K28" i="1"/>
  <c r="K50" i="1" s="1"/>
  <c r="K51" i="1" s="1"/>
  <c r="K52" i="1" l="1"/>
  <c r="K57" i="1" s="1"/>
</calcChain>
</file>

<file path=xl/sharedStrings.xml><?xml version="1.0" encoding="utf-8"?>
<sst xmlns="http://schemas.openxmlformats.org/spreadsheetml/2006/main" count="75" uniqueCount="75">
  <si>
    <t>1２.事　業　別　損　益　の　状　況</t>
    <rPh sb="3" eb="4">
      <t>コト</t>
    </rPh>
    <rPh sb="5" eb="6">
      <t>ギョウ</t>
    </rPh>
    <rPh sb="7" eb="8">
      <t>ベツ</t>
    </rPh>
    <rPh sb="9" eb="10">
      <t>ソン</t>
    </rPh>
    <rPh sb="11" eb="12">
      <t>エキ</t>
    </rPh>
    <rPh sb="15" eb="16">
      <t>ジョウ</t>
    </rPh>
    <rPh sb="17" eb="18">
      <t>キョウ</t>
    </rPh>
    <phoneticPr fontId="4"/>
  </si>
  <si>
    <t>（単位：円）</t>
    <rPh sb="1" eb="3">
      <t>タンイ</t>
    </rPh>
    <rPh sb="4" eb="5">
      <t>エン</t>
    </rPh>
    <phoneticPr fontId="4"/>
  </si>
  <si>
    <t>特定非営利活動に係る事業</t>
    <rPh sb="0" eb="2">
      <t>トクテイ</t>
    </rPh>
    <rPh sb="2" eb="3">
      <t>ヒ</t>
    </rPh>
    <rPh sb="3" eb="5">
      <t>エイリ</t>
    </rPh>
    <rPh sb="5" eb="7">
      <t>カツドウ</t>
    </rPh>
    <rPh sb="8" eb="9">
      <t>カカ</t>
    </rPh>
    <rPh sb="10" eb="12">
      <t>ジギョウ</t>
    </rPh>
    <phoneticPr fontId="4"/>
  </si>
  <si>
    <t>その他の事業</t>
    <rPh sb="2" eb="3">
      <t>タ</t>
    </rPh>
    <rPh sb="4" eb="6">
      <t>ジギョウ</t>
    </rPh>
    <phoneticPr fontId="4"/>
  </si>
  <si>
    <t>合　　計</t>
    <rPh sb="0" eb="1">
      <t>ゴウ</t>
    </rPh>
    <rPh sb="3" eb="4">
      <t>ケイ</t>
    </rPh>
    <phoneticPr fontId="4"/>
  </si>
  <si>
    <t>伊万里湾清掃と　　　　水辺に親しむ事業費</t>
    <rPh sb="0" eb="3">
      <t>イマリ</t>
    </rPh>
    <rPh sb="3" eb="4">
      <t>ワン</t>
    </rPh>
    <rPh sb="4" eb="6">
      <t>セイソウ</t>
    </rPh>
    <rPh sb="11" eb="13">
      <t>ミズベ</t>
    </rPh>
    <rPh sb="14" eb="15">
      <t>シタ</t>
    </rPh>
    <rPh sb="17" eb="18">
      <t>コト</t>
    </rPh>
    <rPh sb="18" eb="19">
      <t>ギョウ</t>
    </rPh>
    <rPh sb="19" eb="20">
      <t>ヒ</t>
    </rPh>
    <phoneticPr fontId="4"/>
  </si>
  <si>
    <t>水難救済と救難所　　　　　の育成強化事業費</t>
    <rPh sb="0" eb="2">
      <t>スイナン</t>
    </rPh>
    <rPh sb="2" eb="4">
      <t>キュウサイ</t>
    </rPh>
    <rPh sb="5" eb="7">
      <t>キュウナン</t>
    </rPh>
    <rPh sb="7" eb="8">
      <t>ショ</t>
    </rPh>
    <rPh sb="14" eb="16">
      <t>イクセイ</t>
    </rPh>
    <rPh sb="16" eb="17">
      <t>ツヨシ</t>
    </rPh>
    <rPh sb="17" eb="18">
      <t>カ</t>
    </rPh>
    <rPh sb="18" eb="20">
      <t>ジギョウ</t>
    </rPh>
    <rPh sb="20" eb="21">
      <t>ヒ</t>
    </rPh>
    <phoneticPr fontId="4"/>
  </si>
  <si>
    <t>小型船舶航行安全　　　　　指導の推進事業費</t>
    <rPh sb="0" eb="2">
      <t>コガタ</t>
    </rPh>
    <rPh sb="2" eb="4">
      <t>センパク</t>
    </rPh>
    <rPh sb="4" eb="6">
      <t>コウコウ</t>
    </rPh>
    <rPh sb="6" eb="8">
      <t>アンゼン</t>
    </rPh>
    <rPh sb="13" eb="15">
      <t>シドウ</t>
    </rPh>
    <rPh sb="16" eb="17">
      <t>スイ</t>
    </rPh>
    <rPh sb="17" eb="18">
      <t>シン</t>
    </rPh>
    <rPh sb="18" eb="20">
      <t>ジギョウ</t>
    </rPh>
    <rPh sb="20" eb="21">
      <t>ヒ</t>
    </rPh>
    <phoneticPr fontId="4"/>
  </si>
  <si>
    <t>九州北部小型船　　　　　　　　　安全協会</t>
    <rPh sb="0" eb="2">
      <t>キュウシュウ</t>
    </rPh>
    <rPh sb="2" eb="4">
      <t>ホクブ</t>
    </rPh>
    <rPh sb="4" eb="7">
      <t>コガタセン</t>
    </rPh>
    <rPh sb="16" eb="18">
      <t>アンゼン</t>
    </rPh>
    <rPh sb="18" eb="20">
      <t>キョウカイ</t>
    </rPh>
    <phoneticPr fontId="4"/>
  </si>
  <si>
    <t>委託管理業務　　　　　　　　　　事業費</t>
    <rPh sb="0" eb="2">
      <t>イタク</t>
    </rPh>
    <rPh sb="2" eb="4">
      <t>カンリ</t>
    </rPh>
    <rPh sb="4" eb="6">
      <t>ギョウム</t>
    </rPh>
    <rPh sb="16" eb="19">
      <t>ジギョウヒ</t>
    </rPh>
    <phoneticPr fontId="4"/>
  </si>
  <si>
    <t>事業部門計</t>
    <rPh sb="0" eb="2">
      <t>ジギョウ</t>
    </rPh>
    <rPh sb="2" eb="4">
      <t>ブモン</t>
    </rPh>
    <rPh sb="4" eb="5">
      <t>ケイ</t>
    </rPh>
    <phoneticPr fontId="4"/>
  </si>
  <si>
    <t>管理部門</t>
    <rPh sb="0" eb="2">
      <t>カンリ</t>
    </rPh>
    <rPh sb="2" eb="4">
      <t>ブモン</t>
    </rPh>
    <phoneticPr fontId="4"/>
  </si>
  <si>
    <t>Ⅰ経常収益</t>
    <rPh sb="1" eb="3">
      <t>ケイジョウ</t>
    </rPh>
    <rPh sb="3" eb="5">
      <t>シュウエキ</t>
    </rPh>
    <phoneticPr fontId="4"/>
  </si>
  <si>
    <t>１．受取会費</t>
    <rPh sb="2" eb="4">
      <t>ウケトリ</t>
    </rPh>
    <rPh sb="4" eb="6">
      <t>カイヒ</t>
    </rPh>
    <phoneticPr fontId="4"/>
  </si>
  <si>
    <t>正 会 員　会費収入</t>
    <rPh sb="0" eb="1">
      <t>タダシ</t>
    </rPh>
    <rPh sb="2" eb="3">
      <t>カイ</t>
    </rPh>
    <rPh sb="4" eb="5">
      <t>イン</t>
    </rPh>
    <rPh sb="6" eb="8">
      <t>カイヒ</t>
    </rPh>
    <rPh sb="8" eb="10">
      <t>シュウニュウ</t>
    </rPh>
    <phoneticPr fontId="4"/>
  </si>
  <si>
    <t>法人会員　会費収入</t>
    <rPh sb="0" eb="1">
      <t>ホウ</t>
    </rPh>
    <rPh sb="1" eb="2">
      <t>ニン</t>
    </rPh>
    <rPh sb="2" eb="4">
      <t>カイイン</t>
    </rPh>
    <rPh sb="5" eb="7">
      <t>カイヒ</t>
    </rPh>
    <rPh sb="7" eb="9">
      <t>シュウニュウ</t>
    </rPh>
    <phoneticPr fontId="4"/>
  </si>
  <si>
    <t>２．受取寄附金</t>
    <rPh sb="2" eb="4">
      <t>ウケトリ</t>
    </rPh>
    <rPh sb="4" eb="7">
      <t>キフキン</t>
    </rPh>
    <phoneticPr fontId="4"/>
  </si>
  <si>
    <t>寄附金収入</t>
    <rPh sb="0" eb="3">
      <t>キフキン</t>
    </rPh>
    <rPh sb="3" eb="5">
      <t>シュウニュウ</t>
    </rPh>
    <phoneticPr fontId="4"/>
  </si>
  <si>
    <t>指定寄附金収入</t>
    <rPh sb="0" eb="2">
      <t>シテイ</t>
    </rPh>
    <rPh sb="2" eb="5">
      <t>キフキン</t>
    </rPh>
    <rPh sb="5" eb="7">
      <t>シュウニュウ</t>
    </rPh>
    <phoneticPr fontId="4"/>
  </si>
  <si>
    <t>施設等受入評価益</t>
    <rPh sb="0" eb="2">
      <t>シセツ</t>
    </rPh>
    <rPh sb="2" eb="3">
      <t>トウ</t>
    </rPh>
    <rPh sb="3" eb="5">
      <t>ウケイレ</t>
    </rPh>
    <rPh sb="5" eb="7">
      <t>ヒョウカ</t>
    </rPh>
    <rPh sb="7" eb="8">
      <t>エキ</t>
    </rPh>
    <phoneticPr fontId="4"/>
  </si>
  <si>
    <t>ﾎﾞﾗﾝﾃｨｱ受入評価益</t>
    <rPh sb="7" eb="9">
      <t>ウケイレ</t>
    </rPh>
    <rPh sb="9" eb="11">
      <t>ヒョウカ</t>
    </rPh>
    <rPh sb="11" eb="12">
      <t>エキ</t>
    </rPh>
    <phoneticPr fontId="4"/>
  </si>
  <si>
    <t>３．事業収益</t>
    <rPh sb="2" eb="4">
      <t>ジギョウ</t>
    </rPh>
    <rPh sb="4" eb="6">
      <t>シュウエキ</t>
    </rPh>
    <phoneticPr fontId="4"/>
  </si>
  <si>
    <t>非営利活動事業収益</t>
    <rPh sb="0" eb="3">
      <t>ヒエイリ</t>
    </rPh>
    <rPh sb="3" eb="5">
      <t>カツドウ</t>
    </rPh>
    <rPh sb="5" eb="7">
      <t>ジギョウ</t>
    </rPh>
    <rPh sb="7" eb="9">
      <t>シュウエキ</t>
    </rPh>
    <phoneticPr fontId="4"/>
  </si>
  <si>
    <t>その他の事業収益</t>
    <rPh sb="2" eb="3">
      <t>タ</t>
    </rPh>
    <rPh sb="4" eb="6">
      <t>ジギョウ</t>
    </rPh>
    <rPh sb="6" eb="8">
      <t>シュウエキ</t>
    </rPh>
    <phoneticPr fontId="4"/>
  </si>
  <si>
    <t>４．その他の収益</t>
    <rPh sb="4" eb="5">
      <t>タ</t>
    </rPh>
    <rPh sb="6" eb="8">
      <t>シュウエキ</t>
    </rPh>
    <phoneticPr fontId="4"/>
  </si>
  <si>
    <t>受取利息</t>
    <rPh sb="0" eb="2">
      <t>ウケトリ</t>
    </rPh>
    <rPh sb="2" eb="4">
      <t>リソク</t>
    </rPh>
    <phoneticPr fontId="4"/>
  </si>
  <si>
    <t>広告料</t>
    <rPh sb="0" eb="3">
      <t>コウコクリョウ</t>
    </rPh>
    <phoneticPr fontId="4"/>
  </si>
  <si>
    <t>雑収益</t>
    <rPh sb="0" eb="1">
      <t>ザツ</t>
    </rPh>
    <rPh sb="1" eb="3">
      <t>シュウエキ</t>
    </rPh>
    <phoneticPr fontId="4"/>
  </si>
  <si>
    <t>経常収益計</t>
    <rPh sb="0" eb="2">
      <t>ケイジョウ</t>
    </rPh>
    <rPh sb="2" eb="4">
      <t>シュウエキ</t>
    </rPh>
    <rPh sb="4" eb="5">
      <t>ケイ</t>
    </rPh>
    <phoneticPr fontId="4"/>
  </si>
  <si>
    <t>Ⅱ経常費用</t>
  </si>
  <si>
    <t>(1)人件費</t>
    <rPh sb="3" eb="6">
      <t>ジンケンヒ</t>
    </rPh>
    <phoneticPr fontId="4"/>
  </si>
  <si>
    <t>事務員費</t>
    <rPh sb="0" eb="3">
      <t>ジムイン</t>
    </rPh>
    <rPh sb="3" eb="4">
      <t>ヒ</t>
    </rPh>
    <phoneticPr fontId="4"/>
  </si>
  <si>
    <t>ﾎﾞﾗﾝﾃｨｱ受入評価費用</t>
    <rPh sb="7" eb="9">
      <t>ウケイレ</t>
    </rPh>
    <rPh sb="9" eb="11">
      <t>ヒョウカ</t>
    </rPh>
    <rPh sb="11" eb="13">
      <t>ヒヨウ</t>
    </rPh>
    <phoneticPr fontId="4"/>
  </si>
  <si>
    <t>人件費計</t>
    <rPh sb="0" eb="3">
      <t>ジンケンヒ</t>
    </rPh>
    <rPh sb="3" eb="4">
      <t>ケイ</t>
    </rPh>
    <phoneticPr fontId="4"/>
  </si>
  <si>
    <t>(2)その他の経費</t>
    <rPh sb="5" eb="6">
      <t>タ</t>
    </rPh>
    <rPh sb="7" eb="9">
      <t>ケイヒ</t>
    </rPh>
    <phoneticPr fontId="4"/>
  </si>
  <si>
    <t>港管理・指導外注費</t>
    <rPh sb="0" eb="1">
      <t>ミナト</t>
    </rPh>
    <rPh sb="1" eb="3">
      <t>カンリ</t>
    </rPh>
    <rPh sb="4" eb="6">
      <t>シドウ</t>
    </rPh>
    <rPh sb="6" eb="9">
      <t>ガイチュウヒ</t>
    </rPh>
    <phoneticPr fontId="4"/>
  </si>
  <si>
    <t>指導員・救助員活動費</t>
    <rPh sb="0" eb="3">
      <t>シドウイン</t>
    </rPh>
    <rPh sb="4" eb="7">
      <t>キュウジョイン</t>
    </rPh>
    <rPh sb="7" eb="9">
      <t>カツドウ</t>
    </rPh>
    <rPh sb="9" eb="10">
      <t>ヒ</t>
    </rPh>
    <phoneticPr fontId="4"/>
  </si>
  <si>
    <t>艇借上げ</t>
    <rPh sb="0" eb="1">
      <t>テイ</t>
    </rPh>
    <rPh sb="1" eb="3">
      <t>カリア</t>
    </rPh>
    <phoneticPr fontId="4"/>
  </si>
  <si>
    <t>燃料代</t>
    <rPh sb="0" eb="3">
      <t>ネンリョウダイ</t>
    </rPh>
    <phoneticPr fontId="4"/>
  </si>
  <si>
    <t>運搬費</t>
    <rPh sb="0" eb="2">
      <t>ウンパン</t>
    </rPh>
    <rPh sb="2" eb="3">
      <t>ヒ</t>
    </rPh>
    <phoneticPr fontId="4"/>
  </si>
  <si>
    <t>印刷費</t>
    <rPh sb="0" eb="2">
      <t>インサツ</t>
    </rPh>
    <rPh sb="2" eb="3">
      <t>ヒ</t>
    </rPh>
    <phoneticPr fontId="4"/>
  </si>
  <si>
    <t>傷害保険料</t>
    <rPh sb="0" eb="2">
      <t>ショウガイ</t>
    </rPh>
    <rPh sb="2" eb="5">
      <t>ホケンリョウ</t>
    </rPh>
    <phoneticPr fontId="4"/>
  </si>
  <si>
    <t>清掃活動振替</t>
    <rPh sb="0" eb="2">
      <t>セイソウ</t>
    </rPh>
    <rPh sb="2" eb="4">
      <t>カツドウ</t>
    </rPh>
    <rPh sb="4" eb="6">
      <t>フリカエ</t>
    </rPh>
    <phoneticPr fontId="4"/>
  </si>
  <si>
    <t>旅費・交通費</t>
    <rPh sb="0" eb="2">
      <t>リョヒ</t>
    </rPh>
    <rPh sb="3" eb="6">
      <t>コウツウヒ</t>
    </rPh>
    <phoneticPr fontId="4"/>
  </si>
  <si>
    <t>総　会</t>
    <rPh sb="0" eb="1">
      <t>ソウ</t>
    </rPh>
    <rPh sb="2" eb="3">
      <t>カイ</t>
    </rPh>
    <phoneticPr fontId="4"/>
  </si>
  <si>
    <t>会議費</t>
    <rPh sb="0" eb="3">
      <t>カイギヒ</t>
    </rPh>
    <phoneticPr fontId="4"/>
  </si>
  <si>
    <t>安全講習会</t>
    <rPh sb="0" eb="2">
      <t>アンゼン</t>
    </rPh>
    <rPh sb="2" eb="5">
      <t>コウシュウカイ</t>
    </rPh>
    <phoneticPr fontId="4"/>
  </si>
  <si>
    <t>事務用品費</t>
    <rPh sb="0" eb="2">
      <t>ジム</t>
    </rPh>
    <rPh sb="2" eb="4">
      <t>ヨウヒン</t>
    </rPh>
    <rPh sb="4" eb="5">
      <t>ヒ</t>
    </rPh>
    <phoneticPr fontId="4"/>
  </si>
  <si>
    <t>通信費</t>
    <rPh sb="0" eb="3">
      <t>ツウシンヒ</t>
    </rPh>
    <phoneticPr fontId="4"/>
  </si>
  <si>
    <t>器材</t>
    <rPh sb="0" eb="2">
      <t>キザイ</t>
    </rPh>
    <phoneticPr fontId="4"/>
  </si>
  <si>
    <t>租税公課</t>
    <rPh sb="0" eb="2">
      <t>ソゼイ</t>
    </rPh>
    <rPh sb="2" eb="4">
      <t>コウカ</t>
    </rPh>
    <phoneticPr fontId="4"/>
  </si>
  <si>
    <t>渉外費</t>
    <rPh sb="0" eb="2">
      <t>ショウガイ</t>
    </rPh>
    <rPh sb="2" eb="3">
      <t>ヒ</t>
    </rPh>
    <phoneticPr fontId="4"/>
  </si>
  <si>
    <t>会　費</t>
    <rPh sb="0" eb="1">
      <t>カイ</t>
    </rPh>
    <rPh sb="2" eb="3">
      <t>ヒ</t>
    </rPh>
    <phoneticPr fontId="4"/>
  </si>
  <si>
    <t>備品費</t>
    <rPh sb="0" eb="2">
      <t>ビヒン</t>
    </rPh>
    <rPh sb="2" eb="3">
      <t>ヒ</t>
    </rPh>
    <phoneticPr fontId="4"/>
  </si>
  <si>
    <t>水上バイク維持管理費</t>
    <rPh sb="0" eb="2">
      <t>スイジョウ</t>
    </rPh>
    <rPh sb="5" eb="7">
      <t>イジ</t>
    </rPh>
    <rPh sb="7" eb="10">
      <t>カンリヒ</t>
    </rPh>
    <phoneticPr fontId="4"/>
  </si>
  <si>
    <t>施設等評価費用</t>
    <rPh sb="0" eb="3">
      <t>シセツトウ</t>
    </rPh>
    <rPh sb="3" eb="5">
      <t>ヒョウカ</t>
    </rPh>
    <rPh sb="5" eb="7">
      <t>ヒヨウ</t>
    </rPh>
    <phoneticPr fontId="4"/>
  </si>
  <si>
    <t>雑　費</t>
    <rPh sb="0" eb="1">
      <t>ザツ</t>
    </rPh>
    <rPh sb="2" eb="3">
      <t>ヒ</t>
    </rPh>
    <phoneticPr fontId="4"/>
  </si>
  <si>
    <t>その他経費計</t>
    <rPh sb="2" eb="3">
      <t>タ</t>
    </rPh>
    <rPh sb="3" eb="5">
      <t>ケイヒ</t>
    </rPh>
    <rPh sb="5" eb="6">
      <t>ケイ</t>
    </rPh>
    <phoneticPr fontId="4"/>
  </si>
  <si>
    <t>経常費用計</t>
    <rPh sb="0" eb="2">
      <t>ケイジョウ</t>
    </rPh>
    <rPh sb="2" eb="4">
      <t>ヒヨウ</t>
    </rPh>
    <rPh sb="4" eb="5">
      <t>ケイ</t>
    </rPh>
    <phoneticPr fontId="4"/>
  </si>
  <si>
    <t>当期経常増減額</t>
    <rPh sb="0" eb="2">
      <t>トウキ</t>
    </rPh>
    <rPh sb="2" eb="4">
      <t>ケイジョウ</t>
    </rPh>
    <rPh sb="4" eb="7">
      <t>ゾウゲンガク</t>
    </rPh>
    <phoneticPr fontId="4"/>
  </si>
  <si>
    <t>Ⅲ経常外収益</t>
    <rPh sb="1" eb="3">
      <t>ケイジョウ</t>
    </rPh>
    <rPh sb="3" eb="4">
      <t>ガイ</t>
    </rPh>
    <rPh sb="4" eb="6">
      <t>シュウエキ</t>
    </rPh>
    <phoneticPr fontId="4"/>
  </si>
  <si>
    <t>１．艇貸料</t>
    <rPh sb="2" eb="3">
      <t>テイ</t>
    </rPh>
    <rPh sb="3" eb="4">
      <t>カ</t>
    </rPh>
    <rPh sb="4" eb="5">
      <t>リョウ</t>
    </rPh>
    <phoneticPr fontId="4"/>
  </si>
  <si>
    <t>経常外収益計</t>
    <rPh sb="0" eb="2">
      <t>ケイジョウ</t>
    </rPh>
    <rPh sb="2" eb="3">
      <t>ガイ</t>
    </rPh>
    <rPh sb="3" eb="5">
      <t>シュウエキ</t>
    </rPh>
    <rPh sb="5" eb="6">
      <t>ケイ</t>
    </rPh>
    <phoneticPr fontId="4"/>
  </si>
  <si>
    <t>経理区分振替額</t>
    <rPh sb="0" eb="2">
      <t>ケイリ</t>
    </rPh>
    <rPh sb="2" eb="4">
      <t>クブン</t>
    </rPh>
    <rPh sb="4" eb="6">
      <t>フリカエ</t>
    </rPh>
    <rPh sb="6" eb="7">
      <t>ガク</t>
    </rPh>
    <phoneticPr fontId="4"/>
  </si>
  <si>
    <t>税引前当期正味財産増減額</t>
    <rPh sb="0" eb="2">
      <t>ゼイビキ</t>
    </rPh>
    <rPh sb="2" eb="3">
      <t>マエ</t>
    </rPh>
    <rPh sb="3" eb="5">
      <t>トウキ</t>
    </rPh>
    <rPh sb="5" eb="7">
      <t>ショウミ</t>
    </rPh>
    <rPh sb="7" eb="9">
      <t>ザイサン</t>
    </rPh>
    <rPh sb="9" eb="11">
      <t>ゾウゲン</t>
    </rPh>
    <rPh sb="11" eb="12">
      <t>ガク</t>
    </rPh>
    <phoneticPr fontId="4"/>
  </si>
  <si>
    <t>国税</t>
    <rPh sb="0" eb="2">
      <t>コクゼイ</t>
    </rPh>
    <phoneticPr fontId="4"/>
  </si>
  <si>
    <t>地方法人税</t>
    <rPh sb="0" eb="2">
      <t>チホウ</t>
    </rPh>
    <rPh sb="2" eb="5">
      <t>ホウジンゼイ</t>
    </rPh>
    <phoneticPr fontId="4"/>
  </si>
  <si>
    <t>県民税</t>
    <rPh sb="0" eb="3">
      <t>ケンミンゼイ</t>
    </rPh>
    <phoneticPr fontId="4"/>
  </si>
  <si>
    <t>事業税</t>
    <rPh sb="0" eb="3">
      <t>ジギョウゼイ</t>
    </rPh>
    <phoneticPr fontId="4"/>
  </si>
  <si>
    <t>特別税</t>
    <rPh sb="0" eb="2">
      <t>トクベツ</t>
    </rPh>
    <rPh sb="2" eb="3">
      <t>ゼイ</t>
    </rPh>
    <phoneticPr fontId="4"/>
  </si>
  <si>
    <t>市民税</t>
    <rPh sb="0" eb="3">
      <t>シミンゼイ</t>
    </rPh>
    <phoneticPr fontId="4"/>
  </si>
  <si>
    <t>当期正味財産増減額</t>
    <rPh sb="0" eb="2">
      <t>トウキ</t>
    </rPh>
    <rPh sb="2" eb="4">
      <t>ショウミ</t>
    </rPh>
    <rPh sb="4" eb="6">
      <t>ザイサン</t>
    </rPh>
    <rPh sb="6" eb="9">
      <t>ゾウゲンガク</t>
    </rPh>
    <phoneticPr fontId="4"/>
  </si>
  <si>
    <t>前期繰越正味財産額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4"/>
  </si>
  <si>
    <t>経理区分振替</t>
    <rPh sb="0" eb="2">
      <t>ケイリ</t>
    </rPh>
    <rPh sb="2" eb="4">
      <t>クブン</t>
    </rPh>
    <rPh sb="4" eb="6">
      <t>フリカエ</t>
    </rPh>
    <phoneticPr fontId="4"/>
  </si>
  <si>
    <t>次期繰越正味財産額</t>
    <rPh sb="0" eb="2">
      <t>ジキ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</si>
</sst>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▲ &quot;#,##0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.5"/>
      <name val="ＭＳ ゴシック"/>
      <family val="3"/>
      <charset val="128"/>
    </font>
    <font>
      <sz val="11.5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2" fillId="0" borderId="0" xfId="0" applyNumberFormat="1" applyFont="1" applyBorder="1" applyAlignment="1">
      <alignment horizontal="left" vertical="center"/>
    </xf>
    <xf numFmtId="0" fontId="5" fillId="0" borderId="0" xfId="0" applyNumberFormat="1" applyFont="1" applyAlignment="1"/>
    <xf numFmtId="0" fontId="5" fillId="0" borderId="0" xfId="0" applyNumberFormat="1" applyFont="1" applyBorder="1" applyAlignment="1">
      <alignment vertical="center"/>
    </xf>
    <xf numFmtId="0" fontId="5" fillId="0" borderId="0" xfId="0" applyNumberFormat="1" applyFont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right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vertical="center"/>
    </xf>
    <xf numFmtId="0" fontId="6" fillId="0" borderId="5" xfId="0" applyNumberFormat="1" applyFont="1" applyBorder="1" applyAlignment="1">
      <alignment vertical="center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176" fontId="8" fillId="0" borderId="14" xfId="0" applyNumberFormat="1" applyFont="1" applyBorder="1" applyAlignment="1">
      <alignment horizontal="right"/>
    </xf>
    <xf numFmtId="0" fontId="7" fillId="0" borderId="3" xfId="0" applyFont="1" applyBorder="1" applyAlignment="1"/>
    <xf numFmtId="176" fontId="8" fillId="0" borderId="1" xfId="0" applyNumberFormat="1" applyFont="1" applyBorder="1" applyAlignment="1">
      <alignment horizontal="right"/>
    </xf>
    <xf numFmtId="176" fontId="8" fillId="0" borderId="15" xfId="0" applyNumberFormat="1" applyFont="1" applyBorder="1" applyAlignment="1">
      <alignment horizontal="right"/>
    </xf>
    <xf numFmtId="0" fontId="8" fillId="0" borderId="0" xfId="0" applyNumberFormat="1" applyFont="1" applyBorder="1" applyAlignment="1"/>
    <xf numFmtId="0" fontId="8" fillId="0" borderId="16" xfId="0" applyFont="1" applyBorder="1" applyAlignment="1"/>
    <xf numFmtId="0" fontId="8" fillId="0" borderId="17" xfId="0" applyFont="1" applyBorder="1" applyAlignment="1">
      <alignment horizontal="left"/>
    </xf>
    <xf numFmtId="0" fontId="8" fillId="0" borderId="18" xfId="0" applyNumberFormat="1" applyFont="1" applyBorder="1" applyAlignment="1"/>
    <xf numFmtId="176" fontId="8" fillId="0" borderId="19" xfId="0" applyNumberFormat="1" applyFont="1" applyBorder="1" applyAlignment="1">
      <alignment horizontal="right"/>
    </xf>
    <xf numFmtId="176" fontId="8" fillId="0" borderId="16" xfId="0" applyNumberFormat="1" applyFont="1" applyBorder="1" applyAlignment="1">
      <alignment horizontal="right"/>
    </xf>
    <xf numFmtId="176" fontId="8" fillId="0" borderId="20" xfId="0" applyNumberFormat="1" applyFont="1" applyBorder="1" applyAlignment="1">
      <alignment horizontal="right"/>
    </xf>
    <xf numFmtId="0" fontId="8" fillId="0" borderId="0" xfId="0" applyFont="1" applyBorder="1" applyAlignment="1"/>
    <xf numFmtId="0" fontId="8" fillId="0" borderId="21" xfId="0" applyNumberFormat="1" applyFont="1" applyBorder="1" applyAlignment="1"/>
    <xf numFmtId="176" fontId="8" fillId="0" borderId="22" xfId="0" applyNumberFormat="1" applyFont="1" applyBorder="1" applyAlignment="1">
      <alignment horizontal="right"/>
    </xf>
    <xf numFmtId="176" fontId="8" fillId="0" borderId="23" xfId="0" applyNumberFormat="1" applyFont="1" applyBorder="1" applyAlignment="1">
      <alignment horizontal="right"/>
    </xf>
    <xf numFmtId="176" fontId="8" fillId="0" borderId="24" xfId="0" applyNumberFormat="1" applyFont="1" applyBorder="1" applyAlignment="1">
      <alignment horizontal="right"/>
    </xf>
    <xf numFmtId="0" fontId="8" fillId="0" borderId="17" xfId="0" applyFont="1" applyBorder="1" applyAlignment="1"/>
    <xf numFmtId="176" fontId="8" fillId="2" borderId="22" xfId="0" applyNumberFormat="1" applyFont="1" applyFill="1" applyBorder="1" applyAlignment="1">
      <alignment horizontal="right"/>
    </xf>
    <xf numFmtId="176" fontId="8" fillId="2" borderId="23" xfId="0" applyNumberFormat="1" applyFont="1" applyFill="1" applyBorder="1" applyAlignment="1">
      <alignment horizontal="right"/>
    </xf>
    <xf numFmtId="176" fontId="8" fillId="2" borderId="24" xfId="0" applyNumberFormat="1" applyFont="1" applyFill="1" applyBorder="1" applyAlignment="1">
      <alignment horizontal="right"/>
    </xf>
    <xf numFmtId="0" fontId="8" fillId="0" borderId="18" xfId="0" applyNumberFormat="1" applyFont="1" applyBorder="1" applyAlignment="1">
      <alignment shrinkToFit="1"/>
    </xf>
    <xf numFmtId="0" fontId="8" fillId="0" borderId="21" xfId="0" applyNumberFormat="1" applyFont="1" applyBorder="1" applyAlignment="1">
      <alignment shrinkToFit="1"/>
    </xf>
    <xf numFmtId="0" fontId="8" fillId="0" borderId="25" xfId="0" applyNumberFormat="1" applyFont="1" applyBorder="1" applyAlignment="1">
      <alignment shrinkToFit="1"/>
    </xf>
    <xf numFmtId="176" fontId="8" fillId="0" borderId="26" xfId="0" applyNumberFormat="1" applyFont="1" applyBorder="1" applyAlignment="1">
      <alignment horizontal="right"/>
    </xf>
    <xf numFmtId="176" fontId="8" fillId="0" borderId="27" xfId="0" applyNumberFormat="1" applyFont="1" applyBorder="1" applyAlignment="1">
      <alignment horizontal="right"/>
    </xf>
    <xf numFmtId="176" fontId="8" fillId="0" borderId="28" xfId="0" applyNumberFormat="1" applyFont="1" applyBorder="1" applyAlignment="1">
      <alignment horizontal="right"/>
    </xf>
    <xf numFmtId="176" fontId="8" fillId="0" borderId="29" xfId="0" applyNumberFormat="1" applyFont="1" applyBorder="1" applyAlignment="1">
      <alignment horizontal="right"/>
    </xf>
    <xf numFmtId="0" fontId="7" fillId="0" borderId="11" xfId="0" applyNumberFormat="1" applyFont="1" applyBorder="1" applyAlignment="1"/>
    <xf numFmtId="176" fontId="8" fillId="0" borderId="12" xfId="0" applyNumberFormat="1" applyFont="1" applyBorder="1" applyAlignment="1">
      <alignment horizontal="right"/>
    </xf>
    <xf numFmtId="176" fontId="8" fillId="0" borderId="4" xfId="0" applyNumberFormat="1" applyFont="1" applyBorder="1" applyAlignment="1">
      <alignment horizontal="right"/>
    </xf>
    <xf numFmtId="176" fontId="8" fillId="0" borderId="7" xfId="0" applyNumberFormat="1" applyFont="1" applyBorder="1" applyAlignment="1">
      <alignment horizontal="right"/>
    </xf>
    <xf numFmtId="0" fontId="7" fillId="0" borderId="16" xfId="0" applyNumberFormat="1" applyFont="1" applyBorder="1" applyAlignment="1">
      <alignment horizontal="left"/>
    </xf>
    <xf numFmtId="0" fontId="7" fillId="0" borderId="0" xfId="0" applyNumberFormat="1" applyFont="1" applyBorder="1" applyAlignment="1">
      <alignment horizontal="left"/>
    </xf>
    <xf numFmtId="0" fontId="7" fillId="0" borderId="30" xfId="0" applyNumberFormat="1" applyFont="1" applyBorder="1" applyAlignment="1">
      <alignment horizontal="left"/>
    </xf>
    <xf numFmtId="176" fontId="8" fillId="0" borderId="31" xfId="0" applyNumberFormat="1" applyFont="1" applyBorder="1" applyAlignment="1">
      <alignment horizontal="right"/>
    </xf>
    <xf numFmtId="176" fontId="8" fillId="0" borderId="32" xfId="0" applyNumberFormat="1" applyFont="1" applyBorder="1" applyAlignment="1">
      <alignment horizontal="right"/>
    </xf>
    <xf numFmtId="0" fontId="8" fillId="0" borderId="16" xfId="0" applyNumberFormat="1" applyFont="1" applyBorder="1" applyAlignment="1"/>
    <xf numFmtId="0" fontId="8" fillId="0" borderId="33" xfId="0" applyNumberFormat="1" applyFont="1" applyBorder="1" applyAlignment="1"/>
    <xf numFmtId="176" fontId="8" fillId="0" borderId="34" xfId="0" applyNumberFormat="1" applyFont="1" applyBorder="1" applyAlignment="1">
      <alignment horizontal="right"/>
    </xf>
    <xf numFmtId="176" fontId="8" fillId="0" borderId="35" xfId="0" applyNumberFormat="1" applyFont="1" applyBorder="1" applyAlignment="1">
      <alignment horizontal="right"/>
    </xf>
    <xf numFmtId="0" fontId="8" fillId="0" borderId="11" xfId="0" applyNumberFormat="1" applyFont="1" applyBorder="1" applyAlignment="1"/>
    <xf numFmtId="176" fontId="8" fillId="2" borderId="19" xfId="0" applyNumberFormat="1" applyFont="1" applyFill="1" applyBorder="1" applyAlignment="1">
      <alignment horizontal="right"/>
    </xf>
    <xf numFmtId="176" fontId="8" fillId="2" borderId="16" xfId="0" applyNumberFormat="1" applyFont="1" applyFill="1" applyBorder="1" applyAlignment="1">
      <alignment horizontal="right"/>
    </xf>
    <xf numFmtId="176" fontId="8" fillId="2" borderId="20" xfId="0" applyNumberFormat="1" applyFont="1" applyFill="1" applyBorder="1" applyAlignment="1">
      <alignment horizontal="right"/>
    </xf>
    <xf numFmtId="176" fontId="8" fillId="0" borderId="12" xfId="0" applyNumberFormat="1" applyFont="1" applyBorder="1" applyAlignment="1"/>
    <xf numFmtId="176" fontId="8" fillId="0" borderId="4" xfId="0" applyNumberFormat="1" applyFont="1" applyBorder="1" applyAlignment="1"/>
    <xf numFmtId="176" fontId="8" fillId="0" borderId="7" xfId="0" applyNumberFormat="1" applyFont="1" applyBorder="1" applyAlignment="1"/>
    <xf numFmtId="0" fontId="8" fillId="0" borderId="0" xfId="0" applyNumberFormat="1" applyFont="1" applyAlignment="1"/>
    <xf numFmtId="0" fontId="8" fillId="0" borderId="17" xfId="0" applyNumberFormat="1" applyFont="1" applyBorder="1" applyAlignment="1"/>
    <xf numFmtId="0" fontId="8" fillId="0" borderId="30" xfId="0" applyNumberFormat="1" applyFont="1" applyBorder="1" applyAlignment="1"/>
    <xf numFmtId="176" fontId="8" fillId="0" borderId="19" xfId="0" applyNumberFormat="1" applyFont="1" applyBorder="1" applyAlignment="1"/>
    <xf numFmtId="176" fontId="8" fillId="0" borderId="16" xfId="0" applyNumberFormat="1" applyFont="1" applyBorder="1" applyAlignment="1"/>
    <xf numFmtId="176" fontId="8" fillId="0" borderId="20" xfId="0" applyNumberFormat="1" applyFont="1" applyBorder="1" applyAlignment="1"/>
    <xf numFmtId="176" fontId="8" fillId="0" borderId="22" xfId="0" applyNumberFormat="1" applyFont="1" applyBorder="1" applyAlignment="1"/>
    <xf numFmtId="176" fontId="8" fillId="0" borderId="23" xfId="0" applyNumberFormat="1" applyFont="1" applyBorder="1" applyAlignment="1"/>
    <xf numFmtId="176" fontId="8" fillId="0" borderId="24" xfId="0" applyNumberFormat="1" applyFont="1" applyBorder="1" applyAlignment="1"/>
    <xf numFmtId="0" fontId="8" fillId="0" borderId="36" xfId="0" applyNumberFormat="1" applyFont="1" applyBorder="1" applyAlignment="1"/>
    <xf numFmtId="176" fontId="8" fillId="0" borderId="29" xfId="0" applyNumberFormat="1" applyFont="1" applyBorder="1" applyAlignment="1"/>
    <xf numFmtId="0" fontId="8" fillId="0" borderId="25" xfId="0" applyNumberFormat="1" applyFont="1" applyBorder="1" applyAlignment="1"/>
    <xf numFmtId="176" fontId="8" fillId="0" borderId="28" xfId="0" applyNumberFormat="1" applyFont="1" applyBorder="1" applyAlignment="1"/>
    <xf numFmtId="0" fontId="8" fillId="0" borderId="37" xfId="0" applyNumberFormat="1" applyFont="1" applyBorder="1" applyAlignment="1"/>
    <xf numFmtId="176" fontId="8" fillId="0" borderId="38" xfId="0" applyNumberFormat="1" applyFont="1" applyBorder="1" applyAlignment="1"/>
    <xf numFmtId="0" fontId="8" fillId="0" borderId="3" xfId="0" applyNumberFormat="1" applyFont="1" applyBorder="1" applyAlignment="1"/>
    <xf numFmtId="176" fontId="8" fillId="0" borderId="14" xfId="0" applyNumberFormat="1" applyFont="1" applyBorder="1" applyAlignment="1"/>
    <xf numFmtId="176" fontId="8" fillId="0" borderId="39" xfId="0" applyNumberFormat="1" applyFont="1" applyBorder="1" applyAlignment="1"/>
    <xf numFmtId="176" fontId="8" fillId="0" borderId="15" xfId="0" applyNumberFormat="1" applyFont="1" applyBorder="1" applyAlignment="1"/>
    <xf numFmtId="0" fontId="7" fillId="0" borderId="40" xfId="0" applyNumberFormat="1" applyFont="1" applyBorder="1" applyAlignment="1">
      <alignment horizontal="left"/>
    </xf>
    <xf numFmtId="0" fontId="7" fillId="0" borderId="17" xfId="0" applyNumberFormat="1" applyFont="1" applyBorder="1" applyAlignment="1">
      <alignment horizontal="left"/>
    </xf>
    <xf numFmtId="0" fontId="7" fillId="0" borderId="18" xfId="0" applyNumberFormat="1" applyFont="1" applyBorder="1" applyAlignment="1">
      <alignment horizontal="left"/>
    </xf>
    <xf numFmtId="176" fontId="8" fillId="0" borderId="41" xfId="0" applyNumberFormat="1" applyFont="1" applyBorder="1" applyAlignment="1"/>
    <xf numFmtId="176" fontId="8" fillId="0" borderId="40" xfId="0" applyNumberFormat="1" applyFont="1" applyBorder="1" applyAlignment="1"/>
    <xf numFmtId="176" fontId="8" fillId="0" borderId="31" xfId="0" applyNumberFormat="1" applyFont="1" applyBorder="1" applyAlignment="1"/>
    <xf numFmtId="0" fontId="8" fillId="0" borderId="27" xfId="0" applyNumberFormat="1" applyFont="1" applyBorder="1" applyAlignment="1"/>
    <xf numFmtId="0" fontId="8" fillId="0" borderId="42" xfId="0" applyFont="1" applyBorder="1" applyAlignment="1">
      <alignment horizontal="left"/>
    </xf>
    <xf numFmtId="0" fontId="7" fillId="0" borderId="4" xfId="0" applyNumberFormat="1" applyFont="1" applyBorder="1" applyAlignment="1">
      <alignment horizontal="center"/>
    </xf>
    <xf numFmtId="0" fontId="0" fillId="0" borderId="5" xfId="0" applyBorder="1" applyAlignment="1"/>
    <xf numFmtId="0" fontId="0" fillId="0" borderId="37" xfId="0" applyBorder="1" applyAlignment="1"/>
    <xf numFmtId="38" fontId="8" fillId="0" borderId="22" xfId="1" applyFont="1" applyBorder="1" applyAlignment="1">
      <alignment horizontal="right"/>
    </xf>
    <xf numFmtId="176" fontId="8" fillId="0" borderId="31" xfId="0" applyNumberFormat="1" applyFont="1" applyBorder="1" applyAlignment="1">
      <alignment wrapText="1"/>
    </xf>
    <xf numFmtId="176" fontId="8" fillId="0" borderId="43" xfId="0" applyNumberFormat="1" applyFont="1" applyBorder="1" applyAlignment="1"/>
    <xf numFmtId="176" fontId="8" fillId="0" borderId="26" xfId="0" applyNumberFormat="1" applyFont="1" applyBorder="1" applyAlignment="1"/>
    <xf numFmtId="176" fontId="8" fillId="0" borderId="27" xfId="0" applyNumberFormat="1" applyFont="1" applyBorder="1" applyAlignment="1"/>
    <xf numFmtId="0" fontId="8" fillId="0" borderId="44" xfId="0" applyNumberFormat="1" applyFont="1" applyBorder="1" applyAlignment="1"/>
    <xf numFmtId="176" fontId="8" fillId="0" borderId="32" xfId="0" applyNumberFormat="1" applyFont="1" applyBorder="1" applyAlignment="1"/>
    <xf numFmtId="176" fontId="8" fillId="0" borderId="45" xfId="0" applyNumberFormat="1" applyFont="1" applyBorder="1" applyAlignment="1"/>
    <xf numFmtId="176" fontId="8" fillId="0" borderId="45" xfId="0" applyNumberFormat="1" applyFont="1" applyBorder="1" applyAlignment="1">
      <alignment horizontal="right"/>
    </xf>
    <xf numFmtId="176" fontId="8" fillId="0" borderId="9" xfId="0" applyNumberFormat="1" applyFont="1" applyBorder="1" applyAlignment="1"/>
    <xf numFmtId="176" fontId="8" fillId="0" borderId="13" xfId="0" applyNumberFormat="1" applyFont="1" applyBorder="1" applyAlignment="1"/>
    <xf numFmtId="176" fontId="8" fillId="0" borderId="13" xfId="0" applyNumberFormat="1" applyFont="1" applyBorder="1" applyAlignment="1">
      <alignment horizontal="right"/>
    </xf>
    <xf numFmtId="0" fontId="8" fillId="0" borderId="9" xfId="0" applyNumberFormat="1" applyFont="1" applyBorder="1" applyAlignment="1"/>
    <xf numFmtId="0" fontId="8" fillId="0" borderId="10" xfId="0" applyNumberFormat="1" applyFont="1" applyBorder="1" applyAlignment="1"/>
    <xf numFmtId="176" fontId="8" fillId="0" borderId="46" xfId="0" applyNumberFormat="1" applyFont="1" applyBorder="1" applyAlignment="1"/>
    <xf numFmtId="176" fontId="8" fillId="0" borderId="47" xfId="0" applyNumberFormat="1" applyFont="1" applyBorder="1" applyAlignment="1"/>
    <xf numFmtId="176" fontId="8" fillId="0" borderId="48" xfId="0" applyNumberFormat="1" applyFont="1" applyBorder="1" applyAlignment="1"/>
    <xf numFmtId="176" fontId="8" fillId="0" borderId="48" xfId="0" applyNumberFormat="1" applyFont="1" applyBorder="1" applyAlignment="1">
      <alignment horizontal="right"/>
    </xf>
    <xf numFmtId="0" fontId="5" fillId="0" borderId="0" xfId="0" applyNumberFormat="1" applyFont="1" applyBorder="1" applyAlignment="1"/>
    <xf numFmtId="0" fontId="5" fillId="0" borderId="49" xfId="0" applyNumberFormat="1" applyFont="1" applyBorder="1" applyAlignment="1"/>
    <xf numFmtId="0" fontId="5" fillId="0" borderId="0" xfId="0" applyFont="1" applyAlignment="1"/>
    <xf numFmtId="0" fontId="5" fillId="0" borderId="16" xfId="0" applyNumberFormat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workbookViewId="0">
      <selection activeCell="A3" sqref="A3:C4"/>
    </sheetView>
  </sheetViews>
  <sheetFormatPr defaultColWidth="9.625" defaultRowHeight="13.5" x14ac:dyDescent="0.15"/>
  <cols>
    <col min="1" max="1" width="2.625" style="128" customWidth="1"/>
    <col min="2" max="2" width="3.625" style="2" customWidth="1"/>
    <col min="3" max="3" width="24.625" style="2" customWidth="1"/>
    <col min="4" max="11" width="17.5" style="2" customWidth="1"/>
    <col min="12" max="256" width="9.625" style="2"/>
    <col min="257" max="257" width="2.625" style="2" customWidth="1"/>
    <col min="258" max="258" width="3.625" style="2" customWidth="1"/>
    <col min="259" max="259" width="24.625" style="2" customWidth="1"/>
    <col min="260" max="267" width="17.5" style="2" customWidth="1"/>
    <col min="268" max="512" width="9.625" style="2"/>
    <col min="513" max="513" width="2.625" style="2" customWidth="1"/>
    <col min="514" max="514" width="3.625" style="2" customWidth="1"/>
    <col min="515" max="515" width="24.625" style="2" customWidth="1"/>
    <col min="516" max="523" width="17.5" style="2" customWidth="1"/>
    <col min="524" max="768" width="9.625" style="2"/>
    <col min="769" max="769" width="2.625" style="2" customWidth="1"/>
    <col min="770" max="770" width="3.625" style="2" customWidth="1"/>
    <col min="771" max="771" width="24.625" style="2" customWidth="1"/>
    <col min="772" max="779" width="17.5" style="2" customWidth="1"/>
    <col min="780" max="1024" width="9.625" style="2"/>
    <col min="1025" max="1025" width="2.625" style="2" customWidth="1"/>
    <col min="1026" max="1026" width="3.625" style="2" customWidth="1"/>
    <col min="1027" max="1027" width="24.625" style="2" customWidth="1"/>
    <col min="1028" max="1035" width="17.5" style="2" customWidth="1"/>
    <col min="1036" max="1280" width="9.625" style="2"/>
    <col min="1281" max="1281" width="2.625" style="2" customWidth="1"/>
    <col min="1282" max="1282" width="3.625" style="2" customWidth="1"/>
    <col min="1283" max="1283" width="24.625" style="2" customWidth="1"/>
    <col min="1284" max="1291" width="17.5" style="2" customWidth="1"/>
    <col min="1292" max="1536" width="9.625" style="2"/>
    <col min="1537" max="1537" width="2.625" style="2" customWidth="1"/>
    <col min="1538" max="1538" width="3.625" style="2" customWidth="1"/>
    <col min="1539" max="1539" width="24.625" style="2" customWidth="1"/>
    <col min="1540" max="1547" width="17.5" style="2" customWidth="1"/>
    <col min="1548" max="1792" width="9.625" style="2"/>
    <col min="1793" max="1793" width="2.625" style="2" customWidth="1"/>
    <col min="1794" max="1794" width="3.625" style="2" customWidth="1"/>
    <col min="1795" max="1795" width="24.625" style="2" customWidth="1"/>
    <col min="1796" max="1803" width="17.5" style="2" customWidth="1"/>
    <col min="1804" max="2048" width="9.625" style="2"/>
    <col min="2049" max="2049" width="2.625" style="2" customWidth="1"/>
    <col min="2050" max="2050" width="3.625" style="2" customWidth="1"/>
    <col min="2051" max="2051" width="24.625" style="2" customWidth="1"/>
    <col min="2052" max="2059" width="17.5" style="2" customWidth="1"/>
    <col min="2060" max="2304" width="9.625" style="2"/>
    <col min="2305" max="2305" width="2.625" style="2" customWidth="1"/>
    <col min="2306" max="2306" width="3.625" style="2" customWidth="1"/>
    <col min="2307" max="2307" width="24.625" style="2" customWidth="1"/>
    <col min="2308" max="2315" width="17.5" style="2" customWidth="1"/>
    <col min="2316" max="2560" width="9.625" style="2"/>
    <col min="2561" max="2561" width="2.625" style="2" customWidth="1"/>
    <col min="2562" max="2562" width="3.625" style="2" customWidth="1"/>
    <col min="2563" max="2563" width="24.625" style="2" customWidth="1"/>
    <col min="2564" max="2571" width="17.5" style="2" customWidth="1"/>
    <col min="2572" max="2816" width="9.625" style="2"/>
    <col min="2817" max="2817" width="2.625" style="2" customWidth="1"/>
    <col min="2818" max="2818" width="3.625" style="2" customWidth="1"/>
    <col min="2819" max="2819" width="24.625" style="2" customWidth="1"/>
    <col min="2820" max="2827" width="17.5" style="2" customWidth="1"/>
    <col min="2828" max="3072" width="9.625" style="2"/>
    <col min="3073" max="3073" width="2.625" style="2" customWidth="1"/>
    <col min="3074" max="3074" width="3.625" style="2" customWidth="1"/>
    <col min="3075" max="3075" width="24.625" style="2" customWidth="1"/>
    <col min="3076" max="3083" width="17.5" style="2" customWidth="1"/>
    <col min="3084" max="3328" width="9.625" style="2"/>
    <col min="3329" max="3329" width="2.625" style="2" customWidth="1"/>
    <col min="3330" max="3330" width="3.625" style="2" customWidth="1"/>
    <col min="3331" max="3331" width="24.625" style="2" customWidth="1"/>
    <col min="3332" max="3339" width="17.5" style="2" customWidth="1"/>
    <col min="3340" max="3584" width="9.625" style="2"/>
    <col min="3585" max="3585" width="2.625" style="2" customWidth="1"/>
    <col min="3586" max="3586" width="3.625" style="2" customWidth="1"/>
    <col min="3587" max="3587" width="24.625" style="2" customWidth="1"/>
    <col min="3588" max="3595" width="17.5" style="2" customWidth="1"/>
    <col min="3596" max="3840" width="9.625" style="2"/>
    <col min="3841" max="3841" width="2.625" style="2" customWidth="1"/>
    <col min="3842" max="3842" width="3.625" style="2" customWidth="1"/>
    <col min="3843" max="3843" width="24.625" style="2" customWidth="1"/>
    <col min="3844" max="3851" width="17.5" style="2" customWidth="1"/>
    <col min="3852" max="4096" width="9.625" style="2"/>
    <col min="4097" max="4097" width="2.625" style="2" customWidth="1"/>
    <col min="4098" max="4098" width="3.625" style="2" customWidth="1"/>
    <col min="4099" max="4099" width="24.625" style="2" customWidth="1"/>
    <col min="4100" max="4107" width="17.5" style="2" customWidth="1"/>
    <col min="4108" max="4352" width="9.625" style="2"/>
    <col min="4353" max="4353" width="2.625" style="2" customWidth="1"/>
    <col min="4354" max="4354" width="3.625" style="2" customWidth="1"/>
    <col min="4355" max="4355" width="24.625" style="2" customWidth="1"/>
    <col min="4356" max="4363" width="17.5" style="2" customWidth="1"/>
    <col min="4364" max="4608" width="9.625" style="2"/>
    <col min="4609" max="4609" width="2.625" style="2" customWidth="1"/>
    <col min="4610" max="4610" width="3.625" style="2" customWidth="1"/>
    <col min="4611" max="4611" width="24.625" style="2" customWidth="1"/>
    <col min="4612" max="4619" width="17.5" style="2" customWidth="1"/>
    <col min="4620" max="4864" width="9.625" style="2"/>
    <col min="4865" max="4865" width="2.625" style="2" customWidth="1"/>
    <col min="4866" max="4866" width="3.625" style="2" customWidth="1"/>
    <col min="4867" max="4867" width="24.625" style="2" customWidth="1"/>
    <col min="4868" max="4875" width="17.5" style="2" customWidth="1"/>
    <col min="4876" max="5120" width="9.625" style="2"/>
    <col min="5121" max="5121" width="2.625" style="2" customWidth="1"/>
    <col min="5122" max="5122" width="3.625" style="2" customWidth="1"/>
    <col min="5123" max="5123" width="24.625" style="2" customWidth="1"/>
    <col min="5124" max="5131" width="17.5" style="2" customWidth="1"/>
    <col min="5132" max="5376" width="9.625" style="2"/>
    <col min="5377" max="5377" width="2.625" style="2" customWidth="1"/>
    <col min="5378" max="5378" width="3.625" style="2" customWidth="1"/>
    <col min="5379" max="5379" width="24.625" style="2" customWidth="1"/>
    <col min="5380" max="5387" width="17.5" style="2" customWidth="1"/>
    <col min="5388" max="5632" width="9.625" style="2"/>
    <col min="5633" max="5633" width="2.625" style="2" customWidth="1"/>
    <col min="5634" max="5634" width="3.625" style="2" customWidth="1"/>
    <col min="5635" max="5635" width="24.625" style="2" customWidth="1"/>
    <col min="5636" max="5643" width="17.5" style="2" customWidth="1"/>
    <col min="5644" max="5888" width="9.625" style="2"/>
    <col min="5889" max="5889" width="2.625" style="2" customWidth="1"/>
    <col min="5890" max="5890" width="3.625" style="2" customWidth="1"/>
    <col min="5891" max="5891" width="24.625" style="2" customWidth="1"/>
    <col min="5892" max="5899" width="17.5" style="2" customWidth="1"/>
    <col min="5900" max="6144" width="9.625" style="2"/>
    <col min="6145" max="6145" width="2.625" style="2" customWidth="1"/>
    <col min="6146" max="6146" width="3.625" style="2" customWidth="1"/>
    <col min="6147" max="6147" width="24.625" style="2" customWidth="1"/>
    <col min="6148" max="6155" width="17.5" style="2" customWidth="1"/>
    <col min="6156" max="6400" width="9.625" style="2"/>
    <col min="6401" max="6401" width="2.625" style="2" customWidth="1"/>
    <col min="6402" max="6402" width="3.625" style="2" customWidth="1"/>
    <col min="6403" max="6403" width="24.625" style="2" customWidth="1"/>
    <col min="6404" max="6411" width="17.5" style="2" customWidth="1"/>
    <col min="6412" max="6656" width="9.625" style="2"/>
    <col min="6657" max="6657" width="2.625" style="2" customWidth="1"/>
    <col min="6658" max="6658" width="3.625" style="2" customWidth="1"/>
    <col min="6659" max="6659" width="24.625" style="2" customWidth="1"/>
    <col min="6660" max="6667" width="17.5" style="2" customWidth="1"/>
    <col min="6668" max="6912" width="9.625" style="2"/>
    <col min="6913" max="6913" width="2.625" style="2" customWidth="1"/>
    <col min="6914" max="6914" width="3.625" style="2" customWidth="1"/>
    <col min="6915" max="6915" width="24.625" style="2" customWidth="1"/>
    <col min="6916" max="6923" width="17.5" style="2" customWidth="1"/>
    <col min="6924" max="7168" width="9.625" style="2"/>
    <col min="7169" max="7169" width="2.625" style="2" customWidth="1"/>
    <col min="7170" max="7170" width="3.625" style="2" customWidth="1"/>
    <col min="7171" max="7171" width="24.625" style="2" customWidth="1"/>
    <col min="7172" max="7179" width="17.5" style="2" customWidth="1"/>
    <col min="7180" max="7424" width="9.625" style="2"/>
    <col min="7425" max="7425" width="2.625" style="2" customWidth="1"/>
    <col min="7426" max="7426" width="3.625" style="2" customWidth="1"/>
    <col min="7427" max="7427" width="24.625" style="2" customWidth="1"/>
    <col min="7428" max="7435" width="17.5" style="2" customWidth="1"/>
    <col min="7436" max="7680" width="9.625" style="2"/>
    <col min="7681" max="7681" width="2.625" style="2" customWidth="1"/>
    <col min="7682" max="7682" width="3.625" style="2" customWidth="1"/>
    <col min="7683" max="7683" width="24.625" style="2" customWidth="1"/>
    <col min="7684" max="7691" width="17.5" style="2" customWidth="1"/>
    <col min="7692" max="7936" width="9.625" style="2"/>
    <col min="7937" max="7937" width="2.625" style="2" customWidth="1"/>
    <col min="7938" max="7938" width="3.625" style="2" customWidth="1"/>
    <col min="7939" max="7939" width="24.625" style="2" customWidth="1"/>
    <col min="7940" max="7947" width="17.5" style="2" customWidth="1"/>
    <col min="7948" max="8192" width="9.625" style="2"/>
    <col min="8193" max="8193" width="2.625" style="2" customWidth="1"/>
    <col min="8194" max="8194" width="3.625" style="2" customWidth="1"/>
    <col min="8195" max="8195" width="24.625" style="2" customWidth="1"/>
    <col min="8196" max="8203" width="17.5" style="2" customWidth="1"/>
    <col min="8204" max="8448" width="9.625" style="2"/>
    <col min="8449" max="8449" width="2.625" style="2" customWidth="1"/>
    <col min="8450" max="8450" width="3.625" style="2" customWidth="1"/>
    <col min="8451" max="8451" width="24.625" style="2" customWidth="1"/>
    <col min="8452" max="8459" width="17.5" style="2" customWidth="1"/>
    <col min="8460" max="8704" width="9.625" style="2"/>
    <col min="8705" max="8705" width="2.625" style="2" customWidth="1"/>
    <col min="8706" max="8706" width="3.625" style="2" customWidth="1"/>
    <col min="8707" max="8707" width="24.625" style="2" customWidth="1"/>
    <col min="8708" max="8715" width="17.5" style="2" customWidth="1"/>
    <col min="8716" max="8960" width="9.625" style="2"/>
    <col min="8961" max="8961" width="2.625" style="2" customWidth="1"/>
    <col min="8962" max="8962" width="3.625" style="2" customWidth="1"/>
    <col min="8963" max="8963" width="24.625" style="2" customWidth="1"/>
    <col min="8964" max="8971" width="17.5" style="2" customWidth="1"/>
    <col min="8972" max="9216" width="9.625" style="2"/>
    <col min="9217" max="9217" width="2.625" style="2" customWidth="1"/>
    <col min="9218" max="9218" width="3.625" style="2" customWidth="1"/>
    <col min="9219" max="9219" width="24.625" style="2" customWidth="1"/>
    <col min="9220" max="9227" width="17.5" style="2" customWidth="1"/>
    <col min="9228" max="9472" width="9.625" style="2"/>
    <col min="9473" max="9473" width="2.625" style="2" customWidth="1"/>
    <col min="9474" max="9474" width="3.625" style="2" customWidth="1"/>
    <col min="9475" max="9475" width="24.625" style="2" customWidth="1"/>
    <col min="9476" max="9483" width="17.5" style="2" customWidth="1"/>
    <col min="9484" max="9728" width="9.625" style="2"/>
    <col min="9729" max="9729" width="2.625" style="2" customWidth="1"/>
    <col min="9730" max="9730" width="3.625" style="2" customWidth="1"/>
    <col min="9731" max="9731" width="24.625" style="2" customWidth="1"/>
    <col min="9732" max="9739" width="17.5" style="2" customWidth="1"/>
    <col min="9740" max="9984" width="9.625" style="2"/>
    <col min="9985" max="9985" width="2.625" style="2" customWidth="1"/>
    <col min="9986" max="9986" width="3.625" style="2" customWidth="1"/>
    <col min="9987" max="9987" width="24.625" style="2" customWidth="1"/>
    <col min="9988" max="9995" width="17.5" style="2" customWidth="1"/>
    <col min="9996" max="10240" width="9.625" style="2"/>
    <col min="10241" max="10241" width="2.625" style="2" customWidth="1"/>
    <col min="10242" max="10242" width="3.625" style="2" customWidth="1"/>
    <col min="10243" max="10243" width="24.625" style="2" customWidth="1"/>
    <col min="10244" max="10251" width="17.5" style="2" customWidth="1"/>
    <col min="10252" max="10496" width="9.625" style="2"/>
    <col min="10497" max="10497" width="2.625" style="2" customWidth="1"/>
    <col min="10498" max="10498" width="3.625" style="2" customWidth="1"/>
    <col min="10499" max="10499" width="24.625" style="2" customWidth="1"/>
    <col min="10500" max="10507" width="17.5" style="2" customWidth="1"/>
    <col min="10508" max="10752" width="9.625" style="2"/>
    <col min="10753" max="10753" width="2.625" style="2" customWidth="1"/>
    <col min="10754" max="10754" width="3.625" style="2" customWidth="1"/>
    <col min="10755" max="10755" width="24.625" style="2" customWidth="1"/>
    <col min="10756" max="10763" width="17.5" style="2" customWidth="1"/>
    <col min="10764" max="11008" width="9.625" style="2"/>
    <col min="11009" max="11009" width="2.625" style="2" customWidth="1"/>
    <col min="11010" max="11010" width="3.625" style="2" customWidth="1"/>
    <col min="11011" max="11011" width="24.625" style="2" customWidth="1"/>
    <col min="11012" max="11019" width="17.5" style="2" customWidth="1"/>
    <col min="11020" max="11264" width="9.625" style="2"/>
    <col min="11265" max="11265" width="2.625" style="2" customWidth="1"/>
    <col min="11266" max="11266" width="3.625" style="2" customWidth="1"/>
    <col min="11267" max="11267" width="24.625" style="2" customWidth="1"/>
    <col min="11268" max="11275" width="17.5" style="2" customWidth="1"/>
    <col min="11276" max="11520" width="9.625" style="2"/>
    <col min="11521" max="11521" width="2.625" style="2" customWidth="1"/>
    <col min="11522" max="11522" width="3.625" style="2" customWidth="1"/>
    <col min="11523" max="11523" width="24.625" style="2" customWidth="1"/>
    <col min="11524" max="11531" width="17.5" style="2" customWidth="1"/>
    <col min="11532" max="11776" width="9.625" style="2"/>
    <col min="11777" max="11777" width="2.625" style="2" customWidth="1"/>
    <col min="11778" max="11778" width="3.625" style="2" customWidth="1"/>
    <col min="11779" max="11779" width="24.625" style="2" customWidth="1"/>
    <col min="11780" max="11787" width="17.5" style="2" customWidth="1"/>
    <col min="11788" max="12032" width="9.625" style="2"/>
    <col min="12033" max="12033" width="2.625" style="2" customWidth="1"/>
    <col min="12034" max="12034" width="3.625" style="2" customWidth="1"/>
    <col min="12035" max="12035" width="24.625" style="2" customWidth="1"/>
    <col min="12036" max="12043" width="17.5" style="2" customWidth="1"/>
    <col min="12044" max="12288" width="9.625" style="2"/>
    <col min="12289" max="12289" width="2.625" style="2" customWidth="1"/>
    <col min="12290" max="12290" width="3.625" style="2" customWidth="1"/>
    <col min="12291" max="12291" width="24.625" style="2" customWidth="1"/>
    <col min="12292" max="12299" width="17.5" style="2" customWidth="1"/>
    <col min="12300" max="12544" width="9.625" style="2"/>
    <col min="12545" max="12545" width="2.625" style="2" customWidth="1"/>
    <col min="12546" max="12546" width="3.625" style="2" customWidth="1"/>
    <col min="12547" max="12547" width="24.625" style="2" customWidth="1"/>
    <col min="12548" max="12555" width="17.5" style="2" customWidth="1"/>
    <col min="12556" max="12800" width="9.625" style="2"/>
    <col min="12801" max="12801" width="2.625" style="2" customWidth="1"/>
    <col min="12802" max="12802" width="3.625" style="2" customWidth="1"/>
    <col min="12803" max="12803" width="24.625" style="2" customWidth="1"/>
    <col min="12804" max="12811" width="17.5" style="2" customWidth="1"/>
    <col min="12812" max="13056" width="9.625" style="2"/>
    <col min="13057" max="13057" width="2.625" style="2" customWidth="1"/>
    <col min="13058" max="13058" width="3.625" style="2" customWidth="1"/>
    <col min="13059" max="13059" width="24.625" style="2" customWidth="1"/>
    <col min="13060" max="13067" width="17.5" style="2" customWidth="1"/>
    <col min="13068" max="13312" width="9.625" style="2"/>
    <col min="13313" max="13313" width="2.625" style="2" customWidth="1"/>
    <col min="13314" max="13314" width="3.625" style="2" customWidth="1"/>
    <col min="13315" max="13315" width="24.625" style="2" customWidth="1"/>
    <col min="13316" max="13323" width="17.5" style="2" customWidth="1"/>
    <col min="13324" max="13568" width="9.625" style="2"/>
    <col min="13569" max="13569" width="2.625" style="2" customWidth="1"/>
    <col min="13570" max="13570" width="3.625" style="2" customWidth="1"/>
    <col min="13571" max="13571" width="24.625" style="2" customWidth="1"/>
    <col min="13572" max="13579" width="17.5" style="2" customWidth="1"/>
    <col min="13580" max="13824" width="9.625" style="2"/>
    <col min="13825" max="13825" width="2.625" style="2" customWidth="1"/>
    <col min="13826" max="13826" width="3.625" style="2" customWidth="1"/>
    <col min="13827" max="13827" width="24.625" style="2" customWidth="1"/>
    <col min="13828" max="13835" width="17.5" style="2" customWidth="1"/>
    <col min="13836" max="14080" width="9.625" style="2"/>
    <col min="14081" max="14081" width="2.625" style="2" customWidth="1"/>
    <col min="14082" max="14082" width="3.625" style="2" customWidth="1"/>
    <col min="14083" max="14083" width="24.625" style="2" customWidth="1"/>
    <col min="14084" max="14091" width="17.5" style="2" customWidth="1"/>
    <col min="14092" max="14336" width="9.625" style="2"/>
    <col min="14337" max="14337" width="2.625" style="2" customWidth="1"/>
    <col min="14338" max="14338" width="3.625" style="2" customWidth="1"/>
    <col min="14339" max="14339" width="24.625" style="2" customWidth="1"/>
    <col min="14340" max="14347" width="17.5" style="2" customWidth="1"/>
    <col min="14348" max="14592" width="9.625" style="2"/>
    <col min="14593" max="14593" width="2.625" style="2" customWidth="1"/>
    <col min="14594" max="14594" width="3.625" style="2" customWidth="1"/>
    <col min="14595" max="14595" width="24.625" style="2" customWidth="1"/>
    <col min="14596" max="14603" width="17.5" style="2" customWidth="1"/>
    <col min="14604" max="14848" width="9.625" style="2"/>
    <col min="14849" max="14849" width="2.625" style="2" customWidth="1"/>
    <col min="14850" max="14850" width="3.625" style="2" customWidth="1"/>
    <col min="14851" max="14851" width="24.625" style="2" customWidth="1"/>
    <col min="14852" max="14859" width="17.5" style="2" customWidth="1"/>
    <col min="14860" max="15104" width="9.625" style="2"/>
    <col min="15105" max="15105" width="2.625" style="2" customWidth="1"/>
    <col min="15106" max="15106" width="3.625" style="2" customWidth="1"/>
    <col min="15107" max="15107" width="24.625" style="2" customWidth="1"/>
    <col min="15108" max="15115" width="17.5" style="2" customWidth="1"/>
    <col min="15116" max="15360" width="9.625" style="2"/>
    <col min="15361" max="15361" width="2.625" style="2" customWidth="1"/>
    <col min="15362" max="15362" width="3.625" style="2" customWidth="1"/>
    <col min="15363" max="15363" width="24.625" style="2" customWidth="1"/>
    <col min="15364" max="15371" width="17.5" style="2" customWidth="1"/>
    <col min="15372" max="15616" width="9.625" style="2"/>
    <col min="15617" max="15617" width="2.625" style="2" customWidth="1"/>
    <col min="15618" max="15618" width="3.625" style="2" customWidth="1"/>
    <col min="15619" max="15619" width="24.625" style="2" customWidth="1"/>
    <col min="15620" max="15627" width="17.5" style="2" customWidth="1"/>
    <col min="15628" max="15872" width="9.625" style="2"/>
    <col min="15873" max="15873" width="2.625" style="2" customWidth="1"/>
    <col min="15874" max="15874" width="3.625" style="2" customWidth="1"/>
    <col min="15875" max="15875" width="24.625" style="2" customWidth="1"/>
    <col min="15876" max="15883" width="17.5" style="2" customWidth="1"/>
    <col min="15884" max="16128" width="9.625" style="2"/>
    <col min="16129" max="16129" width="2.625" style="2" customWidth="1"/>
    <col min="16130" max="16130" width="3.625" style="2" customWidth="1"/>
    <col min="16131" max="16131" width="24.625" style="2" customWidth="1"/>
    <col min="16132" max="16139" width="17.5" style="2" customWidth="1"/>
    <col min="16140" max="16384" width="9.625" style="2"/>
  </cols>
  <sheetData>
    <row r="1" spans="1:11" ht="15.75" customHeight="1" x14ac:dyDescent="0.15">
      <c r="A1" s="1" t="s">
        <v>0</v>
      </c>
      <c r="B1" s="1"/>
      <c r="C1" s="1"/>
      <c r="D1" s="1"/>
      <c r="E1" s="1"/>
      <c r="F1" s="1"/>
    </row>
    <row r="2" spans="1:11" s="4" customFormat="1" ht="12.95" customHeight="1" thickBot="1" x14ac:dyDescent="0.2">
      <c r="A2" s="3"/>
      <c r="C2" s="5"/>
      <c r="D2" s="6"/>
      <c r="E2" s="5"/>
      <c r="F2" s="5"/>
      <c r="G2" s="5"/>
      <c r="H2" s="5"/>
      <c r="I2" s="5"/>
      <c r="J2" s="5"/>
      <c r="K2" s="7" t="s">
        <v>1</v>
      </c>
    </row>
    <row r="3" spans="1:11" s="18" customFormat="1" ht="18" customHeight="1" x14ac:dyDescent="0.15">
      <c r="A3" s="8"/>
      <c r="B3" s="9"/>
      <c r="C3" s="10"/>
      <c r="D3" s="11" t="s">
        <v>2</v>
      </c>
      <c r="E3" s="12"/>
      <c r="F3" s="12"/>
      <c r="G3" s="13"/>
      <c r="H3" s="14" t="s">
        <v>3</v>
      </c>
      <c r="I3" s="15"/>
      <c r="J3" s="16"/>
      <c r="K3" s="17" t="s">
        <v>4</v>
      </c>
    </row>
    <row r="4" spans="1:11" s="26" customFormat="1" ht="60" customHeight="1" x14ac:dyDescent="0.15">
      <c r="A4" s="19"/>
      <c r="B4" s="20"/>
      <c r="C4" s="21"/>
      <c r="D4" s="22" t="s">
        <v>5</v>
      </c>
      <c r="E4" s="22" t="s">
        <v>6</v>
      </c>
      <c r="F4" s="22" t="s">
        <v>7</v>
      </c>
      <c r="G4" s="23" t="s">
        <v>8</v>
      </c>
      <c r="H4" s="24" t="s">
        <v>9</v>
      </c>
      <c r="I4" s="24" t="s">
        <v>10</v>
      </c>
      <c r="J4" s="24" t="s">
        <v>11</v>
      </c>
      <c r="K4" s="25"/>
    </row>
    <row r="5" spans="1:11" s="34" customFormat="1" ht="20.25" customHeight="1" x14ac:dyDescent="0.15">
      <c r="A5" s="27" t="s">
        <v>12</v>
      </c>
      <c r="B5" s="28"/>
      <c r="C5" s="29"/>
      <c r="D5" s="30"/>
      <c r="E5" s="31"/>
      <c r="F5" s="31"/>
      <c r="G5" s="32"/>
      <c r="H5" s="33"/>
      <c r="I5" s="33"/>
      <c r="J5" s="33"/>
      <c r="K5" s="33"/>
    </row>
    <row r="6" spans="1:11" s="34" customFormat="1" ht="20.25" customHeight="1" x14ac:dyDescent="0.15">
      <c r="A6" s="35"/>
      <c r="B6" s="36" t="s">
        <v>13</v>
      </c>
      <c r="C6" s="37"/>
      <c r="D6" s="38"/>
      <c r="E6" s="38"/>
      <c r="F6" s="38"/>
      <c r="G6" s="39"/>
      <c r="H6" s="40"/>
      <c r="I6" s="40"/>
      <c r="J6" s="40"/>
      <c r="K6" s="40"/>
    </row>
    <row r="7" spans="1:11" s="34" customFormat="1" ht="20.25" customHeight="1" x14ac:dyDescent="0.15">
      <c r="A7" s="35"/>
      <c r="B7" s="41"/>
      <c r="C7" s="42" t="s">
        <v>14</v>
      </c>
      <c r="D7" s="43">
        <v>0</v>
      </c>
      <c r="E7" s="43">
        <v>0</v>
      </c>
      <c r="F7" s="43">
        <v>0</v>
      </c>
      <c r="G7" s="44">
        <v>234000</v>
      </c>
      <c r="H7" s="45">
        <v>0</v>
      </c>
      <c r="I7" s="45">
        <f>SUM(D7:H7)</f>
        <v>234000</v>
      </c>
      <c r="J7" s="45">
        <v>156000</v>
      </c>
      <c r="K7" s="45">
        <f>SUM(I7:J7)</f>
        <v>390000</v>
      </c>
    </row>
    <row r="8" spans="1:11" s="34" customFormat="1" ht="20.25" customHeight="1" x14ac:dyDescent="0.15">
      <c r="A8" s="35"/>
      <c r="B8" s="41"/>
      <c r="C8" s="42" t="s">
        <v>15</v>
      </c>
      <c r="D8" s="43">
        <v>0</v>
      </c>
      <c r="E8" s="43">
        <v>0</v>
      </c>
      <c r="F8" s="43">
        <v>0</v>
      </c>
      <c r="G8" s="44">
        <v>0</v>
      </c>
      <c r="H8" s="45">
        <v>0</v>
      </c>
      <c r="I8" s="45">
        <f>SUM(D8:H8)</f>
        <v>0</v>
      </c>
      <c r="J8" s="45">
        <v>80000</v>
      </c>
      <c r="K8" s="45">
        <f t="shared" ref="K8:K65" si="0">SUM(I8:J8)</f>
        <v>80000</v>
      </c>
    </row>
    <row r="9" spans="1:11" s="34" customFormat="1" ht="20.25" customHeight="1" x14ac:dyDescent="0.15">
      <c r="A9" s="35"/>
      <c r="B9" s="46" t="s">
        <v>16</v>
      </c>
      <c r="C9" s="37"/>
      <c r="D9" s="43"/>
      <c r="E9" s="43"/>
      <c r="F9" s="43"/>
      <c r="G9" s="44"/>
      <c r="H9" s="45"/>
      <c r="I9" s="45"/>
      <c r="J9" s="45"/>
      <c r="K9" s="45"/>
    </row>
    <row r="10" spans="1:11" s="34" customFormat="1" ht="20.25" customHeight="1" x14ac:dyDescent="0.15">
      <c r="A10" s="35"/>
      <c r="B10" s="41"/>
      <c r="C10" s="42" t="s">
        <v>17</v>
      </c>
      <c r="D10" s="47">
        <v>370396</v>
      </c>
      <c r="E10" s="47">
        <v>48920</v>
      </c>
      <c r="F10" s="47">
        <v>139772</v>
      </c>
      <c r="G10" s="48">
        <v>0</v>
      </c>
      <c r="H10" s="45">
        <v>0</v>
      </c>
      <c r="I10" s="45">
        <f>SUM(D10:H10)</f>
        <v>559088</v>
      </c>
      <c r="J10" s="49">
        <v>139772</v>
      </c>
      <c r="K10" s="45">
        <f>SUM(I10:J10)</f>
        <v>698860</v>
      </c>
    </row>
    <row r="11" spans="1:11" s="34" customFormat="1" ht="20.25" customHeight="1" x14ac:dyDescent="0.15">
      <c r="A11" s="35"/>
      <c r="B11" s="41"/>
      <c r="C11" s="42" t="s">
        <v>18</v>
      </c>
      <c r="D11" s="43">
        <v>308289</v>
      </c>
      <c r="E11" s="43">
        <v>0</v>
      </c>
      <c r="F11" s="43">
        <v>0</v>
      </c>
      <c r="G11" s="44">
        <v>0</v>
      </c>
      <c r="H11" s="45">
        <v>0</v>
      </c>
      <c r="I11" s="45">
        <f>SUM(D11:H11)</f>
        <v>308289</v>
      </c>
      <c r="J11" s="45">
        <v>0</v>
      </c>
      <c r="K11" s="45">
        <f t="shared" si="0"/>
        <v>308289</v>
      </c>
    </row>
    <row r="12" spans="1:11" s="34" customFormat="1" ht="20.25" customHeight="1" x14ac:dyDescent="0.15">
      <c r="A12" s="35"/>
      <c r="B12" s="41"/>
      <c r="C12" s="42" t="s">
        <v>19</v>
      </c>
      <c r="D12" s="47">
        <v>340762</v>
      </c>
      <c r="E12" s="47">
        <v>52877</v>
      </c>
      <c r="F12" s="47">
        <v>193881</v>
      </c>
      <c r="G12" s="48">
        <v>0</v>
      </c>
      <c r="H12" s="49">
        <v>0</v>
      </c>
      <c r="I12" s="45">
        <f>SUM(D12:H12)</f>
        <v>587520</v>
      </c>
      <c r="J12" s="49">
        <v>0</v>
      </c>
      <c r="K12" s="45">
        <f t="shared" si="0"/>
        <v>587520</v>
      </c>
    </row>
    <row r="13" spans="1:11" s="34" customFormat="1" ht="20.25" customHeight="1" x14ac:dyDescent="0.15">
      <c r="A13" s="35"/>
      <c r="B13" s="41"/>
      <c r="C13" s="42" t="s">
        <v>20</v>
      </c>
      <c r="D13" s="47">
        <v>29148</v>
      </c>
      <c r="E13" s="47">
        <v>2082</v>
      </c>
      <c r="F13" s="47">
        <v>1388</v>
      </c>
      <c r="G13" s="48">
        <v>0</v>
      </c>
      <c r="H13" s="49">
        <v>25678</v>
      </c>
      <c r="I13" s="45">
        <f>SUM(D13:H13)</f>
        <v>58296</v>
      </c>
      <c r="J13" s="49">
        <v>137412</v>
      </c>
      <c r="K13" s="45">
        <f t="shared" si="0"/>
        <v>195708</v>
      </c>
    </row>
    <row r="14" spans="1:11" s="34" customFormat="1" ht="20.25" customHeight="1" x14ac:dyDescent="0.15">
      <c r="A14" s="35"/>
      <c r="B14" s="46" t="s">
        <v>21</v>
      </c>
      <c r="C14" s="37"/>
      <c r="D14" s="43"/>
      <c r="E14" s="43"/>
      <c r="F14" s="43"/>
      <c r="G14" s="44"/>
      <c r="H14" s="45"/>
      <c r="I14" s="45"/>
      <c r="J14" s="45"/>
      <c r="K14" s="45"/>
    </row>
    <row r="15" spans="1:11" s="34" customFormat="1" ht="20.25" customHeight="1" x14ac:dyDescent="0.15">
      <c r="A15" s="35"/>
      <c r="B15" s="41"/>
      <c r="C15" s="42" t="s">
        <v>22</v>
      </c>
      <c r="D15" s="43">
        <v>486000</v>
      </c>
      <c r="E15" s="43">
        <v>515730</v>
      </c>
      <c r="F15" s="43">
        <v>193750</v>
      </c>
      <c r="G15" s="44">
        <v>0</v>
      </c>
      <c r="H15" s="45">
        <v>0</v>
      </c>
      <c r="I15" s="45">
        <f>SUM(D15:H15)</f>
        <v>1195480</v>
      </c>
      <c r="J15" s="45">
        <v>0</v>
      </c>
      <c r="K15" s="45">
        <f t="shared" si="0"/>
        <v>1195480</v>
      </c>
    </row>
    <row r="16" spans="1:11" s="34" customFormat="1" ht="20.25" customHeight="1" x14ac:dyDescent="0.15">
      <c r="A16" s="35"/>
      <c r="B16" s="41"/>
      <c r="C16" s="42" t="s">
        <v>23</v>
      </c>
      <c r="D16" s="43">
        <v>0</v>
      </c>
      <c r="E16" s="43">
        <v>0</v>
      </c>
      <c r="F16" s="43">
        <v>0</v>
      </c>
      <c r="G16" s="44">
        <v>0</v>
      </c>
      <c r="H16" s="45">
        <v>1644420</v>
      </c>
      <c r="I16" s="45">
        <f>SUM(D16:H16)</f>
        <v>1644420</v>
      </c>
      <c r="J16" s="45">
        <v>0</v>
      </c>
      <c r="K16" s="45">
        <f t="shared" si="0"/>
        <v>1644420</v>
      </c>
    </row>
    <row r="17" spans="1:11" s="34" customFormat="1" ht="20.25" customHeight="1" x14ac:dyDescent="0.15">
      <c r="A17" s="35"/>
      <c r="B17" s="46" t="s">
        <v>24</v>
      </c>
      <c r="C17" s="50"/>
      <c r="D17" s="43"/>
      <c r="E17" s="43"/>
      <c r="F17" s="43"/>
      <c r="G17" s="44"/>
      <c r="H17" s="45"/>
      <c r="I17" s="45"/>
      <c r="J17" s="45"/>
      <c r="K17" s="45"/>
    </row>
    <row r="18" spans="1:11" s="34" customFormat="1" ht="20.25" customHeight="1" x14ac:dyDescent="0.15">
      <c r="A18" s="35"/>
      <c r="B18" s="41"/>
      <c r="C18" s="50" t="s">
        <v>25</v>
      </c>
      <c r="D18" s="43">
        <v>0</v>
      </c>
      <c r="E18" s="43">
        <v>0</v>
      </c>
      <c r="F18" s="43">
        <v>0</v>
      </c>
      <c r="G18" s="44">
        <v>0</v>
      </c>
      <c r="H18" s="45">
        <v>105</v>
      </c>
      <c r="I18" s="45">
        <f>SUM(D18:H18)</f>
        <v>105</v>
      </c>
      <c r="J18" s="45">
        <v>303</v>
      </c>
      <c r="K18" s="45">
        <f t="shared" si="0"/>
        <v>408</v>
      </c>
    </row>
    <row r="19" spans="1:11" s="34" customFormat="1" ht="20.25" customHeight="1" x14ac:dyDescent="0.15">
      <c r="A19" s="35"/>
      <c r="B19" s="41"/>
      <c r="C19" s="51" t="s">
        <v>26</v>
      </c>
      <c r="D19" s="43">
        <v>0</v>
      </c>
      <c r="E19" s="43">
        <v>0</v>
      </c>
      <c r="F19" s="43">
        <v>0</v>
      </c>
      <c r="G19" s="44">
        <v>0</v>
      </c>
      <c r="H19" s="45">
        <v>0</v>
      </c>
      <c r="I19" s="45">
        <f>SUM(D19:H19)</f>
        <v>0</v>
      </c>
      <c r="J19" s="45">
        <v>110000</v>
      </c>
      <c r="K19" s="45">
        <f t="shared" si="0"/>
        <v>110000</v>
      </c>
    </row>
    <row r="20" spans="1:11" s="34" customFormat="1" ht="20.25" customHeight="1" x14ac:dyDescent="0.15">
      <c r="A20" s="35"/>
      <c r="B20" s="41"/>
      <c r="C20" s="52" t="s">
        <v>27</v>
      </c>
      <c r="D20" s="53">
        <v>0</v>
      </c>
      <c r="E20" s="53">
        <v>0</v>
      </c>
      <c r="F20" s="53">
        <v>0</v>
      </c>
      <c r="G20" s="54">
        <v>0</v>
      </c>
      <c r="H20" s="55">
        <v>0</v>
      </c>
      <c r="I20" s="56">
        <f>SUM(D20:H20)</f>
        <v>0</v>
      </c>
      <c r="J20" s="55">
        <v>0</v>
      </c>
      <c r="K20" s="55">
        <f t="shared" si="0"/>
        <v>0</v>
      </c>
    </row>
    <row r="21" spans="1:11" s="34" customFormat="1" ht="20.25" customHeight="1" x14ac:dyDescent="0.15">
      <c r="A21" s="35"/>
      <c r="B21" s="41"/>
      <c r="C21" s="57" t="s">
        <v>28</v>
      </c>
      <c r="D21" s="58">
        <f>SUM(D6:D20)</f>
        <v>1534595</v>
      </c>
      <c r="E21" s="58">
        <f t="shared" ref="E21:J21" si="1">SUM(E6:E20)</f>
        <v>619609</v>
      </c>
      <c r="F21" s="58">
        <f>SUM(F6:F20)</f>
        <v>528791</v>
      </c>
      <c r="G21" s="59">
        <f t="shared" si="1"/>
        <v>234000</v>
      </c>
      <c r="H21" s="60">
        <f>SUM(H6:H20)</f>
        <v>1670203</v>
      </c>
      <c r="I21" s="60">
        <f>SUM(D21:H21)</f>
        <v>4587198</v>
      </c>
      <c r="J21" s="60">
        <f t="shared" si="1"/>
        <v>623487</v>
      </c>
      <c r="K21" s="40">
        <f t="shared" si="0"/>
        <v>5210685</v>
      </c>
    </row>
    <row r="22" spans="1:11" s="34" customFormat="1" ht="20.25" customHeight="1" x14ac:dyDescent="0.15">
      <c r="A22" s="61" t="s">
        <v>29</v>
      </c>
      <c r="B22" s="62"/>
      <c r="C22" s="63"/>
      <c r="D22" s="38"/>
      <c r="E22" s="38"/>
      <c r="F22" s="38"/>
      <c r="G22" s="39"/>
      <c r="H22" s="40"/>
      <c r="I22" s="64"/>
      <c r="J22" s="40"/>
      <c r="K22" s="65"/>
    </row>
    <row r="23" spans="1:11" s="34" customFormat="1" ht="20.25" customHeight="1" x14ac:dyDescent="0.15">
      <c r="A23" s="66"/>
      <c r="B23" s="67" t="s">
        <v>30</v>
      </c>
      <c r="C23" s="42"/>
      <c r="D23" s="68"/>
      <c r="E23" s="68"/>
      <c r="F23" s="68"/>
      <c r="G23" s="69"/>
      <c r="H23" s="56"/>
      <c r="I23" s="45"/>
      <c r="J23" s="56"/>
      <c r="K23" s="45"/>
    </row>
    <row r="24" spans="1:11" s="34" customFormat="1" ht="20.25" customHeight="1" x14ac:dyDescent="0.15">
      <c r="A24" s="66"/>
      <c r="C24" s="37" t="s">
        <v>31</v>
      </c>
      <c r="D24" s="43">
        <v>56561</v>
      </c>
      <c r="E24" s="43">
        <v>0</v>
      </c>
      <c r="F24" s="43">
        <v>0</v>
      </c>
      <c r="G24" s="44">
        <v>0</v>
      </c>
      <c r="H24" s="45">
        <v>27000</v>
      </c>
      <c r="I24" s="45">
        <f>SUM(D24:H24)</f>
        <v>83561</v>
      </c>
      <c r="J24" s="49">
        <v>0</v>
      </c>
      <c r="K24" s="45">
        <f t="shared" si="0"/>
        <v>83561</v>
      </c>
    </row>
    <row r="25" spans="1:11" s="34" customFormat="1" ht="20.25" customHeight="1" x14ac:dyDescent="0.15">
      <c r="A25" s="66"/>
      <c r="C25" s="70" t="s">
        <v>32</v>
      </c>
      <c r="D25" s="71">
        <v>29148</v>
      </c>
      <c r="E25" s="71">
        <v>2082</v>
      </c>
      <c r="F25" s="71">
        <v>1388</v>
      </c>
      <c r="G25" s="72">
        <v>0</v>
      </c>
      <c r="H25" s="73">
        <v>25678</v>
      </c>
      <c r="I25" s="56">
        <f>SUM(D25:H25)</f>
        <v>58296</v>
      </c>
      <c r="J25" s="73">
        <v>137412</v>
      </c>
      <c r="K25" s="56">
        <f>SUM(I25:J25)</f>
        <v>195708</v>
      </c>
    </row>
    <row r="26" spans="1:11" s="77" customFormat="1" ht="20.25" customHeight="1" x14ac:dyDescent="0.15">
      <c r="A26" s="66"/>
      <c r="B26" s="34"/>
      <c r="C26" s="70" t="s">
        <v>33</v>
      </c>
      <c r="D26" s="74">
        <f>SUM(D24:D25)</f>
        <v>85709</v>
      </c>
      <c r="E26" s="74">
        <f>SUM(E25)</f>
        <v>2082</v>
      </c>
      <c r="F26" s="74">
        <f>SUM(F25)</f>
        <v>1388</v>
      </c>
      <c r="G26" s="75">
        <f>SUM(G25)</f>
        <v>0</v>
      </c>
      <c r="H26" s="76">
        <f>SUM(H24:H25)</f>
        <v>52678</v>
      </c>
      <c r="I26" s="60">
        <f>SUM(D26:H26)</f>
        <v>141857</v>
      </c>
      <c r="J26" s="76">
        <f>SUM(J24:J25)</f>
        <v>137412</v>
      </c>
      <c r="K26" s="60">
        <f>SUM(I26:J26)</f>
        <v>279269</v>
      </c>
    </row>
    <row r="27" spans="1:11" s="77" customFormat="1" ht="20.25" customHeight="1" x14ac:dyDescent="0.15">
      <c r="A27" s="66"/>
      <c r="B27" s="78" t="s">
        <v>34</v>
      </c>
      <c r="C27" s="79"/>
      <c r="D27" s="80"/>
      <c r="E27" s="80"/>
      <c r="F27" s="80"/>
      <c r="G27" s="81"/>
      <c r="H27" s="82"/>
      <c r="I27" s="64"/>
      <c r="J27" s="82"/>
      <c r="K27" s="65"/>
    </row>
    <row r="28" spans="1:11" s="77" customFormat="1" ht="20.25" customHeight="1" x14ac:dyDescent="0.15">
      <c r="A28" s="66"/>
      <c r="B28" s="34"/>
      <c r="C28" s="42" t="s">
        <v>35</v>
      </c>
      <c r="D28" s="83">
        <v>0</v>
      </c>
      <c r="E28" s="83">
        <v>0</v>
      </c>
      <c r="F28" s="83">
        <v>0</v>
      </c>
      <c r="G28" s="84">
        <v>0</v>
      </c>
      <c r="H28" s="85">
        <v>1235000</v>
      </c>
      <c r="I28" s="45">
        <f t="shared" ref="I28:I49" si="2">SUM(D28:H28)</f>
        <v>1235000</v>
      </c>
      <c r="J28" s="85">
        <v>0</v>
      </c>
      <c r="K28" s="45">
        <f t="shared" si="0"/>
        <v>1235000</v>
      </c>
    </row>
    <row r="29" spans="1:11" s="77" customFormat="1" ht="20.25" customHeight="1" x14ac:dyDescent="0.15">
      <c r="A29" s="66"/>
      <c r="B29" s="34"/>
      <c r="C29" s="42" t="s">
        <v>36</v>
      </c>
      <c r="D29" s="83">
        <v>0</v>
      </c>
      <c r="E29" s="83">
        <v>15000</v>
      </c>
      <c r="F29" s="83">
        <v>205000</v>
      </c>
      <c r="G29" s="84">
        <v>0</v>
      </c>
      <c r="H29" s="85">
        <v>0</v>
      </c>
      <c r="I29" s="45">
        <f t="shared" si="2"/>
        <v>220000</v>
      </c>
      <c r="J29" s="85">
        <v>0</v>
      </c>
      <c r="K29" s="45">
        <f t="shared" si="0"/>
        <v>220000</v>
      </c>
    </row>
    <row r="30" spans="1:11" s="77" customFormat="1" ht="20.25" customHeight="1" x14ac:dyDescent="0.15">
      <c r="A30" s="66"/>
      <c r="B30" s="34"/>
      <c r="C30" s="42" t="s">
        <v>37</v>
      </c>
      <c r="D30" s="83">
        <v>660764</v>
      </c>
      <c r="E30" s="83">
        <v>0</v>
      </c>
      <c r="F30" s="83">
        <v>129000</v>
      </c>
      <c r="G30" s="84">
        <v>0</v>
      </c>
      <c r="H30" s="85">
        <v>0</v>
      </c>
      <c r="I30" s="45">
        <f t="shared" si="2"/>
        <v>789764</v>
      </c>
      <c r="J30" s="85">
        <v>0</v>
      </c>
      <c r="K30" s="45">
        <f t="shared" si="0"/>
        <v>789764</v>
      </c>
    </row>
    <row r="31" spans="1:11" s="77" customFormat="1" ht="20.25" customHeight="1" x14ac:dyDescent="0.15">
      <c r="A31" s="66"/>
      <c r="B31" s="34"/>
      <c r="C31" s="42" t="s">
        <v>38</v>
      </c>
      <c r="D31" s="83">
        <v>257736</v>
      </c>
      <c r="E31" s="83">
        <v>11952</v>
      </c>
      <c r="F31" s="83">
        <v>72527</v>
      </c>
      <c r="G31" s="84">
        <v>0</v>
      </c>
      <c r="H31" s="85">
        <v>0</v>
      </c>
      <c r="I31" s="45">
        <f t="shared" si="2"/>
        <v>342215</v>
      </c>
      <c r="J31" s="85">
        <v>0</v>
      </c>
      <c r="K31" s="45">
        <f t="shared" si="0"/>
        <v>342215</v>
      </c>
    </row>
    <row r="32" spans="1:11" s="77" customFormat="1" ht="20.25" customHeight="1" x14ac:dyDescent="0.15">
      <c r="A32" s="66"/>
      <c r="B32" s="34"/>
      <c r="C32" s="42" t="s">
        <v>39</v>
      </c>
      <c r="D32" s="83">
        <v>0</v>
      </c>
      <c r="E32" s="83">
        <v>42883</v>
      </c>
      <c r="F32" s="83">
        <v>0</v>
      </c>
      <c r="G32" s="84">
        <v>0</v>
      </c>
      <c r="H32" s="85">
        <v>0</v>
      </c>
      <c r="I32" s="45">
        <f t="shared" si="2"/>
        <v>42883</v>
      </c>
      <c r="J32" s="85">
        <v>0</v>
      </c>
      <c r="K32" s="45">
        <f t="shared" si="0"/>
        <v>42883</v>
      </c>
    </row>
    <row r="33" spans="1:11" s="77" customFormat="1" ht="20.25" customHeight="1" x14ac:dyDescent="0.15">
      <c r="A33" s="66"/>
      <c r="B33" s="34"/>
      <c r="C33" s="42" t="s">
        <v>40</v>
      </c>
      <c r="D33" s="83">
        <v>0</v>
      </c>
      <c r="E33" s="83">
        <v>0</v>
      </c>
      <c r="F33" s="83">
        <v>55080</v>
      </c>
      <c r="G33" s="84">
        <v>0</v>
      </c>
      <c r="H33" s="85">
        <v>0</v>
      </c>
      <c r="I33" s="45">
        <f t="shared" si="2"/>
        <v>55080</v>
      </c>
      <c r="J33" s="85">
        <v>0</v>
      </c>
      <c r="K33" s="45">
        <f t="shared" si="0"/>
        <v>55080</v>
      </c>
    </row>
    <row r="34" spans="1:11" s="77" customFormat="1" ht="20.25" customHeight="1" x14ac:dyDescent="0.15">
      <c r="A34" s="66"/>
      <c r="B34" s="34"/>
      <c r="C34" s="42" t="s">
        <v>41</v>
      </c>
      <c r="D34" s="83">
        <v>0</v>
      </c>
      <c r="E34" s="83">
        <v>0</v>
      </c>
      <c r="F34" s="83">
        <v>0</v>
      </c>
      <c r="G34" s="84">
        <v>0</v>
      </c>
      <c r="H34" s="85">
        <v>0</v>
      </c>
      <c r="I34" s="45">
        <f t="shared" si="2"/>
        <v>0</v>
      </c>
      <c r="J34" s="85">
        <v>0</v>
      </c>
      <c r="K34" s="45">
        <f t="shared" si="0"/>
        <v>0</v>
      </c>
    </row>
    <row r="35" spans="1:11" s="77" customFormat="1" ht="20.25" customHeight="1" x14ac:dyDescent="0.15">
      <c r="A35" s="66"/>
      <c r="B35" s="34"/>
      <c r="C35" s="42" t="s">
        <v>42</v>
      </c>
      <c r="D35" s="83">
        <v>0</v>
      </c>
      <c r="E35" s="83">
        <v>0</v>
      </c>
      <c r="F35" s="83">
        <v>0</v>
      </c>
      <c r="G35" s="84">
        <v>0</v>
      </c>
      <c r="H35" s="85">
        <v>0</v>
      </c>
      <c r="I35" s="45">
        <f t="shared" si="2"/>
        <v>0</v>
      </c>
      <c r="J35" s="85">
        <v>0</v>
      </c>
      <c r="K35" s="45">
        <f t="shared" si="0"/>
        <v>0</v>
      </c>
    </row>
    <row r="36" spans="1:11" s="77" customFormat="1" ht="20.25" customHeight="1" x14ac:dyDescent="0.15">
      <c r="A36" s="66"/>
      <c r="B36" s="34"/>
      <c r="C36" s="42" t="s">
        <v>43</v>
      </c>
      <c r="D36" s="83">
        <v>0</v>
      </c>
      <c r="E36" s="83">
        <v>71231</v>
      </c>
      <c r="F36" s="83">
        <v>0</v>
      </c>
      <c r="G36" s="84">
        <v>0</v>
      </c>
      <c r="H36" s="85">
        <v>0</v>
      </c>
      <c r="I36" s="45">
        <f t="shared" si="2"/>
        <v>71231</v>
      </c>
      <c r="J36" s="85">
        <v>219892</v>
      </c>
      <c r="K36" s="45">
        <f t="shared" si="0"/>
        <v>291123</v>
      </c>
    </row>
    <row r="37" spans="1:11" s="77" customFormat="1" ht="20.25" customHeight="1" x14ac:dyDescent="0.15">
      <c r="A37" s="66"/>
      <c r="B37" s="34"/>
      <c r="C37" s="42" t="s">
        <v>44</v>
      </c>
      <c r="D37" s="83">
        <v>0</v>
      </c>
      <c r="E37" s="83">
        <v>0</v>
      </c>
      <c r="F37" s="83">
        <v>0</v>
      </c>
      <c r="G37" s="84">
        <v>0</v>
      </c>
      <c r="H37" s="85">
        <v>0</v>
      </c>
      <c r="I37" s="45">
        <f t="shared" si="2"/>
        <v>0</v>
      </c>
      <c r="J37" s="85">
        <v>162234</v>
      </c>
      <c r="K37" s="45">
        <f t="shared" si="0"/>
        <v>162234</v>
      </c>
    </row>
    <row r="38" spans="1:11" s="77" customFormat="1" ht="20.25" customHeight="1" x14ac:dyDescent="0.15">
      <c r="A38" s="66"/>
      <c r="B38" s="34"/>
      <c r="C38" s="42" t="s">
        <v>45</v>
      </c>
      <c r="D38" s="83">
        <v>0</v>
      </c>
      <c r="E38" s="83">
        <v>0</v>
      </c>
      <c r="F38" s="83">
        <v>0</v>
      </c>
      <c r="G38" s="84">
        <v>0</v>
      </c>
      <c r="H38" s="85">
        <v>0</v>
      </c>
      <c r="I38" s="45">
        <f t="shared" si="2"/>
        <v>0</v>
      </c>
      <c r="J38" s="85">
        <v>63890</v>
      </c>
      <c r="K38" s="45">
        <f t="shared" si="0"/>
        <v>63890</v>
      </c>
    </row>
    <row r="39" spans="1:11" s="77" customFormat="1" ht="20.25" customHeight="1" x14ac:dyDescent="0.15">
      <c r="A39" s="66"/>
      <c r="B39" s="34"/>
      <c r="C39" s="42" t="s">
        <v>46</v>
      </c>
      <c r="D39" s="83">
        <v>0</v>
      </c>
      <c r="E39" s="83">
        <v>0</v>
      </c>
      <c r="F39" s="83">
        <v>0</v>
      </c>
      <c r="G39" s="84">
        <v>0</v>
      </c>
      <c r="H39" s="85">
        <v>0</v>
      </c>
      <c r="I39" s="45">
        <f t="shared" si="2"/>
        <v>0</v>
      </c>
      <c r="J39" s="85">
        <v>0</v>
      </c>
      <c r="K39" s="45">
        <f t="shared" si="0"/>
        <v>0</v>
      </c>
    </row>
    <row r="40" spans="1:11" s="77" customFormat="1" ht="20.25" customHeight="1" x14ac:dyDescent="0.15">
      <c r="A40" s="66"/>
      <c r="B40" s="34"/>
      <c r="C40" s="42" t="s">
        <v>47</v>
      </c>
      <c r="D40" s="83">
        <v>0</v>
      </c>
      <c r="E40" s="83">
        <v>0</v>
      </c>
      <c r="F40" s="83">
        <v>0</v>
      </c>
      <c r="G40" s="84">
        <v>0</v>
      </c>
      <c r="H40" s="85">
        <v>0</v>
      </c>
      <c r="I40" s="45">
        <f t="shared" si="2"/>
        <v>0</v>
      </c>
      <c r="J40" s="85">
        <v>110382</v>
      </c>
      <c r="K40" s="45">
        <f t="shared" si="0"/>
        <v>110382</v>
      </c>
    </row>
    <row r="41" spans="1:11" s="77" customFormat="1" ht="20.25" customHeight="1" x14ac:dyDescent="0.15">
      <c r="A41" s="66"/>
      <c r="B41" s="34"/>
      <c r="C41" s="42" t="s">
        <v>48</v>
      </c>
      <c r="D41" s="83">
        <v>0</v>
      </c>
      <c r="E41" s="83">
        <v>0</v>
      </c>
      <c r="F41" s="83">
        <v>0</v>
      </c>
      <c r="G41" s="84">
        <v>0</v>
      </c>
      <c r="H41" s="85">
        <v>9348</v>
      </c>
      <c r="I41" s="45">
        <f t="shared" si="2"/>
        <v>9348</v>
      </c>
      <c r="J41" s="85">
        <v>39368</v>
      </c>
      <c r="K41" s="45">
        <f t="shared" si="0"/>
        <v>48716</v>
      </c>
    </row>
    <row r="42" spans="1:11" s="77" customFormat="1" ht="20.25" customHeight="1" x14ac:dyDescent="0.15">
      <c r="A42" s="66"/>
      <c r="B42" s="34"/>
      <c r="C42" s="42" t="s">
        <v>49</v>
      </c>
      <c r="D42" s="83">
        <v>148864</v>
      </c>
      <c r="E42" s="83">
        <v>0</v>
      </c>
      <c r="F42" s="83">
        <v>0</v>
      </c>
      <c r="G42" s="84">
        <v>0</v>
      </c>
      <c r="H42" s="85">
        <v>0</v>
      </c>
      <c r="I42" s="45">
        <f t="shared" si="2"/>
        <v>148864</v>
      </c>
      <c r="J42" s="85">
        <v>0</v>
      </c>
      <c r="K42" s="45">
        <f t="shared" si="0"/>
        <v>148864</v>
      </c>
    </row>
    <row r="43" spans="1:11" s="77" customFormat="1" ht="20.25" customHeight="1" x14ac:dyDescent="0.15">
      <c r="A43" s="66"/>
      <c r="B43" s="34"/>
      <c r="C43" s="42" t="s">
        <v>50</v>
      </c>
      <c r="D43" s="83">
        <v>0</v>
      </c>
      <c r="E43" s="83">
        <v>0</v>
      </c>
      <c r="F43" s="83">
        <v>0</v>
      </c>
      <c r="G43" s="84">
        <v>0</v>
      </c>
      <c r="H43" s="85">
        <v>0</v>
      </c>
      <c r="I43" s="45">
        <f t="shared" si="2"/>
        <v>0</v>
      </c>
      <c r="J43" s="85">
        <v>6400</v>
      </c>
      <c r="K43" s="45">
        <f t="shared" si="0"/>
        <v>6400</v>
      </c>
    </row>
    <row r="44" spans="1:11" s="77" customFormat="1" ht="20.25" customHeight="1" x14ac:dyDescent="0.15">
      <c r="A44" s="66"/>
      <c r="B44" s="34"/>
      <c r="C44" s="42" t="s">
        <v>51</v>
      </c>
      <c r="D44" s="83">
        <v>0</v>
      </c>
      <c r="E44" s="83">
        <v>0</v>
      </c>
      <c r="F44" s="83">
        <v>0</v>
      </c>
      <c r="G44" s="84">
        <v>0</v>
      </c>
      <c r="H44" s="85">
        <v>0</v>
      </c>
      <c r="I44" s="45">
        <f t="shared" si="2"/>
        <v>0</v>
      </c>
      <c r="J44" s="85">
        <v>140766</v>
      </c>
      <c r="K44" s="45">
        <f t="shared" si="0"/>
        <v>140766</v>
      </c>
    </row>
    <row r="45" spans="1:11" s="77" customFormat="1" ht="20.25" customHeight="1" x14ac:dyDescent="0.15">
      <c r="A45" s="66"/>
      <c r="B45" s="34"/>
      <c r="C45" s="42" t="s">
        <v>52</v>
      </c>
      <c r="D45" s="83">
        <v>0</v>
      </c>
      <c r="E45" s="83">
        <v>20000</v>
      </c>
      <c r="F45" s="83">
        <v>0</v>
      </c>
      <c r="G45" s="84">
        <v>234000</v>
      </c>
      <c r="H45" s="85">
        <v>0</v>
      </c>
      <c r="I45" s="45">
        <f t="shared" si="2"/>
        <v>254000</v>
      </c>
      <c r="J45" s="85">
        <v>33000</v>
      </c>
      <c r="K45" s="45">
        <f t="shared" si="0"/>
        <v>287000</v>
      </c>
    </row>
    <row r="46" spans="1:11" s="77" customFormat="1" ht="20.25" customHeight="1" x14ac:dyDescent="0.15">
      <c r="A46" s="66"/>
      <c r="B46" s="34"/>
      <c r="C46" s="42" t="s">
        <v>53</v>
      </c>
      <c r="D46" s="83">
        <v>0</v>
      </c>
      <c r="E46" s="83">
        <v>0</v>
      </c>
      <c r="F46" s="83">
        <v>0</v>
      </c>
      <c r="G46" s="84">
        <v>0</v>
      </c>
      <c r="H46" s="85">
        <v>0</v>
      </c>
      <c r="I46" s="45">
        <f t="shared" si="2"/>
        <v>0</v>
      </c>
      <c r="J46" s="85">
        <v>0</v>
      </c>
      <c r="K46" s="45">
        <f t="shared" si="0"/>
        <v>0</v>
      </c>
    </row>
    <row r="47" spans="1:11" s="77" customFormat="1" ht="20.25" customHeight="1" x14ac:dyDescent="0.15">
      <c r="A47" s="66"/>
      <c r="B47" s="34"/>
      <c r="C47" s="42" t="s">
        <v>54</v>
      </c>
      <c r="D47" s="83">
        <v>0</v>
      </c>
      <c r="E47" s="83">
        <v>0</v>
      </c>
      <c r="F47" s="83">
        <v>166598</v>
      </c>
      <c r="G47" s="84">
        <v>0</v>
      </c>
      <c r="H47" s="85">
        <v>0</v>
      </c>
      <c r="I47" s="45">
        <f t="shared" si="2"/>
        <v>166598</v>
      </c>
      <c r="J47" s="85">
        <v>0</v>
      </c>
      <c r="K47" s="45">
        <f>SUM(I47:J47)</f>
        <v>166598</v>
      </c>
    </row>
    <row r="48" spans="1:11" s="77" customFormat="1" ht="20.25" customHeight="1" x14ac:dyDescent="0.15">
      <c r="A48" s="66"/>
      <c r="B48" s="34"/>
      <c r="C48" s="86" t="s">
        <v>55</v>
      </c>
      <c r="D48" s="43">
        <v>340762</v>
      </c>
      <c r="E48" s="43">
        <v>52877</v>
      </c>
      <c r="F48" s="43">
        <v>193881</v>
      </c>
      <c r="G48" s="44">
        <v>0</v>
      </c>
      <c r="H48" s="87">
        <v>0</v>
      </c>
      <c r="I48" s="45">
        <f t="shared" si="2"/>
        <v>587520</v>
      </c>
      <c r="J48" s="87">
        <v>0</v>
      </c>
      <c r="K48" s="56">
        <f>SUM(I48:J48)</f>
        <v>587520</v>
      </c>
    </row>
    <row r="49" spans="1:11" s="77" customFormat="1" ht="20.25" customHeight="1" x14ac:dyDescent="0.15">
      <c r="A49" s="66"/>
      <c r="B49" s="34"/>
      <c r="C49" s="88" t="s">
        <v>56</v>
      </c>
      <c r="D49" s="83">
        <v>241165</v>
      </c>
      <c r="E49" s="83">
        <v>27719</v>
      </c>
      <c r="F49" s="83">
        <v>36856</v>
      </c>
      <c r="G49" s="84">
        <v>0</v>
      </c>
      <c r="H49" s="89">
        <v>0</v>
      </c>
      <c r="I49" s="45">
        <f t="shared" si="2"/>
        <v>305740</v>
      </c>
      <c r="J49" s="89">
        <v>39895</v>
      </c>
      <c r="K49" s="45">
        <f t="shared" si="0"/>
        <v>345635</v>
      </c>
    </row>
    <row r="50" spans="1:11" s="77" customFormat="1" ht="20.25" customHeight="1" x14ac:dyDescent="0.15">
      <c r="A50" s="66"/>
      <c r="B50" s="34"/>
      <c r="C50" s="90" t="s">
        <v>57</v>
      </c>
      <c r="D50" s="74">
        <f t="shared" ref="D50:K50" si="3">SUM(D28:D49)</f>
        <v>1649291</v>
      </c>
      <c r="E50" s="74">
        <f t="shared" si="3"/>
        <v>241662</v>
      </c>
      <c r="F50" s="74">
        <f t="shared" si="3"/>
        <v>858942</v>
      </c>
      <c r="G50" s="91">
        <f t="shared" si="3"/>
        <v>234000</v>
      </c>
      <c r="H50" s="76">
        <f t="shared" si="3"/>
        <v>1244348</v>
      </c>
      <c r="I50" s="76">
        <f t="shared" si="3"/>
        <v>4228243</v>
      </c>
      <c r="J50" s="76">
        <f t="shared" si="3"/>
        <v>815827</v>
      </c>
      <c r="K50" s="76">
        <f t="shared" si="3"/>
        <v>5044070</v>
      </c>
    </row>
    <row r="51" spans="1:11" s="77" customFormat="1" ht="20.25" customHeight="1" x14ac:dyDescent="0.15">
      <c r="A51" s="66"/>
      <c r="B51" s="34"/>
      <c r="C51" s="92" t="s">
        <v>58</v>
      </c>
      <c r="D51" s="93">
        <f t="shared" ref="D51:K51" si="4">D50+D26</f>
        <v>1735000</v>
      </c>
      <c r="E51" s="93">
        <f t="shared" si="4"/>
        <v>243744</v>
      </c>
      <c r="F51" s="93">
        <f t="shared" si="4"/>
        <v>860330</v>
      </c>
      <c r="G51" s="94">
        <f t="shared" si="4"/>
        <v>234000</v>
      </c>
      <c r="H51" s="95">
        <f t="shared" si="4"/>
        <v>1297026</v>
      </c>
      <c r="I51" s="95">
        <f t="shared" si="4"/>
        <v>4370100</v>
      </c>
      <c r="J51" s="95">
        <f t="shared" si="4"/>
        <v>953239</v>
      </c>
      <c r="K51" s="95">
        <f t="shared" si="4"/>
        <v>5323339</v>
      </c>
    </row>
    <row r="52" spans="1:11" s="77" customFormat="1" ht="20.25" customHeight="1" x14ac:dyDescent="0.15">
      <c r="A52" s="66"/>
      <c r="B52" s="34"/>
      <c r="C52" s="90" t="s">
        <v>59</v>
      </c>
      <c r="D52" s="74">
        <f>D21-D51</f>
        <v>-200405</v>
      </c>
      <c r="E52" s="74">
        <f t="shared" ref="E52:K52" si="5">E21-E51</f>
        <v>375865</v>
      </c>
      <c r="F52" s="74">
        <f t="shared" si="5"/>
        <v>-331539</v>
      </c>
      <c r="G52" s="91">
        <f t="shared" si="5"/>
        <v>0</v>
      </c>
      <c r="H52" s="76">
        <f t="shared" si="5"/>
        <v>373177</v>
      </c>
      <c r="I52" s="76">
        <f t="shared" si="5"/>
        <v>217098</v>
      </c>
      <c r="J52" s="76">
        <f t="shared" si="5"/>
        <v>-329752</v>
      </c>
      <c r="K52" s="76">
        <f t="shared" si="5"/>
        <v>-112654</v>
      </c>
    </row>
    <row r="53" spans="1:11" s="77" customFormat="1" ht="20.25" customHeight="1" x14ac:dyDescent="0.15">
      <c r="A53" s="96" t="s">
        <v>60</v>
      </c>
      <c r="B53" s="97"/>
      <c r="C53" s="98"/>
      <c r="D53" s="99"/>
      <c r="E53" s="99"/>
      <c r="F53" s="99"/>
      <c r="G53" s="100"/>
      <c r="H53" s="101"/>
      <c r="I53" s="65"/>
      <c r="J53" s="101"/>
      <c r="K53" s="65"/>
    </row>
    <row r="54" spans="1:11" s="77" customFormat="1" ht="20.25" customHeight="1" x14ac:dyDescent="0.15">
      <c r="A54" s="102"/>
      <c r="B54" s="103" t="s">
        <v>61</v>
      </c>
      <c r="C54" s="88"/>
      <c r="D54" s="83">
        <v>0</v>
      </c>
      <c r="E54" s="83">
        <v>0</v>
      </c>
      <c r="F54" s="83">
        <v>0</v>
      </c>
      <c r="G54" s="84">
        <v>0</v>
      </c>
      <c r="H54" s="85">
        <v>0</v>
      </c>
      <c r="I54" s="56">
        <v>0</v>
      </c>
      <c r="J54" s="85">
        <v>0</v>
      </c>
      <c r="K54" s="56">
        <f t="shared" si="0"/>
        <v>0</v>
      </c>
    </row>
    <row r="55" spans="1:11" s="77" customFormat="1" ht="20.25" customHeight="1" x14ac:dyDescent="0.15">
      <c r="A55" s="104" t="s">
        <v>62</v>
      </c>
      <c r="B55" s="105"/>
      <c r="C55" s="106"/>
      <c r="D55" s="74">
        <f>SUM(D54:D54)</f>
        <v>0</v>
      </c>
      <c r="E55" s="74">
        <f t="shared" ref="E55:J55" si="6">SUM(E54:E54)</f>
        <v>0</v>
      </c>
      <c r="F55" s="74">
        <f t="shared" si="6"/>
        <v>0</v>
      </c>
      <c r="G55" s="75">
        <f t="shared" si="6"/>
        <v>0</v>
      </c>
      <c r="H55" s="76">
        <f>SUM(H54:H54)</f>
        <v>0</v>
      </c>
      <c r="I55" s="60">
        <f t="shared" ref="I55:I67" si="7">SUM(D55:H55)</f>
        <v>0</v>
      </c>
      <c r="J55" s="76">
        <f t="shared" si="6"/>
        <v>0</v>
      </c>
      <c r="K55" s="33">
        <f t="shared" si="0"/>
        <v>0</v>
      </c>
    </row>
    <row r="56" spans="1:11" s="77" customFormat="1" ht="20.25" customHeight="1" x14ac:dyDescent="0.15">
      <c r="A56" s="66"/>
      <c r="B56" s="34"/>
      <c r="C56" s="37" t="s">
        <v>63</v>
      </c>
      <c r="D56" s="83">
        <v>0</v>
      </c>
      <c r="E56" s="107">
        <v>0</v>
      </c>
      <c r="F56" s="83">
        <v>0</v>
      </c>
      <c r="G56" s="84">
        <v>0</v>
      </c>
      <c r="H56" s="85">
        <v>-1965</v>
      </c>
      <c r="I56" s="60">
        <f t="shared" si="7"/>
        <v>-1965</v>
      </c>
      <c r="J56" s="108">
        <v>1965</v>
      </c>
      <c r="K56" s="60">
        <f t="shared" si="0"/>
        <v>0</v>
      </c>
    </row>
    <row r="57" spans="1:11" s="77" customFormat="1" ht="20.25" customHeight="1" x14ac:dyDescent="0.15">
      <c r="A57" s="66"/>
      <c r="B57" s="34"/>
      <c r="C57" s="90" t="s">
        <v>64</v>
      </c>
      <c r="D57" s="74">
        <f>D52+D55+D56</f>
        <v>-200405</v>
      </c>
      <c r="E57" s="74">
        <f t="shared" ref="E57:K57" si="8">E52+E55+E56</f>
        <v>375865</v>
      </c>
      <c r="F57" s="74">
        <f t="shared" si="8"/>
        <v>-331539</v>
      </c>
      <c r="G57" s="75">
        <f t="shared" si="8"/>
        <v>0</v>
      </c>
      <c r="H57" s="109">
        <f t="shared" si="8"/>
        <v>371212</v>
      </c>
      <c r="I57" s="109">
        <f>I52+I55+I56</f>
        <v>215133</v>
      </c>
      <c r="J57" s="109">
        <f>J52+J55+J56</f>
        <v>-327787</v>
      </c>
      <c r="K57" s="76">
        <f t="shared" si="8"/>
        <v>-112654</v>
      </c>
    </row>
    <row r="58" spans="1:11" s="77" customFormat="1" ht="20.25" customHeight="1" x14ac:dyDescent="0.15">
      <c r="A58" s="66"/>
      <c r="B58" s="34"/>
      <c r="C58" s="37" t="s">
        <v>65</v>
      </c>
      <c r="D58" s="99">
        <v>0</v>
      </c>
      <c r="E58" s="99">
        <v>0</v>
      </c>
      <c r="F58" s="99">
        <v>0</v>
      </c>
      <c r="G58" s="100">
        <v>0</v>
      </c>
      <c r="H58" s="101">
        <v>12815</v>
      </c>
      <c r="I58" s="64">
        <f t="shared" si="7"/>
        <v>12815</v>
      </c>
      <c r="J58" s="101">
        <v>0</v>
      </c>
      <c r="K58" s="64">
        <f t="shared" si="0"/>
        <v>12815</v>
      </c>
    </row>
    <row r="59" spans="1:11" s="77" customFormat="1" ht="20.25" customHeight="1" x14ac:dyDescent="0.15">
      <c r="A59" s="66"/>
      <c r="B59" s="34"/>
      <c r="C59" s="42" t="s">
        <v>66</v>
      </c>
      <c r="D59" s="83">
        <v>0</v>
      </c>
      <c r="E59" s="83">
        <v>0</v>
      </c>
      <c r="F59" s="83">
        <v>0</v>
      </c>
      <c r="G59" s="84">
        <v>0</v>
      </c>
      <c r="H59" s="85">
        <v>500</v>
      </c>
      <c r="I59" s="45">
        <f t="shared" si="7"/>
        <v>500</v>
      </c>
      <c r="J59" s="85">
        <v>0</v>
      </c>
      <c r="K59" s="45">
        <f t="shared" si="0"/>
        <v>500</v>
      </c>
    </row>
    <row r="60" spans="1:11" s="77" customFormat="1" ht="20.25" customHeight="1" x14ac:dyDescent="0.15">
      <c r="A60" s="66"/>
      <c r="B60" s="34"/>
      <c r="C60" s="42" t="s">
        <v>67</v>
      </c>
      <c r="D60" s="83">
        <v>0</v>
      </c>
      <c r="E60" s="83">
        <v>0</v>
      </c>
      <c r="F60" s="83">
        <v>0</v>
      </c>
      <c r="G60" s="84">
        <v>0</v>
      </c>
      <c r="H60" s="85">
        <v>21305</v>
      </c>
      <c r="I60" s="45">
        <f t="shared" si="7"/>
        <v>21305</v>
      </c>
      <c r="J60" s="85">
        <v>0</v>
      </c>
      <c r="K60" s="45">
        <f t="shared" si="0"/>
        <v>21305</v>
      </c>
    </row>
    <row r="61" spans="1:11" s="77" customFormat="1" ht="20.25" customHeight="1" x14ac:dyDescent="0.15">
      <c r="A61" s="66"/>
      <c r="B61" s="34"/>
      <c r="C61" s="42" t="s">
        <v>68</v>
      </c>
      <c r="D61" s="83">
        <v>0</v>
      </c>
      <c r="E61" s="83">
        <v>0</v>
      </c>
      <c r="F61" s="83">
        <v>0</v>
      </c>
      <c r="G61" s="84">
        <v>0</v>
      </c>
      <c r="H61" s="85">
        <v>2900</v>
      </c>
      <c r="I61" s="45">
        <f t="shared" si="7"/>
        <v>2900</v>
      </c>
      <c r="J61" s="85">
        <v>0</v>
      </c>
      <c r="K61" s="45">
        <f t="shared" si="0"/>
        <v>2900</v>
      </c>
    </row>
    <row r="62" spans="1:11" s="77" customFormat="1" ht="20.25" customHeight="1" x14ac:dyDescent="0.15">
      <c r="A62" s="66"/>
      <c r="B62" s="34"/>
      <c r="C62" s="42" t="s">
        <v>69</v>
      </c>
      <c r="D62" s="83">
        <v>0</v>
      </c>
      <c r="E62" s="83">
        <v>0</v>
      </c>
      <c r="F62" s="83">
        <v>0</v>
      </c>
      <c r="G62" s="84">
        <v>0</v>
      </c>
      <c r="H62" s="85">
        <v>1200</v>
      </c>
      <c r="I62" s="45">
        <f t="shared" si="7"/>
        <v>1200</v>
      </c>
      <c r="J62" s="85">
        <v>0</v>
      </c>
      <c r="K62" s="45">
        <f t="shared" si="0"/>
        <v>1200</v>
      </c>
    </row>
    <row r="63" spans="1:11" s="77" customFormat="1" ht="20.25" customHeight="1" x14ac:dyDescent="0.15">
      <c r="A63" s="66"/>
      <c r="B63" s="34"/>
      <c r="C63" s="88" t="s">
        <v>70</v>
      </c>
      <c r="D63" s="110">
        <v>0</v>
      </c>
      <c r="E63" s="110">
        <v>0</v>
      </c>
      <c r="F63" s="110">
        <v>0</v>
      </c>
      <c r="G63" s="111">
        <v>0</v>
      </c>
      <c r="H63" s="89">
        <v>51200</v>
      </c>
      <c r="I63" s="55">
        <f>SUM(D63:H63)</f>
        <v>51200</v>
      </c>
      <c r="J63" s="89">
        <v>0</v>
      </c>
      <c r="K63" s="55">
        <f t="shared" si="0"/>
        <v>51200</v>
      </c>
    </row>
    <row r="64" spans="1:11" s="77" customFormat="1" ht="20.25" customHeight="1" x14ac:dyDescent="0.15">
      <c r="A64" s="66"/>
      <c r="B64" s="34"/>
      <c r="C64" s="112" t="s">
        <v>71</v>
      </c>
      <c r="D64" s="80">
        <f>D57-D58-D59-D60-D61-D62-D63</f>
        <v>-200405</v>
      </c>
      <c r="E64" s="80">
        <f t="shared" ref="E64:J64" si="9">E57-E58-E59-E60-E61-E62-E63</f>
        <v>375865</v>
      </c>
      <c r="F64" s="80">
        <f t="shared" si="9"/>
        <v>-331539</v>
      </c>
      <c r="G64" s="81">
        <f t="shared" si="9"/>
        <v>0</v>
      </c>
      <c r="H64" s="113">
        <v>281292</v>
      </c>
      <c r="I64" s="64">
        <f>SUM(D64:H64)</f>
        <v>125213</v>
      </c>
      <c r="J64" s="113">
        <f t="shared" si="9"/>
        <v>-327787</v>
      </c>
      <c r="K64" s="64">
        <v>-202574</v>
      </c>
    </row>
    <row r="65" spans="1:11" s="77" customFormat="1" ht="20.25" customHeight="1" x14ac:dyDescent="0.15">
      <c r="A65" s="66"/>
      <c r="B65" s="34"/>
      <c r="C65" s="88" t="s">
        <v>72</v>
      </c>
      <c r="D65" s="110">
        <v>0</v>
      </c>
      <c r="E65" s="110">
        <v>0</v>
      </c>
      <c r="F65" s="110">
        <v>0</v>
      </c>
      <c r="G65" s="111">
        <v>0</v>
      </c>
      <c r="H65" s="89">
        <v>0</v>
      </c>
      <c r="I65" s="55">
        <f t="shared" si="7"/>
        <v>0</v>
      </c>
      <c r="J65" s="89">
        <v>1793431</v>
      </c>
      <c r="K65" s="56">
        <f t="shared" si="0"/>
        <v>1793431</v>
      </c>
    </row>
    <row r="66" spans="1:11" s="77" customFormat="1" ht="20.25" customHeight="1" x14ac:dyDescent="0.15">
      <c r="A66" s="66"/>
      <c r="B66" s="34"/>
      <c r="C66" s="70" t="s">
        <v>73</v>
      </c>
      <c r="D66" s="114">
        <v>200405</v>
      </c>
      <c r="E66" s="115">
        <v>-375865</v>
      </c>
      <c r="F66" s="114">
        <v>331539</v>
      </c>
      <c r="G66" s="116">
        <v>0</v>
      </c>
      <c r="H66" s="117">
        <v>-281292</v>
      </c>
      <c r="I66" s="60">
        <f>SUM(D66:H66)</f>
        <v>-125213</v>
      </c>
      <c r="J66" s="118">
        <v>125213</v>
      </c>
      <c r="K66" s="60">
        <v>0</v>
      </c>
    </row>
    <row r="67" spans="1:11" s="77" customFormat="1" ht="20.25" customHeight="1" thickBot="1" x14ac:dyDescent="0.2">
      <c r="A67" s="119"/>
      <c r="B67" s="120"/>
      <c r="C67" s="70" t="s">
        <v>74</v>
      </c>
      <c r="D67" s="121">
        <v>0</v>
      </c>
      <c r="E67" s="121">
        <v>0</v>
      </c>
      <c r="F67" s="121">
        <v>0</v>
      </c>
      <c r="G67" s="122">
        <v>0</v>
      </c>
      <c r="H67" s="123">
        <f>SUM(H64:H66)</f>
        <v>0</v>
      </c>
      <c r="I67" s="40">
        <f t="shared" si="7"/>
        <v>0</v>
      </c>
      <c r="J67" s="124">
        <f>J64+J65+J66</f>
        <v>1590857</v>
      </c>
      <c r="K67" s="124">
        <f>K64+K65+K66</f>
        <v>1590857</v>
      </c>
    </row>
    <row r="68" spans="1:11" ht="12.95" customHeight="1" thickTop="1" x14ac:dyDescent="0.15">
      <c r="A68" s="125"/>
      <c r="B68" s="125"/>
      <c r="I68" s="126"/>
    </row>
    <row r="69" spans="1:11" ht="12.95" customHeight="1" x14ac:dyDescent="0.15">
      <c r="A69" s="125"/>
      <c r="B69" s="125"/>
      <c r="H69" s="127"/>
    </row>
    <row r="70" spans="1:11" ht="12.95" customHeight="1" x14ac:dyDescent="0.15">
      <c r="A70" s="125"/>
      <c r="B70" s="125"/>
      <c r="H70" s="127"/>
    </row>
    <row r="71" spans="1:11" ht="12.95" customHeight="1" x14ac:dyDescent="0.15">
      <c r="A71" s="125"/>
      <c r="B71" s="125"/>
    </row>
    <row r="72" spans="1:11" ht="12.95" customHeight="1" x14ac:dyDescent="0.15">
      <c r="A72" s="125"/>
      <c r="B72" s="125"/>
    </row>
    <row r="73" spans="1:11" ht="12.95" customHeight="1" x14ac:dyDescent="0.15">
      <c r="A73" s="125"/>
      <c r="B73" s="125"/>
    </row>
    <row r="74" spans="1:11" ht="12.95" customHeight="1" x14ac:dyDescent="0.15">
      <c r="A74" s="125"/>
      <c r="B74" s="125"/>
    </row>
    <row r="75" spans="1:11" ht="12.95" customHeight="1" x14ac:dyDescent="0.15">
      <c r="A75" s="125"/>
      <c r="B75" s="125"/>
    </row>
  </sheetData>
  <mergeCells count="8">
    <mergeCell ref="A53:C53"/>
    <mergeCell ref="A55:C55"/>
    <mergeCell ref="A1:F1"/>
    <mergeCell ref="A3:C4"/>
    <mergeCell ref="D3:G3"/>
    <mergeCell ref="K3:K4"/>
    <mergeCell ref="A5:C5"/>
    <mergeCell ref="A22:C22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dcterms:created xsi:type="dcterms:W3CDTF">2016-03-27T03:04:17Z</dcterms:created>
  <dcterms:modified xsi:type="dcterms:W3CDTF">2016-03-27T03:04:47Z</dcterms:modified>
</cp:coreProperties>
</file>