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利絵\Dropbox\共有フォルダ\NPOhoujinn orange no kai\"/>
    </mc:Choice>
  </mc:AlternateContent>
  <bookViews>
    <workbookView xWindow="480" yWindow="105" windowWidth="15075" windowHeight="7845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39" i="3" l="1"/>
  <c r="H39" i="3"/>
  <c r="H40" i="3" s="1"/>
  <c r="H41" i="3" s="1"/>
  <c r="G39" i="3"/>
  <c r="F39" i="3"/>
  <c r="E39" i="3"/>
  <c r="D39" i="3"/>
  <c r="I38" i="3"/>
  <c r="K38" i="3" s="1"/>
  <c r="I37" i="3"/>
  <c r="K37" i="3" s="1"/>
  <c r="I36" i="3"/>
  <c r="K36" i="3" s="1"/>
  <c r="K35" i="3"/>
  <c r="I34" i="3"/>
  <c r="K34" i="3" s="1"/>
  <c r="I33" i="3"/>
  <c r="K33" i="3" s="1"/>
  <c r="I32" i="3"/>
  <c r="K32" i="3" s="1"/>
  <c r="I31" i="3"/>
  <c r="K31" i="3" s="1"/>
  <c r="I30" i="3"/>
  <c r="K30" i="3" s="1"/>
  <c r="I29" i="3"/>
  <c r="I39" i="3" s="1"/>
  <c r="J27" i="3"/>
  <c r="J40" i="3" s="1"/>
  <c r="G27" i="3"/>
  <c r="F27" i="3"/>
  <c r="E27" i="3"/>
  <c r="E40" i="3" s="1"/>
  <c r="D27" i="3"/>
  <c r="D40" i="3" s="1"/>
  <c r="K26" i="3"/>
  <c r="I25" i="3"/>
  <c r="K25" i="3" s="1"/>
  <c r="I24" i="3"/>
  <c r="I27" i="3" s="1"/>
  <c r="I40" i="3" s="1"/>
  <c r="G21" i="3"/>
  <c r="F21" i="3"/>
  <c r="E21" i="3"/>
  <c r="D21" i="3"/>
  <c r="D41" i="3" s="1"/>
  <c r="K20" i="3"/>
  <c r="J19" i="3"/>
  <c r="J21" i="3" s="1"/>
  <c r="J41" i="3" s="1"/>
  <c r="I17" i="3"/>
  <c r="K17" i="3" s="1"/>
  <c r="I16" i="3"/>
  <c r="I21" i="3" s="1"/>
  <c r="I41" i="3" s="1"/>
  <c r="I15" i="3"/>
  <c r="K15" i="3" s="1"/>
  <c r="K14" i="3"/>
  <c r="K13" i="3"/>
  <c r="G40" i="3" l="1"/>
  <c r="G41" i="3"/>
  <c r="E41" i="3"/>
  <c r="F40" i="3"/>
  <c r="F41" i="3" s="1"/>
  <c r="K24" i="3"/>
  <c r="K27" i="3" s="1"/>
  <c r="K29" i="3"/>
  <c r="K39" i="3" s="1"/>
  <c r="K16" i="3"/>
  <c r="K19" i="3"/>
  <c r="F49" i="2"/>
  <c r="F52" i="2" s="1"/>
  <c r="F41" i="2"/>
  <c r="F40" i="2"/>
  <c r="F33" i="2"/>
  <c r="F26" i="2"/>
  <c r="G17" i="2"/>
  <c r="G10" i="2"/>
  <c r="H21" i="2" s="1"/>
  <c r="K40" i="3" l="1"/>
  <c r="K21" i="3"/>
  <c r="K41" i="3" s="1"/>
  <c r="F43" i="2"/>
  <c r="G53" i="2" s="1"/>
  <c r="H54" i="2" s="1"/>
  <c r="H55" i="2" s="1"/>
  <c r="H57" i="2" s="1"/>
  <c r="F23" i="1"/>
  <c r="F22" i="1"/>
  <c r="G20" i="1"/>
  <c r="G14" i="1"/>
  <c r="G24" i="1" l="1"/>
  <c r="G25" i="1" s="1"/>
</calcChain>
</file>

<file path=xl/sharedStrings.xml><?xml version="1.0" encoding="utf-8"?>
<sst xmlns="http://schemas.openxmlformats.org/spreadsheetml/2006/main" count="139" uniqueCount="119">
  <si>
    <t>特定非営利活動法人　おれんじの会</t>
    <rPh sb="15" eb="16">
      <t>カイ</t>
    </rPh>
    <phoneticPr fontId="4"/>
  </si>
  <si>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4"/>
  </si>
  <si>
    <t>令和2年3月31日現在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4"/>
  </si>
  <si>
    <t>(単位：円)</t>
  </si>
  <si>
    <t>科　　　　　目</t>
  </si>
  <si>
    <t>金　　　　　額</t>
    <rPh sb="0" eb="1">
      <t>キン</t>
    </rPh>
    <rPh sb="6" eb="7">
      <t>ガク</t>
    </rPh>
    <phoneticPr fontId="4"/>
  </si>
  <si>
    <t>Ⅰ資産の部</t>
    <rPh sb="1" eb="3">
      <t>シサン</t>
    </rPh>
    <rPh sb="4" eb="5">
      <t>ブ</t>
    </rPh>
    <phoneticPr fontId="4"/>
  </si>
  <si>
    <t>　1.流動資産</t>
    <rPh sb="3" eb="5">
      <t>リュウドウ</t>
    </rPh>
    <rPh sb="5" eb="7">
      <t>シサン</t>
    </rPh>
    <phoneticPr fontId="4"/>
  </si>
  <si>
    <t>　　現金預金</t>
    <rPh sb="2" eb="4">
      <t>ゲンキン</t>
    </rPh>
    <rPh sb="4" eb="6">
      <t>ヨキン</t>
    </rPh>
    <phoneticPr fontId="4"/>
  </si>
  <si>
    <t>　　流動資産合計</t>
    <rPh sb="2" eb="4">
      <t>リュウドウ</t>
    </rPh>
    <rPh sb="4" eb="6">
      <t>シサン</t>
    </rPh>
    <rPh sb="6" eb="8">
      <t>ゴウケイ</t>
    </rPh>
    <phoneticPr fontId="4"/>
  </si>
  <si>
    <t>　2.固定資産</t>
    <rPh sb="3" eb="5">
      <t>コテイ</t>
    </rPh>
    <rPh sb="5" eb="7">
      <t>シサン</t>
    </rPh>
    <phoneticPr fontId="4"/>
  </si>
  <si>
    <t>　　固定資産合計</t>
    <rPh sb="2" eb="4">
      <t>コテイ</t>
    </rPh>
    <rPh sb="4" eb="6">
      <t>シサン</t>
    </rPh>
    <rPh sb="6" eb="8">
      <t>ゴウケイ</t>
    </rPh>
    <phoneticPr fontId="4"/>
  </si>
  <si>
    <t>　資産合計</t>
    <rPh sb="1" eb="3">
      <t>シサン</t>
    </rPh>
    <rPh sb="3" eb="5">
      <t>ゴウケイ</t>
    </rPh>
    <phoneticPr fontId="4"/>
  </si>
  <si>
    <t>Ⅱ負債の部</t>
    <rPh sb="1" eb="3">
      <t>フサイ</t>
    </rPh>
    <rPh sb="4" eb="5">
      <t>ブ</t>
    </rPh>
    <phoneticPr fontId="4"/>
  </si>
  <si>
    <t>　1.流動負債</t>
    <rPh sb="3" eb="5">
      <t>リュウドウ</t>
    </rPh>
    <rPh sb="5" eb="7">
      <t>フサイ</t>
    </rPh>
    <phoneticPr fontId="4"/>
  </si>
  <si>
    <t>　　流動負債合計</t>
    <rPh sb="2" eb="4">
      <t>リュウドウ</t>
    </rPh>
    <rPh sb="4" eb="6">
      <t>フサイ</t>
    </rPh>
    <rPh sb="6" eb="8">
      <t>ゴウケイ</t>
    </rPh>
    <phoneticPr fontId="4"/>
  </si>
  <si>
    <t>　2.固定負債</t>
    <rPh sb="3" eb="5">
      <t>コテイ</t>
    </rPh>
    <rPh sb="5" eb="7">
      <t>フサイ</t>
    </rPh>
    <phoneticPr fontId="4"/>
  </si>
  <si>
    <t>　　固定負債合計</t>
    <rPh sb="2" eb="4">
      <t>コテイ</t>
    </rPh>
    <rPh sb="4" eb="6">
      <t>フサイ</t>
    </rPh>
    <rPh sb="6" eb="8">
      <t>ゴウケイ</t>
    </rPh>
    <phoneticPr fontId="4"/>
  </si>
  <si>
    <t>　負債合計</t>
    <rPh sb="1" eb="3">
      <t>フサイ</t>
    </rPh>
    <rPh sb="3" eb="5">
      <t>ゴウケイ</t>
    </rPh>
    <phoneticPr fontId="4"/>
  </si>
  <si>
    <t>Ⅲ正味財産の部</t>
    <rPh sb="1" eb="3">
      <t>ショウミ</t>
    </rPh>
    <rPh sb="3" eb="5">
      <t>ザイサン</t>
    </rPh>
    <rPh sb="6" eb="7">
      <t>ブ</t>
    </rPh>
    <phoneticPr fontId="4"/>
  </si>
  <si>
    <t>　　前期繰越正味財産</t>
    <phoneticPr fontId="4"/>
  </si>
  <si>
    <t>　　当期正味財産増減額</t>
    <phoneticPr fontId="4"/>
  </si>
  <si>
    <t>　正味財産合計</t>
    <rPh sb="1" eb="3">
      <t>ショウミ</t>
    </rPh>
    <rPh sb="3" eb="5">
      <t>ザイサン</t>
    </rPh>
    <rPh sb="5" eb="7">
      <t>ゴウケイ</t>
    </rPh>
    <phoneticPr fontId="4"/>
  </si>
  <si>
    <t>　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4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</si>
  <si>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4"/>
  </si>
  <si>
    <t>平成31年4月1日～令和2年3月31日まで</t>
    <rPh sb="0" eb="2">
      <t>ヘイセイ</t>
    </rPh>
    <rPh sb="4" eb="5">
      <t>ネン</t>
    </rPh>
    <rPh sb="6" eb="7">
      <t>ツキ</t>
    </rPh>
    <rPh sb="8" eb="9">
      <t>ヒ</t>
    </rPh>
    <rPh sb="10" eb="12">
      <t>レイワ</t>
    </rPh>
    <rPh sb="13" eb="14">
      <t>ネン</t>
    </rPh>
    <rPh sb="15" eb="16">
      <t>ツキ</t>
    </rPh>
    <rPh sb="18" eb="19">
      <t>ヒ</t>
    </rPh>
    <phoneticPr fontId="4"/>
  </si>
  <si>
    <t>Ⅰ　経常収益</t>
  </si>
  <si>
    <t xml:space="preserve"> 　1.受取会費</t>
  </si>
  <si>
    <t>　　 正会員@　　　1000　×10人</t>
    <phoneticPr fontId="4"/>
  </si>
  <si>
    <t>　　 賛助会員@5,000×2人</t>
    <rPh sb="15" eb="16">
      <t>ニン</t>
    </rPh>
    <phoneticPr fontId="4"/>
  </si>
  <si>
    <t>　</t>
    <phoneticPr fontId="4"/>
  </si>
  <si>
    <t xml:space="preserve">    2.受取寄付金</t>
  </si>
  <si>
    <t>　　 受取寄付金</t>
  </si>
  <si>
    <t>　3.受取補助金</t>
    <rPh sb="3" eb="4">
      <t>ウ</t>
    </rPh>
    <rPh sb="4" eb="5">
      <t>ト</t>
    </rPh>
    <rPh sb="5" eb="8">
      <t>ホジョキン</t>
    </rPh>
    <phoneticPr fontId="4"/>
  </si>
  <si>
    <t xml:space="preserve">      ①コーポレートガバナンス協会</t>
    <rPh sb="18" eb="20">
      <t>キョウカイ</t>
    </rPh>
    <phoneticPr fontId="4"/>
  </si>
  <si>
    <t xml:space="preserve">      ②RDD日本開催事務局</t>
    <rPh sb="10" eb="12">
      <t>ニホン</t>
    </rPh>
    <rPh sb="12" eb="14">
      <t>カイサイ</t>
    </rPh>
    <rPh sb="14" eb="17">
      <t>ジムキョク</t>
    </rPh>
    <phoneticPr fontId="4"/>
  </si>
  <si>
    <t xml:space="preserve">      ③下関市市民活動助成金</t>
    <rPh sb="7" eb="10">
      <t>シモノセキシ</t>
    </rPh>
    <rPh sb="10" eb="12">
      <t>シミン</t>
    </rPh>
    <rPh sb="12" eb="14">
      <t>カツドウ</t>
    </rPh>
    <rPh sb="14" eb="16">
      <t>ジョセイ</t>
    </rPh>
    <rPh sb="16" eb="17">
      <t>キン</t>
    </rPh>
    <phoneticPr fontId="4"/>
  </si>
  <si>
    <t xml:space="preserve">   ４．事業収益</t>
    <rPh sb="7" eb="9">
      <t>シュウエキ</t>
    </rPh>
    <phoneticPr fontId="4"/>
  </si>
  <si>
    <t>　５.その他収益</t>
  </si>
  <si>
    <t>　    受取利息</t>
  </si>
  <si>
    <t>　 　雑収入</t>
    <phoneticPr fontId="4"/>
  </si>
  <si>
    <t>　経常収益計 ①</t>
  </si>
  <si>
    <t>Ⅱ　経常費用</t>
  </si>
  <si>
    <t>　1.事業費</t>
  </si>
  <si>
    <t>　(1)人件費</t>
  </si>
  <si>
    <t>　   アルバイト人件費</t>
  </si>
  <si>
    <t>　</t>
    <phoneticPr fontId="4"/>
  </si>
  <si>
    <t xml:space="preserve">       人件費計②</t>
  </si>
  <si>
    <t>　(2)その他経費</t>
  </si>
  <si>
    <t>　　講師謝礼金</t>
  </si>
  <si>
    <t>　　会場設備使用料</t>
    <rPh sb="2" eb="4">
      <t>カイジョウ</t>
    </rPh>
    <rPh sb="4" eb="6">
      <t>セツビ</t>
    </rPh>
    <rPh sb="6" eb="9">
      <t>シヨウリョウ</t>
    </rPh>
    <phoneticPr fontId="4"/>
  </si>
  <si>
    <t xml:space="preserve">       会場借上費</t>
    <rPh sb="9" eb="11">
      <t>カリア</t>
    </rPh>
    <phoneticPr fontId="4"/>
  </si>
  <si>
    <t>　　 旅費交通費</t>
  </si>
  <si>
    <t>会費・参加費</t>
    <rPh sb="0" eb="2">
      <t>カイヒ</t>
    </rPh>
    <rPh sb="3" eb="6">
      <t>サンカヒ</t>
    </rPh>
    <phoneticPr fontId="4"/>
  </si>
  <si>
    <t xml:space="preserve">       印刷製本費</t>
  </si>
  <si>
    <t>　　消耗品費</t>
    <rPh sb="2" eb="5">
      <t>ショウモウヒン</t>
    </rPh>
    <rPh sb="5" eb="6">
      <t>ヒ</t>
    </rPh>
    <phoneticPr fontId="4"/>
  </si>
  <si>
    <t xml:space="preserve">       通信運搬費</t>
  </si>
  <si>
    <t xml:space="preserve">     その他経費計③</t>
  </si>
  <si>
    <t>　　事業費計②＋③＝④</t>
  </si>
  <si>
    <t>　2.管理費</t>
  </si>
  <si>
    <t xml:space="preserve">       給与手当</t>
  </si>
  <si>
    <t>　　法定福利費</t>
  </si>
  <si>
    <t xml:space="preserve">      アルバイト人件費</t>
    <phoneticPr fontId="4"/>
  </si>
  <si>
    <t xml:space="preserve">       人件費計⑤</t>
  </si>
  <si>
    <t>　　 旅費交通費</t>
    <phoneticPr fontId="4"/>
  </si>
  <si>
    <t xml:space="preserve">       雑費</t>
  </si>
  <si>
    <t>　　　設備利用料</t>
    <rPh sb="3" eb="5">
      <t>セツビ</t>
    </rPh>
    <rPh sb="5" eb="7">
      <t>リヨウ</t>
    </rPh>
    <rPh sb="7" eb="8">
      <t>リョウ</t>
    </rPh>
    <phoneticPr fontId="4"/>
  </si>
  <si>
    <t>　　 通信運搬費</t>
    <rPh sb="3" eb="5">
      <t>ツウシン</t>
    </rPh>
    <rPh sb="5" eb="7">
      <t>ウンパン</t>
    </rPh>
    <rPh sb="7" eb="8">
      <t>ヒ</t>
    </rPh>
    <phoneticPr fontId="4"/>
  </si>
  <si>
    <t>　　 通信費</t>
    <phoneticPr fontId="4"/>
  </si>
  <si>
    <t xml:space="preserve">       会費・参加費</t>
  </si>
  <si>
    <t>　　 消耗品費</t>
    <rPh sb="3" eb="5">
      <t>ショウモウ</t>
    </rPh>
    <rPh sb="5" eb="6">
      <t>ヒン</t>
    </rPh>
    <rPh sb="6" eb="7">
      <t>ヒ</t>
    </rPh>
    <phoneticPr fontId="4"/>
  </si>
  <si>
    <t xml:space="preserve">      その他経費計⑥</t>
  </si>
  <si>
    <t xml:space="preserve">      管理費計　　⑤＋⑥＝⑦</t>
  </si>
  <si>
    <t>　経常費用計　　④＋⑦＝⑧</t>
  </si>
  <si>
    <t>当期正味財産増減額　①ー⑧＝⑨</t>
    <phoneticPr fontId="4"/>
  </si>
  <si>
    <t>前期繰越正味財産額　⑩</t>
    <phoneticPr fontId="4"/>
  </si>
  <si>
    <t>次期繰越正味財産額　⑨＋⑩</t>
    <phoneticPr fontId="4"/>
  </si>
  <si>
    <t>科目</t>
    <phoneticPr fontId="3"/>
  </si>
  <si>
    <t>財務諸表の注記</t>
  </si>
  <si>
    <t>１．重要な会計方針</t>
  </si>
  <si>
    <t>　　</t>
  </si>
  <si>
    <t>２．事業別損益の状況</t>
  </si>
  <si>
    <t>　　　事業別損益の状況は以下の通りです。</t>
  </si>
  <si>
    <t>定款に定める事業</t>
  </si>
  <si>
    <t>①情報発信事業</t>
    <rPh sb="1" eb="3">
      <t>ジョウホウ</t>
    </rPh>
    <rPh sb="3" eb="5">
      <t>ハッシン</t>
    </rPh>
    <rPh sb="5" eb="7">
      <t>ジギョウ</t>
    </rPh>
    <phoneticPr fontId="4"/>
  </si>
  <si>
    <t>②ピアサポート</t>
    <phoneticPr fontId="4"/>
  </si>
  <si>
    <t>JPA</t>
    <phoneticPr fontId="4"/>
  </si>
  <si>
    <t>事業部門計</t>
    <rPh sb="0" eb="2">
      <t>ジギョウ</t>
    </rPh>
    <rPh sb="2" eb="4">
      <t>ブモン</t>
    </rPh>
    <rPh sb="4" eb="5">
      <t>ケイ</t>
    </rPh>
    <phoneticPr fontId="4"/>
  </si>
  <si>
    <t>管理費</t>
    <rPh sb="0" eb="3">
      <t>カンリヒ</t>
    </rPh>
    <phoneticPr fontId="4"/>
  </si>
  <si>
    <t>合計</t>
    <phoneticPr fontId="4"/>
  </si>
  <si>
    <t>個別事業名称</t>
  </si>
  <si>
    <t>会報発行、アート展</t>
    <rPh sb="0" eb="2">
      <t>カイホウ</t>
    </rPh>
    <rPh sb="2" eb="4">
      <t>ハッコウ</t>
    </rPh>
    <rPh sb="8" eb="9">
      <t>テン</t>
    </rPh>
    <phoneticPr fontId="4"/>
  </si>
  <si>
    <t>難病講演会</t>
    <rPh sb="0" eb="2">
      <t>ナンビョウ</t>
    </rPh>
    <rPh sb="2" eb="5">
      <t>コウエンカイ</t>
    </rPh>
    <phoneticPr fontId="4"/>
  </si>
  <si>
    <t>難病ハンドブック作成</t>
    <rPh sb="0" eb="2">
      <t>ナンビョウ</t>
    </rPh>
    <rPh sb="8" eb="10">
      <t>サクセイ</t>
    </rPh>
    <phoneticPr fontId="4"/>
  </si>
  <si>
    <t>ふくふくカフェ</t>
    <phoneticPr fontId="4"/>
  </si>
  <si>
    <t>JPA準加盟団体活動</t>
    <rPh sb="3" eb="4">
      <t>ジュン</t>
    </rPh>
    <rPh sb="4" eb="6">
      <t>カメイ</t>
    </rPh>
    <rPh sb="6" eb="8">
      <t>ダンタイ</t>
    </rPh>
    <rPh sb="8" eb="10">
      <t>カツドウ</t>
    </rPh>
    <phoneticPr fontId="4"/>
  </si>
  <si>
    <t>正会員@1,000× 10 人</t>
    <phoneticPr fontId="4"/>
  </si>
  <si>
    <t>賛助会員@5,000× 2人</t>
    <phoneticPr fontId="4"/>
  </si>
  <si>
    <t>　3．受取助成金　下関市</t>
    <rPh sb="3" eb="5">
      <t>ウケトリ</t>
    </rPh>
    <rPh sb="5" eb="8">
      <t>ジョセイキン</t>
    </rPh>
    <rPh sb="9" eb="12">
      <t>シモノセキシ</t>
    </rPh>
    <phoneticPr fontId="4"/>
  </si>
  <si>
    <t xml:space="preserve">  　　受取助成金RDD</t>
    <rPh sb="4" eb="6">
      <t>ウケトリ</t>
    </rPh>
    <phoneticPr fontId="4"/>
  </si>
  <si>
    <t>　</t>
    <phoneticPr fontId="4"/>
  </si>
  <si>
    <t>　４.事業収益</t>
  </si>
  <si>
    <t>　</t>
    <phoneticPr fontId="4"/>
  </si>
  <si>
    <t>　5.その他収益</t>
    <phoneticPr fontId="4"/>
  </si>
  <si>
    <t>　　 受取利息</t>
    <phoneticPr fontId="4"/>
  </si>
  <si>
    <t xml:space="preserve">    　雑収入</t>
    <phoneticPr fontId="4"/>
  </si>
  <si>
    <t>　経常収益計　①</t>
  </si>
  <si>
    <t xml:space="preserve">      給与</t>
  </si>
  <si>
    <t>　アルバイト人件費</t>
    <phoneticPr fontId="4"/>
  </si>
  <si>
    <t>　　旅費交通費</t>
  </si>
  <si>
    <t xml:space="preserve"> </t>
    <phoneticPr fontId="4"/>
  </si>
  <si>
    <t xml:space="preserve">      通信運搬費</t>
    <rPh sb="6" eb="8">
      <t>ツウシン</t>
    </rPh>
    <rPh sb="8" eb="10">
      <t>ウンパン</t>
    </rPh>
    <rPh sb="10" eb="11">
      <t>ヒ</t>
    </rPh>
    <phoneticPr fontId="4"/>
  </si>
  <si>
    <t xml:space="preserve">       通信費</t>
    <rPh sb="9" eb="10">
      <t>ヒ</t>
    </rPh>
    <phoneticPr fontId="4"/>
  </si>
  <si>
    <t xml:space="preserve">      設備利用料</t>
    <rPh sb="6" eb="8">
      <t>セツビ</t>
    </rPh>
    <rPh sb="8" eb="10">
      <t>リヨウ</t>
    </rPh>
    <rPh sb="10" eb="11">
      <t>リョウ</t>
    </rPh>
    <phoneticPr fontId="4"/>
  </si>
  <si>
    <t xml:space="preserve">      会費・参加費</t>
    <rPh sb="6" eb="8">
      <t>カイヒ</t>
    </rPh>
    <rPh sb="9" eb="12">
      <t>サンカヒ</t>
    </rPh>
    <phoneticPr fontId="4"/>
  </si>
  <si>
    <t>　　消耗品費</t>
    <rPh sb="2" eb="4">
      <t>ショウモウ</t>
    </rPh>
    <rPh sb="4" eb="5">
      <t>ヒン</t>
    </rPh>
    <rPh sb="5" eb="6">
      <t>ヒ</t>
    </rPh>
    <phoneticPr fontId="4"/>
  </si>
  <si>
    <t>　　その他経費計③</t>
  </si>
  <si>
    <t>　経常費用計②＋③＝④</t>
  </si>
  <si>
    <t>　当期経常増減額①－④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</si>
</sst>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8" fontId="6" fillId="0" borderId="6" xfId="1" applyFont="1" applyBorder="1">
      <alignment vertical="center"/>
    </xf>
    <xf numFmtId="0" fontId="6" fillId="0" borderId="6" xfId="0" applyFont="1" applyBorder="1">
      <alignment vertical="center"/>
    </xf>
    <xf numFmtId="38" fontId="6" fillId="0" borderId="7" xfId="0" applyNumberFormat="1" applyFont="1" applyBorder="1">
      <alignment vertical="center"/>
    </xf>
    <xf numFmtId="0" fontId="6" fillId="0" borderId="8" xfId="0" applyFont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8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>
      <alignment vertical="center"/>
    </xf>
    <xf numFmtId="3" fontId="6" fillId="0" borderId="4" xfId="0" applyNumberFormat="1" applyFont="1" applyFill="1" applyBorder="1">
      <alignment vertical="center"/>
    </xf>
    <xf numFmtId="0" fontId="6" fillId="0" borderId="4" xfId="0" applyFont="1" applyFill="1" applyBorder="1">
      <alignment vertical="center"/>
    </xf>
    <xf numFmtId="3" fontId="6" fillId="0" borderId="8" xfId="0" applyNumberFormat="1" applyFont="1" applyFill="1" applyBorder="1">
      <alignment vertical="center"/>
    </xf>
    <xf numFmtId="38" fontId="6" fillId="0" borderId="8" xfId="0" applyNumberFormat="1" applyFont="1" applyFill="1" applyBorder="1">
      <alignment vertical="center"/>
    </xf>
    <xf numFmtId="3" fontId="6" fillId="0" borderId="0" xfId="0" applyNumberFormat="1" applyFont="1" applyFill="1">
      <alignment vertical="center"/>
    </xf>
    <xf numFmtId="0" fontId="6" fillId="0" borderId="8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5" xfId="0" applyFont="1" applyFill="1" applyBorder="1">
      <alignment vertical="center"/>
    </xf>
    <xf numFmtId="38" fontId="6" fillId="0" borderId="4" xfId="0" applyNumberFormat="1" applyFont="1" applyFill="1" applyBorder="1">
      <alignment vertical="center"/>
    </xf>
    <xf numFmtId="3" fontId="6" fillId="0" borderId="6" xfId="0" applyNumberFormat="1" applyFont="1" applyFill="1" applyBorder="1">
      <alignment vertical="center"/>
    </xf>
    <xf numFmtId="3" fontId="6" fillId="0" borderId="5" xfId="0" applyNumberFormat="1" applyFont="1" applyBorder="1">
      <alignment vertical="center"/>
    </xf>
    <xf numFmtId="3" fontId="6" fillId="0" borderId="1" xfId="0" applyNumberFormat="1" applyFont="1" applyFill="1" applyBorder="1">
      <alignment vertical="center"/>
    </xf>
    <xf numFmtId="38" fontId="6" fillId="0" borderId="1" xfId="1" applyFont="1" applyFill="1" applyBorder="1">
      <alignment vertical="center"/>
    </xf>
    <xf numFmtId="3" fontId="6" fillId="0" borderId="5" xfId="0" applyNumberFormat="1" applyFont="1" applyFill="1" applyBorder="1">
      <alignment vertical="center"/>
    </xf>
    <xf numFmtId="0" fontId="6" fillId="0" borderId="12" xfId="0" applyFont="1" applyFill="1" applyBorder="1">
      <alignment vertical="center"/>
    </xf>
    <xf numFmtId="3" fontId="6" fillId="0" borderId="15" xfId="0" applyNumberFormat="1" applyFont="1" applyFill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2" applyFill="1">
      <alignment vertical="center"/>
    </xf>
    <xf numFmtId="3" fontId="6" fillId="2" borderId="4" xfId="0" applyNumberFormat="1" applyFont="1" applyFill="1" applyBorder="1">
      <alignment vertical="center"/>
    </xf>
    <xf numFmtId="0" fontId="6" fillId="2" borderId="5" xfId="0" applyFont="1" applyFill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15" xfId="0" applyFont="1" applyBorder="1">
      <alignment vertical="center"/>
    </xf>
    <xf numFmtId="3" fontId="6" fillId="0" borderId="16" xfId="0" applyNumberFormat="1" applyFont="1" applyFill="1" applyBorder="1">
      <alignment vertical="center"/>
    </xf>
    <xf numFmtId="38" fontId="6" fillId="0" borderId="16" xfId="1" applyFont="1" applyFill="1" applyBorder="1">
      <alignment vertical="center"/>
    </xf>
    <xf numFmtId="38" fontId="6" fillId="2" borderId="16" xfId="1" applyFont="1" applyFill="1" applyBorder="1">
      <alignment vertical="center"/>
    </xf>
    <xf numFmtId="0" fontId="6" fillId="0" borderId="17" xfId="0" applyFont="1" applyBorder="1">
      <alignment vertical="center"/>
    </xf>
    <xf numFmtId="38" fontId="6" fillId="2" borderId="4" xfId="0" applyNumberFormat="1" applyFont="1" applyFill="1" applyBorder="1">
      <alignment vertical="center"/>
    </xf>
    <xf numFmtId="3" fontId="6" fillId="0" borderId="12" xfId="0" applyNumberFormat="1" applyFont="1" applyFill="1" applyBorder="1">
      <alignment vertical="center"/>
    </xf>
    <xf numFmtId="0" fontId="6" fillId="2" borderId="4" xfId="0" applyFont="1" applyFill="1" applyBorder="1">
      <alignment vertical="center"/>
    </xf>
    <xf numFmtId="38" fontId="6" fillId="2" borderId="4" xfId="1" applyFont="1" applyFill="1" applyBorder="1">
      <alignment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3" fontId="6" fillId="0" borderId="18" xfId="0" applyNumberFormat="1" applyFont="1" applyFill="1" applyBorder="1">
      <alignment vertical="center"/>
    </xf>
    <xf numFmtId="3" fontId="6" fillId="2" borderId="8" xfId="0" applyNumberFormat="1" applyFont="1" applyFill="1" applyBorder="1">
      <alignment vertical="center"/>
    </xf>
    <xf numFmtId="38" fontId="6" fillId="0" borderId="5" xfId="0" applyNumberFormat="1" applyFont="1" applyFill="1" applyBorder="1">
      <alignment vertical="center"/>
    </xf>
    <xf numFmtId="0" fontId="6" fillId="0" borderId="19" xfId="0" applyFont="1" applyBorder="1">
      <alignment vertical="center"/>
    </xf>
    <xf numFmtId="3" fontId="6" fillId="2" borderId="5" xfId="0" applyNumberFormat="1" applyFont="1" applyFill="1" applyBorder="1">
      <alignment vertical="center"/>
    </xf>
    <xf numFmtId="3" fontId="6" fillId="2" borderId="20" xfId="0" applyNumberFormat="1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66676</xdr:colOff>
      <xdr:row>0</xdr:row>
      <xdr:rowOff>238124</xdr:rowOff>
    </xdr:from>
    <xdr:to>
      <xdr:col>9</xdr:col>
      <xdr:colOff>295276</xdr:colOff>
      <xdr:row>3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1438276" y="238124"/>
          <a:ext cx="5029200" cy="685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800"/>
            </a:lnSpc>
          </a:pP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財務諸表の作成は、ＮＰＯ法人会計基準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(2010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年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7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月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日　</a:t>
          </a:r>
          <a:endParaRPr kumimoji="1" lang="en-US" altLang="ja-JP" sz="1200">
            <a:latin typeface="メイリオ" pitchFamily="50" charset="-128"/>
            <a:ea typeface="メイリオ" pitchFamily="50" charset="-128"/>
          </a:endParaRPr>
        </a:p>
        <a:p>
          <a:pPr>
            <a:lnSpc>
              <a:spcPts val="1800"/>
            </a:lnSpc>
          </a:pP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2011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年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11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月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日一部改正　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NPO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法人会計基準協議会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)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によっています。</a:t>
          </a:r>
          <a:endParaRPr kumimoji="1" lang="en-US" altLang="ja-JP" sz="1200">
            <a:latin typeface="メイリオ" pitchFamily="50" charset="-128"/>
            <a:ea typeface="メイリオ" pitchFamily="50" charset="-128"/>
          </a:endParaRPr>
        </a:p>
        <a:p>
          <a:pPr>
            <a:lnSpc>
              <a:spcPts val="1800"/>
            </a:lnSpc>
          </a:pP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  </a:t>
          </a:r>
          <a:endParaRPr kumimoji="1" lang="ja-JP" altLang="en-US" sz="1200">
            <a:latin typeface="メイリオ" pitchFamily="50" charset="-128"/>
            <a:ea typeface="メイリオ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POhoujinn%20orange%20no%20kai\&#20196;&#21644;&#20803;&#24180;&#24230;&#27770;&#31639;20&#24180;4&#26376;21&#26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活動計算書"/>
      <sheetName val="事業別損益"/>
      <sheetName val="会費"/>
      <sheetName val="委託事業"/>
      <sheetName val="自主事業"/>
      <sheetName val="情報公開"/>
      <sheetName val="管理費"/>
      <sheetName val="管理費内訳"/>
      <sheetName val="管理収益"/>
      <sheetName val="貸借対照表"/>
    </sheetNames>
    <sheetDataSet>
      <sheetData sheetId="0">
        <row r="55">
          <cell r="F55">
            <v>-52459</v>
          </cell>
        </row>
        <row r="56">
          <cell r="F56">
            <v>431657</v>
          </cell>
        </row>
      </sheetData>
      <sheetData sheetId="1">
        <row r="24">
          <cell r="H24">
            <v>0</v>
          </cell>
        </row>
        <row r="25">
          <cell r="H25">
            <v>0</v>
          </cell>
        </row>
        <row r="33">
          <cell r="G33">
            <v>81886</v>
          </cell>
        </row>
        <row r="35">
          <cell r="H35">
            <v>17376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9">
          <cell r="D19">
            <v>3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&#36059;&#21161;&#20250;&#21729;@5,000&#215;%202&#20154;" TargetMode="External"/><Relationship Id="rId1" Type="http://schemas.openxmlformats.org/officeDocument/2006/relationships/hyperlink" Target="mailto:&#27491;&#20250;&#21729;@1,000&#215;%2010%20&#20154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workbookViewId="0">
      <selection activeCell="O25" sqref="O25"/>
    </sheetView>
  </sheetViews>
  <sheetFormatPr defaultRowHeight="13.5" x14ac:dyDescent="0.15"/>
  <sheetData>
    <row r="1" spans="1:9" ht="19.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</row>
    <row r="2" spans="1:9" ht="19.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2.5" x14ac:dyDescent="0.15">
      <c r="A3" s="1"/>
      <c r="B3" s="74" t="s">
        <v>1</v>
      </c>
      <c r="C3" s="74"/>
      <c r="D3" s="74"/>
      <c r="E3" s="75"/>
      <c r="F3" s="75"/>
      <c r="G3" s="75"/>
      <c r="H3" s="2"/>
      <c r="I3" s="2"/>
    </row>
    <row r="4" spans="1:9" ht="19.5" x14ac:dyDescent="0.15">
      <c r="A4" s="1"/>
      <c r="B4" s="1"/>
      <c r="C4" s="1"/>
      <c r="D4" s="1"/>
      <c r="E4" s="1"/>
      <c r="F4" s="76"/>
      <c r="G4" s="76"/>
      <c r="H4" s="76"/>
      <c r="I4" s="76"/>
    </row>
    <row r="5" spans="1:9" ht="19.5" x14ac:dyDescent="0.15">
      <c r="A5" s="1"/>
      <c r="B5" s="77" t="s">
        <v>2</v>
      </c>
      <c r="C5" s="77"/>
      <c r="D5" s="77"/>
      <c r="E5" s="75"/>
      <c r="F5" s="75"/>
      <c r="G5" s="75"/>
      <c r="H5" s="3"/>
      <c r="I5" s="3"/>
    </row>
    <row r="6" spans="1:9" ht="18.75" x14ac:dyDescent="0.15">
      <c r="A6" s="4"/>
      <c r="B6" s="4"/>
      <c r="C6" s="4"/>
      <c r="D6" s="4"/>
      <c r="E6" s="4"/>
      <c r="F6" s="4"/>
      <c r="G6" s="5" t="s">
        <v>3</v>
      </c>
      <c r="H6" s="4"/>
      <c r="I6" s="4"/>
    </row>
    <row r="7" spans="1:9" ht="18.75" x14ac:dyDescent="0.15">
      <c r="A7" s="4"/>
      <c r="B7" s="80" t="s">
        <v>4</v>
      </c>
      <c r="C7" s="81"/>
      <c r="D7" s="82"/>
      <c r="E7" s="78" t="s">
        <v>5</v>
      </c>
      <c r="F7" s="79"/>
      <c r="G7" s="79"/>
      <c r="H7" s="4"/>
      <c r="I7" s="4"/>
    </row>
    <row r="8" spans="1:9" ht="18.75" x14ac:dyDescent="0.15">
      <c r="A8" s="4"/>
      <c r="B8" s="71" t="s">
        <v>6</v>
      </c>
      <c r="C8" s="72"/>
      <c r="D8" s="73"/>
      <c r="E8" s="7"/>
      <c r="F8" s="7"/>
      <c r="G8" s="8"/>
      <c r="H8" s="9"/>
      <c r="I8" s="4"/>
    </row>
    <row r="9" spans="1:9" ht="18.75" x14ac:dyDescent="0.15">
      <c r="A9" s="4"/>
      <c r="B9" s="68" t="s">
        <v>7</v>
      </c>
      <c r="C9" s="69"/>
      <c r="D9" s="70"/>
      <c r="E9" s="9"/>
      <c r="F9" s="9"/>
      <c r="G9" s="10"/>
      <c r="H9" s="9"/>
      <c r="I9" s="4"/>
    </row>
    <row r="10" spans="1:9" ht="18.75" x14ac:dyDescent="0.15">
      <c r="A10" s="4"/>
      <c r="B10" s="68" t="s">
        <v>8</v>
      </c>
      <c r="C10" s="69"/>
      <c r="D10" s="70"/>
      <c r="E10" s="11">
        <v>379198</v>
      </c>
      <c r="F10" s="9"/>
      <c r="G10" s="10"/>
      <c r="H10" s="9"/>
      <c r="I10" s="4"/>
    </row>
    <row r="11" spans="1:9" ht="18.75" x14ac:dyDescent="0.15">
      <c r="A11" s="4"/>
      <c r="B11" s="68" t="s">
        <v>9</v>
      </c>
      <c r="C11" s="69"/>
      <c r="D11" s="70"/>
      <c r="E11" s="9"/>
      <c r="F11" s="9"/>
      <c r="G11" s="10"/>
      <c r="H11" s="9"/>
      <c r="I11" s="4"/>
    </row>
    <row r="12" spans="1:9" ht="18.75" x14ac:dyDescent="0.15">
      <c r="A12" s="4"/>
      <c r="B12" s="68" t="s">
        <v>10</v>
      </c>
      <c r="C12" s="69"/>
      <c r="D12" s="70"/>
      <c r="E12" s="9"/>
      <c r="F12" s="9"/>
      <c r="G12" s="10"/>
      <c r="H12" s="9"/>
      <c r="I12" s="4"/>
    </row>
    <row r="13" spans="1:9" ht="18.75" x14ac:dyDescent="0.15">
      <c r="A13" s="4"/>
      <c r="B13" s="68" t="s">
        <v>11</v>
      </c>
      <c r="C13" s="69"/>
      <c r="D13" s="70"/>
      <c r="E13" s="9"/>
      <c r="F13" s="12">
        <v>0</v>
      </c>
      <c r="G13" s="10"/>
      <c r="H13" s="9"/>
      <c r="I13" s="4"/>
    </row>
    <row r="14" spans="1:9" ht="19.5" thickBot="1" x14ac:dyDescent="0.2">
      <c r="A14" s="4"/>
      <c r="B14" s="68" t="s">
        <v>12</v>
      </c>
      <c r="C14" s="69"/>
      <c r="D14" s="70"/>
      <c r="E14" s="9"/>
      <c r="F14" s="9"/>
      <c r="G14" s="13">
        <f>SUM(E10+F13)</f>
        <v>379198</v>
      </c>
      <c r="H14" s="9"/>
      <c r="I14" s="4"/>
    </row>
    <row r="15" spans="1:9" ht="19.5" thickTop="1" x14ac:dyDescent="0.15">
      <c r="A15" s="4"/>
      <c r="B15" s="68" t="s">
        <v>13</v>
      </c>
      <c r="C15" s="69"/>
      <c r="D15" s="70"/>
      <c r="E15" s="9"/>
      <c r="F15" s="9"/>
      <c r="G15" s="10"/>
      <c r="H15" s="9"/>
      <c r="I15" s="4"/>
    </row>
    <row r="16" spans="1:9" ht="18.75" x14ac:dyDescent="0.15">
      <c r="A16" s="4"/>
      <c r="B16" s="68" t="s">
        <v>14</v>
      </c>
      <c r="C16" s="69"/>
      <c r="D16" s="70"/>
      <c r="E16" s="9"/>
      <c r="F16" s="9"/>
      <c r="G16" s="10"/>
      <c r="H16" s="9"/>
      <c r="I16" s="4"/>
    </row>
    <row r="17" spans="1:9" ht="18.75" x14ac:dyDescent="0.15">
      <c r="A17" s="4"/>
      <c r="B17" s="68" t="s">
        <v>15</v>
      </c>
      <c r="C17" s="69"/>
      <c r="D17" s="70"/>
      <c r="E17" s="9"/>
      <c r="F17" s="9">
        <v>0</v>
      </c>
      <c r="G17" s="10"/>
      <c r="H17" s="9"/>
      <c r="I17" s="4"/>
    </row>
    <row r="18" spans="1:9" ht="18.75" x14ac:dyDescent="0.15">
      <c r="A18" s="4"/>
      <c r="B18" s="68" t="s">
        <v>16</v>
      </c>
      <c r="C18" s="69"/>
      <c r="D18" s="70"/>
      <c r="E18" s="9"/>
      <c r="F18" s="9"/>
      <c r="G18" s="10"/>
      <c r="H18" s="9"/>
      <c r="I18" s="4"/>
    </row>
    <row r="19" spans="1:9" ht="18.75" x14ac:dyDescent="0.15">
      <c r="A19" s="4"/>
      <c r="B19" s="68" t="s">
        <v>17</v>
      </c>
      <c r="C19" s="69"/>
      <c r="D19" s="70"/>
      <c r="E19" s="9"/>
      <c r="F19" s="14">
        <v>0</v>
      </c>
      <c r="G19" s="10"/>
      <c r="H19" s="9"/>
      <c r="I19" s="4"/>
    </row>
    <row r="20" spans="1:9" ht="18.75" x14ac:dyDescent="0.15">
      <c r="A20" s="4"/>
      <c r="B20" s="68" t="s">
        <v>18</v>
      </c>
      <c r="C20" s="69"/>
      <c r="D20" s="70"/>
      <c r="E20" s="9"/>
      <c r="F20" s="9"/>
      <c r="G20" s="14">
        <f>SUM(F17+F19)</f>
        <v>0</v>
      </c>
      <c r="H20" s="9"/>
      <c r="I20" s="4"/>
    </row>
    <row r="21" spans="1:9" ht="18.75" x14ac:dyDescent="0.15">
      <c r="A21" s="4"/>
      <c r="B21" s="68" t="s">
        <v>19</v>
      </c>
      <c r="C21" s="69"/>
      <c r="D21" s="70"/>
      <c r="E21" s="9"/>
      <c r="F21" s="9"/>
      <c r="G21" s="10"/>
      <c r="H21" s="9"/>
      <c r="I21" s="4"/>
    </row>
    <row r="22" spans="1:9" ht="18.75" x14ac:dyDescent="0.15">
      <c r="A22" s="4"/>
      <c r="B22" s="68" t="s">
        <v>20</v>
      </c>
      <c r="C22" s="69"/>
      <c r="D22" s="70"/>
      <c r="E22" s="9"/>
      <c r="F22" s="15">
        <f>[1]活動計算書!$F$56</f>
        <v>431657</v>
      </c>
      <c r="G22" s="10"/>
      <c r="H22" s="9"/>
      <c r="I22" s="4"/>
    </row>
    <row r="23" spans="1:9" ht="18.75" x14ac:dyDescent="0.15">
      <c r="A23" s="4"/>
      <c r="B23" s="9" t="s">
        <v>21</v>
      </c>
      <c r="C23" s="9"/>
      <c r="D23" s="9"/>
      <c r="E23" s="9"/>
      <c r="F23" s="16">
        <f>[1]活動計算書!$F$55</f>
        <v>-52459</v>
      </c>
      <c r="G23" s="10"/>
      <c r="H23" s="9"/>
      <c r="I23" s="4"/>
    </row>
    <row r="24" spans="1:9" ht="18.75" x14ac:dyDescent="0.15">
      <c r="A24" s="4"/>
      <c r="B24" s="68" t="s">
        <v>22</v>
      </c>
      <c r="C24" s="69"/>
      <c r="D24" s="70"/>
      <c r="E24" s="9"/>
      <c r="F24" s="9"/>
      <c r="G24" s="16">
        <f>SUM(F22+F23)</f>
        <v>379198</v>
      </c>
      <c r="H24" s="9"/>
      <c r="I24" s="4"/>
    </row>
    <row r="25" spans="1:9" ht="18.75" x14ac:dyDescent="0.15">
      <c r="A25" s="4"/>
      <c r="B25" s="12" t="s">
        <v>23</v>
      </c>
      <c r="C25" s="12"/>
      <c r="D25" s="12"/>
      <c r="E25" s="12"/>
      <c r="F25" s="14"/>
      <c r="G25" s="17">
        <f>SUM(G20+G24)</f>
        <v>379198</v>
      </c>
      <c r="H25" s="9"/>
      <c r="I25" s="4"/>
    </row>
  </sheetData>
  <mergeCells count="21">
    <mergeCell ref="B3:G3"/>
    <mergeCell ref="F4:I4"/>
    <mergeCell ref="B5:G5"/>
    <mergeCell ref="E7:G7"/>
    <mergeCell ref="B22:D22"/>
    <mergeCell ref="B18:D18"/>
    <mergeCell ref="B19:D19"/>
    <mergeCell ref="B20:D20"/>
    <mergeCell ref="B21:D21"/>
    <mergeCell ref="B7:D7"/>
    <mergeCell ref="B12:D12"/>
    <mergeCell ref="B13:D13"/>
    <mergeCell ref="B14:D14"/>
    <mergeCell ref="B15:D15"/>
    <mergeCell ref="B16:D16"/>
    <mergeCell ref="B17:D17"/>
    <mergeCell ref="B24:D24"/>
    <mergeCell ref="B8:D8"/>
    <mergeCell ref="B9:D9"/>
    <mergeCell ref="B10:D10"/>
    <mergeCell ref="B11:D1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31" workbookViewId="0">
      <selection activeCell="F33" sqref="F33"/>
    </sheetView>
  </sheetViews>
  <sheetFormatPr defaultRowHeight="13.5" x14ac:dyDescent="0.15"/>
  <sheetData>
    <row r="1" spans="1:10" ht="19.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1:10" ht="22.5" x14ac:dyDescent="0.15">
      <c r="A2" s="1"/>
      <c r="B2" s="74" t="s">
        <v>24</v>
      </c>
      <c r="C2" s="74"/>
      <c r="D2" s="74"/>
      <c r="E2" s="74"/>
      <c r="F2" s="75"/>
      <c r="G2" s="75"/>
      <c r="H2" s="75"/>
      <c r="I2" s="2"/>
      <c r="J2" s="2"/>
    </row>
    <row r="3" spans="1:10" ht="19.5" x14ac:dyDescent="0.15">
      <c r="A3" s="1"/>
      <c r="B3" s="1"/>
      <c r="C3" s="1"/>
      <c r="D3" s="1"/>
      <c r="E3" s="1"/>
      <c r="F3" s="1"/>
      <c r="G3" s="76"/>
      <c r="H3" s="76"/>
      <c r="I3" s="76"/>
      <c r="J3" s="76"/>
    </row>
    <row r="4" spans="1:10" ht="19.5" x14ac:dyDescent="0.15">
      <c r="A4" s="1"/>
      <c r="B4" s="77" t="s">
        <v>25</v>
      </c>
      <c r="C4" s="77"/>
      <c r="D4" s="77"/>
      <c r="E4" s="77"/>
      <c r="F4" s="75"/>
      <c r="G4" s="75"/>
      <c r="H4" s="75"/>
      <c r="I4" s="3"/>
      <c r="J4" s="3"/>
    </row>
    <row r="5" spans="1:10" ht="18.75" x14ac:dyDescent="0.15">
      <c r="A5" s="4"/>
      <c r="B5" s="4"/>
      <c r="C5" s="4"/>
      <c r="D5" s="4"/>
      <c r="E5" s="4"/>
      <c r="F5" s="4"/>
      <c r="G5" s="4"/>
      <c r="H5" s="5" t="s">
        <v>3</v>
      </c>
      <c r="I5" s="4"/>
      <c r="J5" s="4"/>
    </row>
    <row r="6" spans="1:10" ht="18.75" x14ac:dyDescent="0.15">
      <c r="A6" s="4"/>
      <c r="B6" s="80" t="s">
        <v>77</v>
      </c>
      <c r="C6" s="82"/>
      <c r="D6" s="6"/>
      <c r="E6" s="6"/>
      <c r="F6" s="78" t="s">
        <v>5</v>
      </c>
      <c r="G6" s="79"/>
      <c r="H6" s="79"/>
      <c r="I6" s="4"/>
      <c r="J6" s="4"/>
    </row>
    <row r="7" spans="1:10" ht="18.75" x14ac:dyDescent="0.15">
      <c r="A7" s="4"/>
      <c r="B7" s="20" t="s">
        <v>26</v>
      </c>
      <c r="C7" s="20"/>
      <c r="D7" s="20"/>
      <c r="E7" s="20"/>
      <c r="F7" s="20"/>
      <c r="G7" s="20"/>
      <c r="H7" s="20"/>
      <c r="I7" s="18"/>
      <c r="J7" s="4"/>
    </row>
    <row r="8" spans="1:10" ht="18.75" x14ac:dyDescent="0.15">
      <c r="A8" s="4"/>
      <c r="B8" s="18" t="s">
        <v>27</v>
      </c>
      <c r="C8" s="18"/>
      <c r="D8" s="18"/>
      <c r="E8" s="18"/>
      <c r="F8" s="18"/>
      <c r="G8" s="18"/>
      <c r="H8" s="18"/>
      <c r="I8" s="18"/>
      <c r="J8" s="4"/>
    </row>
    <row r="9" spans="1:10" ht="18.75" x14ac:dyDescent="0.15">
      <c r="A9" s="4"/>
      <c r="B9" s="68" t="s">
        <v>28</v>
      </c>
      <c r="C9" s="69"/>
      <c r="D9" s="69"/>
      <c r="E9" s="70"/>
      <c r="F9" s="24">
        <v>10000</v>
      </c>
      <c r="G9" s="25"/>
      <c r="H9" s="15"/>
      <c r="I9" s="18"/>
      <c r="J9" s="4"/>
    </row>
    <row r="10" spans="1:10" ht="18.75" x14ac:dyDescent="0.15">
      <c r="A10" s="4"/>
      <c r="B10" s="68" t="s">
        <v>29</v>
      </c>
      <c r="C10" s="69"/>
      <c r="D10" s="69"/>
      <c r="E10" s="70"/>
      <c r="F10" s="26">
        <v>10000</v>
      </c>
      <c r="G10" s="26">
        <f>SUM(F9+F10)</f>
        <v>20000</v>
      </c>
      <c r="H10" s="15" t="s">
        <v>30</v>
      </c>
      <c r="I10" s="18"/>
      <c r="J10" s="4"/>
    </row>
    <row r="11" spans="1:10" ht="18.75" x14ac:dyDescent="0.15">
      <c r="A11" s="4"/>
      <c r="B11" s="18" t="s">
        <v>31</v>
      </c>
      <c r="C11" s="18"/>
      <c r="D11" s="18"/>
      <c r="E11" s="18"/>
      <c r="F11" s="25"/>
      <c r="G11" s="25"/>
      <c r="H11" s="18"/>
      <c r="I11" s="18"/>
      <c r="J11" s="4"/>
    </row>
    <row r="12" spans="1:10" ht="18.75" x14ac:dyDescent="0.15">
      <c r="A12" s="4"/>
      <c r="B12" s="18" t="s">
        <v>32</v>
      </c>
      <c r="C12" s="18"/>
      <c r="D12" s="18"/>
      <c r="E12" s="18"/>
      <c r="F12" s="27">
        <v>100000</v>
      </c>
      <c r="G12" s="27">
        <v>100000</v>
      </c>
      <c r="H12" s="15" t="s">
        <v>30</v>
      </c>
      <c r="I12" s="18"/>
      <c r="J12" s="4"/>
    </row>
    <row r="13" spans="1:10" ht="18.75" x14ac:dyDescent="0.15">
      <c r="A13" s="4"/>
      <c r="B13" s="18" t="s">
        <v>33</v>
      </c>
      <c r="C13" s="18"/>
      <c r="D13" s="18"/>
      <c r="E13" s="18"/>
      <c r="F13" s="25"/>
      <c r="G13" s="25"/>
      <c r="H13" s="18"/>
      <c r="I13" s="18"/>
      <c r="J13" s="4"/>
    </row>
    <row r="14" spans="1:10" ht="18.75" x14ac:dyDescent="0.15">
      <c r="A14" s="4"/>
      <c r="B14" s="10" t="s">
        <v>34</v>
      </c>
      <c r="C14" s="19"/>
      <c r="D14" s="19"/>
      <c r="E14" s="19"/>
      <c r="F14" s="28">
        <v>141770</v>
      </c>
      <c r="G14" s="25"/>
      <c r="H14" s="18"/>
      <c r="I14" s="18"/>
      <c r="J14" s="4"/>
    </row>
    <row r="15" spans="1:10" ht="18.75" x14ac:dyDescent="0.15">
      <c r="A15" s="4"/>
      <c r="B15" s="10" t="s">
        <v>35</v>
      </c>
      <c r="C15" s="19"/>
      <c r="D15" s="19"/>
      <c r="E15" s="19"/>
      <c r="F15" s="28">
        <v>15000</v>
      </c>
      <c r="G15" s="25"/>
      <c r="H15" s="18"/>
      <c r="I15" s="18"/>
      <c r="J15" s="4"/>
    </row>
    <row r="16" spans="1:10" ht="18.75" x14ac:dyDescent="0.15">
      <c r="A16" s="4"/>
      <c r="B16" s="10" t="s">
        <v>36</v>
      </c>
      <c r="C16" s="19"/>
      <c r="D16" s="19"/>
      <c r="E16" s="19"/>
      <c r="F16" s="28">
        <v>11000</v>
      </c>
      <c r="G16" s="25"/>
      <c r="H16" s="18"/>
      <c r="I16" s="18"/>
      <c r="J16" s="4"/>
    </row>
    <row r="17" spans="1:10" ht="18.75" x14ac:dyDescent="0.15">
      <c r="A17" s="4"/>
      <c r="B17" s="10" t="s">
        <v>37</v>
      </c>
      <c r="C17" s="10"/>
      <c r="D17" s="10"/>
      <c r="E17" s="10"/>
      <c r="F17" s="29">
        <v>0</v>
      </c>
      <c r="G17" s="26">
        <f>SUM(F14:F17)</f>
        <v>167770</v>
      </c>
      <c r="H17" s="15"/>
      <c r="I17" s="18"/>
      <c r="J17" s="4"/>
    </row>
    <row r="18" spans="1:10" ht="18.75" x14ac:dyDescent="0.15">
      <c r="A18" s="4"/>
      <c r="B18" s="18" t="s">
        <v>38</v>
      </c>
      <c r="C18" s="18"/>
      <c r="D18" s="18"/>
      <c r="E18" s="18"/>
      <c r="F18" s="30"/>
      <c r="G18" s="31"/>
      <c r="H18" s="18"/>
      <c r="I18" s="18"/>
      <c r="J18" s="4"/>
    </row>
    <row r="19" spans="1:10" ht="18.75" x14ac:dyDescent="0.15">
      <c r="A19" s="4"/>
      <c r="B19" s="18" t="s">
        <v>39</v>
      </c>
      <c r="C19" s="18"/>
      <c r="D19" s="18"/>
      <c r="E19" s="18"/>
      <c r="F19" s="32">
        <v>3</v>
      </c>
      <c r="G19" s="31"/>
      <c r="H19" s="18"/>
      <c r="I19" s="18"/>
      <c r="J19" s="4"/>
    </row>
    <row r="20" spans="1:10" ht="18.75" x14ac:dyDescent="0.15">
      <c r="A20" s="4"/>
      <c r="B20" s="18" t="s">
        <v>40</v>
      </c>
      <c r="C20" s="18"/>
      <c r="D20" s="18"/>
      <c r="E20" s="18"/>
      <c r="F20" s="33">
        <v>0</v>
      </c>
      <c r="G20" s="26">
        <v>3</v>
      </c>
      <c r="H20" s="15"/>
      <c r="I20" s="18"/>
      <c r="J20" s="4"/>
    </row>
    <row r="21" spans="1:10" ht="18.75" x14ac:dyDescent="0.15">
      <c r="A21" s="4"/>
      <c r="B21" s="18" t="s">
        <v>41</v>
      </c>
      <c r="C21" s="18"/>
      <c r="D21" s="18"/>
      <c r="E21" s="18"/>
      <c r="F21" s="18"/>
      <c r="G21" s="34"/>
      <c r="H21" s="26">
        <f>SUM(G10:G20)</f>
        <v>287773</v>
      </c>
      <c r="I21" s="18"/>
      <c r="J21" s="4"/>
    </row>
    <row r="22" spans="1:10" ht="18.75" x14ac:dyDescent="0.15">
      <c r="A22" s="4"/>
      <c r="B22" s="18" t="s">
        <v>42</v>
      </c>
      <c r="C22" s="18"/>
      <c r="D22" s="18"/>
      <c r="E22" s="18"/>
      <c r="F22" s="18"/>
      <c r="G22" s="18"/>
      <c r="H22" s="20"/>
      <c r="I22" s="18"/>
      <c r="J22" s="4"/>
    </row>
    <row r="23" spans="1:10" ht="18.75" x14ac:dyDescent="0.15">
      <c r="A23" s="4"/>
      <c r="B23" s="18" t="s">
        <v>43</v>
      </c>
      <c r="C23" s="18"/>
      <c r="D23" s="18"/>
      <c r="E23" s="18"/>
      <c r="F23" s="18"/>
      <c r="G23" s="18"/>
      <c r="H23" s="18"/>
      <c r="I23" s="18"/>
      <c r="J23" s="4"/>
    </row>
    <row r="24" spans="1:10" ht="18.75" x14ac:dyDescent="0.15">
      <c r="A24" s="4"/>
      <c r="B24" s="18" t="s">
        <v>44</v>
      </c>
      <c r="C24" s="18"/>
      <c r="D24" s="18"/>
      <c r="E24" s="18"/>
      <c r="F24" s="18"/>
      <c r="G24" s="18"/>
      <c r="H24" s="18"/>
      <c r="I24" s="18"/>
      <c r="J24" s="4"/>
    </row>
    <row r="25" spans="1:10" ht="18.75" x14ac:dyDescent="0.15">
      <c r="A25" s="4"/>
      <c r="B25" s="18" t="s">
        <v>45</v>
      </c>
      <c r="C25" s="18"/>
      <c r="D25" s="18"/>
      <c r="E25" s="18"/>
      <c r="F25" s="24" t="s">
        <v>46</v>
      </c>
      <c r="G25" s="15"/>
      <c r="H25" s="15"/>
      <c r="I25" s="18"/>
      <c r="J25" s="4"/>
    </row>
    <row r="26" spans="1:10" ht="18.75" x14ac:dyDescent="0.15">
      <c r="A26" s="4"/>
      <c r="B26" s="18" t="s">
        <v>47</v>
      </c>
      <c r="C26" s="18"/>
      <c r="D26" s="18"/>
      <c r="E26" s="18"/>
      <c r="F26" s="35">
        <f>SUM(F25:F25)</f>
        <v>0</v>
      </c>
      <c r="G26" s="15"/>
      <c r="H26" s="15"/>
      <c r="I26" s="18"/>
      <c r="J26" s="4"/>
    </row>
    <row r="27" spans="1:10" ht="18.75" x14ac:dyDescent="0.15">
      <c r="A27" s="4"/>
      <c r="B27" s="18" t="s">
        <v>48</v>
      </c>
      <c r="C27" s="18"/>
      <c r="D27" s="18"/>
      <c r="E27" s="18"/>
      <c r="F27" s="20"/>
      <c r="G27" s="10"/>
      <c r="H27" s="18"/>
      <c r="I27" s="18"/>
      <c r="J27" s="4"/>
    </row>
    <row r="28" spans="1:10" ht="18.75" x14ac:dyDescent="0.15">
      <c r="A28" s="4"/>
      <c r="B28" s="18" t="s">
        <v>49</v>
      </c>
      <c r="C28" s="18"/>
      <c r="D28" s="18"/>
      <c r="E28" s="18"/>
      <c r="F28" s="24">
        <v>50000</v>
      </c>
      <c r="G28" s="15"/>
      <c r="H28" s="15"/>
      <c r="I28" s="18"/>
      <c r="J28" s="4"/>
    </row>
    <row r="29" spans="1:10" ht="18.75" x14ac:dyDescent="0.15">
      <c r="A29" s="4"/>
      <c r="B29" s="18" t="s">
        <v>50</v>
      </c>
      <c r="C29" s="18"/>
      <c r="D29" s="18"/>
      <c r="E29" s="18"/>
      <c r="F29" s="34">
        <v>14590</v>
      </c>
      <c r="G29" s="34"/>
      <c r="H29" s="15"/>
      <c r="I29" s="18"/>
      <c r="J29" s="4"/>
    </row>
    <row r="30" spans="1:10" ht="18.75" x14ac:dyDescent="0.15">
      <c r="A30" s="4"/>
      <c r="B30" s="18" t="s">
        <v>51</v>
      </c>
      <c r="C30" s="18"/>
      <c r="D30" s="18"/>
      <c r="E30" s="18"/>
      <c r="F30" s="24">
        <v>17850</v>
      </c>
      <c r="G30" s="34"/>
      <c r="H30" s="15"/>
      <c r="I30" s="18"/>
      <c r="J30" s="4"/>
    </row>
    <row r="31" spans="1:10" ht="18.75" x14ac:dyDescent="0.15">
      <c r="A31" s="4"/>
      <c r="B31" s="18" t="s">
        <v>52</v>
      </c>
      <c r="C31" s="18"/>
      <c r="D31" s="18"/>
      <c r="E31" s="18"/>
      <c r="F31" s="15">
        <v>46770</v>
      </c>
      <c r="G31" s="34"/>
      <c r="H31" s="15"/>
      <c r="I31" s="18"/>
      <c r="J31" s="4"/>
    </row>
    <row r="32" spans="1:10" ht="18.75" x14ac:dyDescent="0.15">
      <c r="A32" s="4"/>
      <c r="B32" s="18" t="s">
        <v>53</v>
      </c>
      <c r="C32" s="18"/>
      <c r="D32" s="18"/>
      <c r="E32" s="18"/>
      <c r="F32" s="15">
        <v>13000</v>
      </c>
      <c r="G32" s="10"/>
      <c r="H32" s="18"/>
      <c r="I32" s="18"/>
      <c r="J32" s="4"/>
    </row>
    <row r="33" spans="1:10" ht="18.75" x14ac:dyDescent="0.15">
      <c r="A33" s="4"/>
      <c r="B33" s="18" t="s">
        <v>54</v>
      </c>
      <c r="C33" s="18"/>
      <c r="D33" s="18"/>
      <c r="E33" s="18"/>
      <c r="F33" s="24">
        <f>[1]事業別損益!$G$33</f>
        <v>81886</v>
      </c>
      <c r="G33" s="34"/>
      <c r="H33" s="15"/>
      <c r="I33" s="18"/>
      <c r="J33" s="4"/>
    </row>
    <row r="34" spans="1:10" ht="18.75" x14ac:dyDescent="0.15">
      <c r="A34" s="4"/>
      <c r="B34" s="18" t="s">
        <v>55</v>
      </c>
      <c r="C34" s="18"/>
      <c r="D34" s="18"/>
      <c r="E34" s="18"/>
      <c r="F34" s="24">
        <v>35823</v>
      </c>
      <c r="G34" s="34"/>
      <c r="H34" s="15"/>
      <c r="I34" s="18"/>
      <c r="J34" s="4"/>
    </row>
    <row r="35" spans="1:10" ht="18.75" x14ac:dyDescent="0.15">
      <c r="A35" s="4"/>
      <c r="B35" s="18" t="s">
        <v>56</v>
      </c>
      <c r="C35" s="18"/>
      <c r="D35" s="18"/>
      <c r="E35" s="18"/>
      <c r="F35" s="24">
        <v>44374</v>
      </c>
      <c r="G35" s="34"/>
      <c r="H35" s="15"/>
      <c r="I35" s="18"/>
      <c r="J35" s="4"/>
    </row>
    <row r="36" spans="1:10" ht="18.75" x14ac:dyDescent="0.15">
      <c r="A36" s="4"/>
      <c r="B36" s="18" t="s">
        <v>57</v>
      </c>
      <c r="C36" s="18"/>
      <c r="D36" s="18"/>
      <c r="E36" s="18"/>
      <c r="F36" s="36">
        <v>304293</v>
      </c>
      <c r="G36" s="34"/>
      <c r="H36" s="15"/>
      <c r="I36" s="18"/>
      <c r="J36" s="4"/>
    </row>
    <row r="37" spans="1:10" ht="18.75" x14ac:dyDescent="0.15">
      <c r="A37" s="4"/>
      <c r="B37" s="18" t="s">
        <v>58</v>
      </c>
      <c r="C37" s="18"/>
      <c r="D37" s="18"/>
      <c r="E37" s="18"/>
      <c r="F37" s="20"/>
      <c r="G37" s="33">
        <v>304293</v>
      </c>
      <c r="H37" s="15"/>
      <c r="I37" s="18"/>
      <c r="J37" s="4"/>
    </row>
    <row r="38" spans="1:10" ht="18.75" x14ac:dyDescent="0.15">
      <c r="A38" s="4"/>
      <c r="B38" s="18" t="s">
        <v>59</v>
      </c>
      <c r="C38" s="18"/>
      <c r="D38" s="18"/>
      <c r="E38" s="18"/>
      <c r="F38" s="18"/>
      <c r="G38" s="8"/>
      <c r="H38" s="18"/>
      <c r="I38" s="18"/>
      <c r="J38" s="4"/>
    </row>
    <row r="39" spans="1:10" ht="18.75" x14ac:dyDescent="0.15">
      <c r="A39" s="4"/>
      <c r="B39" s="18" t="s">
        <v>44</v>
      </c>
      <c r="C39" s="18"/>
      <c r="D39" s="18"/>
      <c r="E39" s="18"/>
      <c r="F39" s="18"/>
      <c r="G39" s="18"/>
      <c r="H39" s="18"/>
      <c r="I39" s="18"/>
      <c r="J39" s="4"/>
    </row>
    <row r="40" spans="1:10" ht="18.75" x14ac:dyDescent="0.15">
      <c r="A40" s="4"/>
      <c r="B40" s="18" t="s">
        <v>60</v>
      </c>
      <c r="C40" s="18"/>
      <c r="D40" s="18"/>
      <c r="E40" s="18"/>
      <c r="F40" s="24">
        <f>[1]事業別損益!H24</f>
        <v>0</v>
      </c>
      <c r="G40" s="15"/>
      <c r="H40" s="15"/>
      <c r="I40" s="18"/>
      <c r="J40" s="4"/>
    </row>
    <row r="41" spans="1:10" ht="18.75" x14ac:dyDescent="0.15">
      <c r="A41" s="4"/>
      <c r="B41" s="18" t="s">
        <v>61</v>
      </c>
      <c r="C41" s="18"/>
      <c r="D41" s="18"/>
      <c r="E41" s="18"/>
      <c r="F41" s="37">
        <f>[1]事業別損益!H25</f>
        <v>0</v>
      </c>
      <c r="G41" s="34"/>
      <c r="H41" s="15"/>
      <c r="I41" s="18"/>
      <c r="J41" s="4"/>
    </row>
    <row r="42" spans="1:10" ht="18.75" x14ac:dyDescent="0.15">
      <c r="A42" s="4"/>
      <c r="B42" s="68" t="s">
        <v>62</v>
      </c>
      <c r="C42" s="69"/>
      <c r="D42" s="69"/>
      <c r="E42" s="70"/>
      <c r="F42" s="37">
        <v>0</v>
      </c>
      <c r="G42" s="15"/>
      <c r="H42" s="15"/>
      <c r="I42" s="18"/>
      <c r="J42" s="4"/>
    </row>
    <row r="43" spans="1:10" ht="18.75" x14ac:dyDescent="0.15">
      <c r="A43" s="4"/>
      <c r="B43" s="40" t="s">
        <v>63</v>
      </c>
      <c r="C43" s="40"/>
      <c r="D43" s="40"/>
      <c r="E43" s="40"/>
      <c r="F43" s="35">
        <f>SUM(F40:F41)</f>
        <v>0</v>
      </c>
      <c r="G43" s="15"/>
      <c r="H43" s="15"/>
      <c r="I43" s="18"/>
      <c r="J43" s="4"/>
    </row>
    <row r="44" spans="1:10" ht="18.75" x14ac:dyDescent="0.15">
      <c r="A44" s="4"/>
      <c r="B44" s="18" t="s">
        <v>48</v>
      </c>
      <c r="C44" s="18"/>
      <c r="D44" s="18"/>
      <c r="E44" s="18"/>
      <c r="F44" s="18"/>
      <c r="G44" s="18"/>
      <c r="H44" s="18"/>
      <c r="I44" s="18"/>
      <c r="J44" s="4"/>
    </row>
    <row r="45" spans="1:10" ht="18.75" x14ac:dyDescent="0.15">
      <c r="A45" s="4"/>
      <c r="B45" s="18" t="s">
        <v>64</v>
      </c>
      <c r="C45" s="18"/>
      <c r="D45" s="18"/>
      <c r="E45" s="18"/>
      <c r="F45" s="24">
        <v>0</v>
      </c>
      <c r="G45" s="18"/>
      <c r="H45" s="18"/>
      <c r="I45" s="18"/>
      <c r="J45" s="4"/>
    </row>
    <row r="46" spans="1:10" ht="18.75" x14ac:dyDescent="0.15">
      <c r="A46" s="4"/>
      <c r="B46" s="18" t="s">
        <v>65</v>
      </c>
      <c r="C46" s="18"/>
      <c r="D46" s="18"/>
      <c r="E46" s="18"/>
      <c r="F46" s="25">
        <v>64</v>
      </c>
      <c r="G46" s="15"/>
      <c r="H46" s="15"/>
      <c r="I46" s="18"/>
      <c r="J46" s="4"/>
    </row>
    <row r="47" spans="1:10" ht="18.75" x14ac:dyDescent="0.15">
      <c r="A47" s="4"/>
      <c r="B47" s="18" t="s">
        <v>66</v>
      </c>
      <c r="C47" s="18"/>
      <c r="D47" s="18"/>
      <c r="E47" s="18"/>
      <c r="F47" s="24">
        <v>2400</v>
      </c>
      <c r="G47" s="15"/>
      <c r="H47" s="15"/>
      <c r="I47" s="18"/>
      <c r="J47" s="4"/>
    </row>
    <row r="48" spans="1:10" ht="18.75" x14ac:dyDescent="0.15">
      <c r="A48" s="4"/>
      <c r="B48" s="18" t="s">
        <v>67</v>
      </c>
      <c r="C48" s="18"/>
      <c r="D48" s="18"/>
      <c r="E48" s="18"/>
      <c r="F48" s="24">
        <v>4492</v>
      </c>
      <c r="G48" s="15"/>
      <c r="H48" s="15"/>
      <c r="I48" s="18"/>
      <c r="J48" s="4"/>
    </row>
    <row r="49" spans="1:10" ht="18.75" x14ac:dyDescent="0.15">
      <c r="A49" s="4"/>
      <c r="B49" s="18" t="s">
        <v>68</v>
      </c>
      <c r="C49" s="18"/>
      <c r="D49" s="18"/>
      <c r="E49" s="18"/>
      <c r="F49" s="24">
        <f>[1]事業別損益!$H$35</f>
        <v>17376</v>
      </c>
      <c r="G49" s="15"/>
      <c r="H49" s="15"/>
      <c r="I49" s="18"/>
      <c r="J49" s="4"/>
    </row>
    <row r="50" spans="1:10" ht="18.75" x14ac:dyDescent="0.15">
      <c r="A50" s="4"/>
      <c r="B50" s="18" t="s">
        <v>69</v>
      </c>
      <c r="C50" s="18"/>
      <c r="D50" s="18"/>
      <c r="E50" s="18"/>
      <c r="F50" s="24">
        <v>0</v>
      </c>
      <c r="G50" s="15"/>
      <c r="H50" s="15"/>
      <c r="I50" s="18"/>
      <c r="J50" s="4"/>
    </row>
    <row r="51" spans="1:10" ht="18.75" x14ac:dyDescent="0.15">
      <c r="A51" s="4"/>
      <c r="B51" s="18" t="s">
        <v>70</v>
      </c>
      <c r="C51" s="18"/>
      <c r="D51" s="18"/>
      <c r="E51" s="18"/>
      <c r="F51" s="24">
        <v>11607</v>
      </c>
      <c r="G51" s="15"/>
      <c r="H51" s="15"/>
      <c r="I51" s="18"/>
      <c r="J51" s="4"/>
    </row>
    <row r="52" spans="1:10" ht="18.75" x14ac:dyDescent="0.15">
      <c r="A52" s="4"/>
      <c r="B52" s="18" t="s">
        <v>71</v>
      </c>
      <c r="C52" s="18"/>
      <c r="D52" s="18"/>
      <c r="E52" s="18"/>
      <c r="F52" s="38">
        <f>SUM(F45:F51)</f>
        <v>35939</v>
      </c>
      <c r="G52" s="15"/>
      <c r="H52" s="34"/>
      <c r="I52" s="18"/>
      <c r="J52" s="4"/>
    </row>
    <row r="53" spans="1:10" ht="18.75" x14ac:dyDescent="0.15">
      <c r="A53" s="4"/>
      <c r="B53" s="83" t="s">
        <v>72</v>
      </c>
      <c r="C53" s="84"/>
      <c r="D53" s="84"/>
      <c r="E53" s="85"/>
      <c r="F53" s="18"/>
      <c r="G53" s="26">
        <f>SUM(F43+F52)</f>
        <v>35939</v>
      </c>
      <c r="H53" s="15"/>
      <c r="I53" s="18"/>
      <c r="J53" s="4"/>
    </row>
    <row r="54" spans="1:10" ht="18.75" x14ac:dyDescent="0.15">
      <c r="A54" s="4"/>
      <c r="B54" s="83" t="s">
        <v>73</v>
      </c>
      <c r="C54" s="84"/>
      <c r="D54" s="84"/>
      <c r="E54" s="85"/>
      <c r="F54" s="18"/>
      <c r="G54" s="34"/>
      <c r="H54" s="26">
        <f>SUM(G37+G53)</f>
        <v>340232</v>
      </c>
      <c r="I54" s="18"/>
      <c r="J54" s="4"/>
    </row>
    <row r="55" spans="1:10" ht="18.75" x14ac:dyDescent="0.15">
      <c r="A55" s="4"/>
      <c r="B55" s="83" t="s">
        <v>74</v>
      </c>
      <c r="C55" s="84"/>
      <c r="D55" s="84"/>
      <c r="E55" s="85"/>
      <c r="F55" s="10"/>
      <c r="G55" s="18"/>
      <c r="H55" s="37">
        <f>SUM(H21-H54)</f>
        <v>-52459</v>
      </c>
      <c r="I55" s="18"/>
      <c r="J55" s="4"/>
    </row>
    <row r="56" spans="1:10" ht="18.75" x14ac:dyDescent="0.15">
      <c r="A56" s="4"/>
      <c r="B56" s="83" t="s">
        <v>75</v>
      </c>
      <c r="C56" s="84"/>
      <c r="D56" s="84"/>
      <c r="E56" s="85"/>
      <c r="F56" s="10"/>
      <c r="G56" s="18"/>
      <c r="H56" s="26">
        <v>431657</v>
      </c>
      <c r="I56" s="18"/>
      <c r="J56" s="4"/>
    </row>
    <row r="57" spans="1:10" ht="19.5" thickBot="1" x14ac:dyDescent="0.2">
      <c r="A57" s="4"/>
      <c r="B57" s="83" t="s">
        <v>76</v>
      </c>
      <c r="C57" s="84"/>
      <c r="D57" s="84"/>
      <c r="E57" s="85"/>
      <c r="F57" s="14"/>
      <c r="G57" s="14"/>
      <c r="H57" s="39">
        <f>SUM(H55:H56)</f>
        <v>379198</v>
      </c>
      <c r="I57" s="18"/>
      <c r="J57" s="4"/>
    </row>
    <row r="58" spans="1:10" ht="19.5" thickTop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8.75" x14ac:dyDescent="0.15">
      <c r="A59" s="4"/>
      <c r="I59" s="19"/>
      <c r="J59" s="4"/>
    </row>
  </sheetData>
  <mergeCells count="13">
    <mergeCell ref="B2:H2"/>
    <mergeCell ref="G3:J3"/>
    <mergeCell ref="B4:H4"/>
    <mergeCell ref="F6:H6"/>
    <mergeCell ref="B6:C6"/>
    <mergeCell ref="B56:E56"/>
    <mergeCell ref="B57:E57"/>
    <mergeCell ref="B9:E9"/>
    <mergeCell ref="B10:E10"/>
    <mergeCell ref="B55:E55"/>
    <mergeCell ref="B53:E53"/>
    <mergeCell ref="B54:E54"/>
    <mergeCell ref="B42:E42"/>
  </mergeCells>
  <phoneticPr fontId="3"/>
  <pageMargins left="0.7" right="0.7" top="0.75" bottom="0.75" header="0.3" footer="0.3"/>
  <pageSetup paperSize="9" scale="7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31" workbookViewId="0">
      <selection activeCell="M15" sqref="M15"/>
    </sheetView>
  </sheetViews>
  <sheetFormatPr defaultRowHeight="13.5" x14ac:dyDescent="0.15"/>
  <sheetData>
    <row r="1" spans="1:12" ht="18.75" x14ac:dyDescent="0.15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8.75" x14ac:dyDescent="0.15">
      <c r="A2" s="4" t="s">
        <v>79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8.75" x14ac:dyDescent="0.15">
      <c r="A3" s="4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8.75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8.75" x14ac:dyDescent="0.15">
      <c r="A5" s="4" t="s">
        <v>81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8.75" x14ac:dyDescent="0.15">
      <c r="A6" s="4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18.7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3</v>
      </c>
    </row>
    <row r="8" spans="1:12" ht="18.75" x14ac:dyDescent="0.15">
      <c r="A8" s="42" t="s">
        <v>83</v>
      </c>
      <c r="B8" s="23"/>
      <c r="C8" s="23"/>
      <c r="D8" s="86" t="s">
        <v>84</v>
      </c>
      <c r="E8" s="87"/>
      <c r="F8" s="88"/>
      <c r="G8" s="43" t="s">
        <v>85</v>
      </c>
      <c r="H8" s="22" t="s">
        <v>86</v>
      </c>
      <c r="I8" s="78" t="s">
        <v>87</v>
      </c>
      <c r="J8" s="78" t="s">
        <v>88</v>
      </c>
      <c r="K8" s="78" t="s">
        <v>89</v>
      </c>
    </row>
    <row r="9" spans="1:12" ht="56.25" x14ac:dyDescent="0.15">
      <c r="A9" s="42" t="s">
        <v>90</v>
      </c>
      <c r="B9" s="42"/>
      <c r="C9" s="42"/>
      <c r="D9" s="44" t="s">
        <v>91</v>
      </c>
      <c r="E9" s="45" t="s">
        <v>92</v>
      </c>
      <c r="F9" s="45" t="s">
        <v>93</v>
      </c>
      <c r="G9" s="46" t="s">
        <v>94</v>
      </c>
      <c r="H9" s="45" t="s">
        <v>95</v>
      </c>
      <c r="I9" s="79"/>
      <c r="J9" s="79"/>
      <c r="K9" s="79"/>
    </row>
    <row r="10" spans="1:12" ht="18.75" x14ac:dyDescent="0.15">
      <c r="A10" s="10" t="s">
        <v>26</v>
      </c>
      <c r="B10" s="21"/>
      <c r="C10" s="21"/>
      <c r="D10" s="23"/>
      <c r="E10" s="23"/>
      <c r="F10" s="23"/>
      <c r="G10" s="23"/>
      <c r="H10" s="23"/>
      <c r="I10" s="23"/>
      <c r="J10" s="23"/>
      <c r="K10" s="8"/>
    </row>
    <row r="11" spans="1:12" ht="18.75" x14ac:dyDescent="0.15">
      <c r="A11" s="10" t="s">
        <v>27</v>
      </c>
      <c r="B11" s="21"/>
      <c r="C11" s="21"/>
      <c r="D11" s="21"/>
      <c r="E11" s="21"/>
      <c r="F11" s="21"/>
      <c r="G11" s="21"/>
      <c r="H11" s="21"/>
      <c r="I11" s="21"/>
      <c r="J11" s="21"/>
      <c r="K11" s="10"/>
    </row>
    <row r="12" spans="1:12" ht="18.75" x14ac:dyDescent="0.15">
      <c r="A12" s="47" t="s">
        <v>96</v>
      </c>
      <c r="B12" s="47"/>
      <c r="C12" s="47"/>
      <c r="D12" s="21"/>
      <c r="E12" s="21"/>
      <c r="F12" s="21"/>
      <c r="G12" s="21"/>
      <c r="H12" s="21"/>
      <c r="I12" s="21"/>
      <c r="J12" s="48">
        <v>10000</v>
      </c>
      <c r="K12" s="10"/>
    </row>
    <row r="13" spans="1:12" ht="18.75" x14ac:dyDescent="0.15">
      <c r="A13" s="47" t="s">
        <v>97</v>
      </c>
      <c r="B13" s="47"/>
      <c r="C13" s="47"/>
      <c r="D13" s="21"/>
      <c r="E13" s="21"/>
      <c r="F13" s="21"/>
      <c r="G13" s="21"/>
      <c r="H13" s="21"/>
      <c r="I13" s="21"/>
      <c r="J13" s="48">
        <v>10000</v>
      </c>
      <c r="K13" s="63">
        <f>SUM(J12+J13)</f>
        <v>20000</v>
      </c>
    </row>
    <row r="14" spans="1:12" ht="18.75" x14ac:dyDescent="0.15">
      <c r="A14" s="10" t="s">
        <v>31</v>
      </c>
      <c r="B14" s="21"/>
      <c r="C14" s="21"/>
      <c r="D14" s="21"/>
      <c r="E14" s="21"/>
      <c r="F14" s="21"/>
      <c r="G14" s="21"/>
      <c r="H14" s="21"/>
      <c r="I14" s="25"/>
      <c r="J14" s="24">
        <v>100000</v>
      </c>
      <c r="K14" s="37">
        <f>SUM(I14:J14)</f>
        <v>100000</v>
      </c>
    </row>
    <row r="15" spans="1:12" ht="18.75" x14ac:dyDescent="0.15">
      <c r="A15" s="10" t="s">
        <v>98</v>
      </c>
      <c r="B15" s="21"/>
      <c r="C15" s="21"/>
      <c r="D15" s="15">
        <v>11000</v>
      </c>
      <c r="E15" s="21"/>
      <c r="F15" s="21"/>
      <c r="G15" s="21"/>
      <c r="H15" s="21"/>
      <c r="I15" s="24">
        <f>SUM(D15:H15)</f>
        <v>11000</v>
      </c>
      <c r="J15" s="24"/>
      <c r="K15" s="37">
        <f>SUM(I15:J15)</f>
        <v>11000</v>
      </c>
    </row>
    <row r="16" spans="1:12" ht="18.75" x14ac:dyDescent="0.15">
      <c r="A16" s="10" t="s">
        <v>99</v>
      </c>
      <c r="B16" s="21"/>
      <c r="C16" s="21"/>
      <c r="D16" s="15">
        <v>15000</v>
      </c>
      <c r="E16" s="15" t="s">
        <v>100</v>
      </c>
      <c r="F16" s="15">
        <v>141770</v>
      </c>
      <c r="G16" s="21">
        <v>0</v>
      </c>
      <c r="H16" s="15"/>
      <c r="I16" s="21">
        <f>SUM(D16:F16)</f>
        <v>156770</v>
      </c>
      <c r="J16" s="21">
        <v>0</v>
      </c>
      <c r="K16" s="10">
        <f>SUM(I16:J16)</f>
        <v>156770</v>
      </c>
    </row>
    <row r="17" spans="1:11" ht="18.75" x14ac:dyDescent="0.15">
      <c r="A17" s="49" t="s">
        <v>101</v>
      </c>
      <c r="B17" s="58"/>
      <c r="C17" s="58"/>
      <c r="D17" s="25">
        <v>0</v>
      </c>
      <c r="E17" s="24">
        <v>0</v>
      </c>
      <c r="F17" s="24">
        <v>0</v>
      </c>
      <c r="G17" s="48" t="s">
        <v>102</v>
      </c>
      <c r="H17" s="24"/>
      <c r="I17" s="24">
        <f>SUM(D17:F17)</f>
        <v>0</v>
      </c>
      <c r="J17" s="21"/>
      <c r="K17" s="37">
        <f>SUM(I17:J17)</f>
        <v>0</v>
      </c>
    </row>
    <row r="18" spans="1:11" ht="18.75" x14ac:dyDescent="0.15">
      <c r="A18" s="10" t="s">
        <v>103</v>
      </c>
      <c r="B18" s="21"/>
      <c r="C18" s="21"/>
      <c r="D18" s="21"/>
      <c r="E18" s="21"/>
      <c r="F18" s="21"/>
      <c r="G18" s="21"/>
      <c r="H18" s="21"/>
      <c r="I18" s="21"/>
      <c r="J18" s="21"/>
      <c r="K18" s="10"/>
    </row>
    <row r="19" spans="1:11" ht="18.75" x14ac:dyDescent="0.15">
      <c r="A19" s="10" t="s">
        <v>104</v>
      </c>
      <c r="B19" s="21"/>
      <c r="C19" s="21"/>
      <c r="D19" s="21"/>
      <c r="E19" s="21"/>
      <c r="F19" s="21"/>
      <c r="G19" s="21"/>
      <c r="H19" s="21"/>
      <c r="I19" s="21"/>
      <c r="J19" s="32">
        <f>[1]管理収益!$D$19</f>
        <v>3</v>
      </c>
      <c r="K19" s="64">
        <f>SUM(J19)</f>
        <v>3</v>
      </c>
    </row>
    <row r="20" spans="1:11" ht="18.75" x14ac:dyDescent="0.15">
      <c r="A20" s="14" t="s">
        <v>105</v>
      </c>
      <c r="B20" s="12"/>
      <c r="C20" s="12"/>
      <c r="D20" s="12"/>
      <c r="E20" s="12"/>
      <c r="F20" s="12"/>
      <c r="G20" s="12"/>
      <c r="H20" s="12"/>
      <c r="I20" s="12"/>
      <c r="J20" s="50">
        <v>0</v>
      </c>
      <c r="K20" s="16">
        <f>SUM(J20)</f>
        <v>0</v>
      </c>
    </row>
    <row r="21" spans="1:11" ht="19.5" thickBot="1" x14ac:dyDescent="0.2">
      <c r="A21" s="51" t="s">
        <v>106</v>
      </c>
      <c r="B21" s="60"/>
      <c r="C21" s="60"/>
      <c r="D21" s="52">
        <f>SUM(D10:D20)</f>
        <v>26000</v>
      </c>
      <c r="E21" s="53">
        <f>SUM(E16:E17)</f>
        <v>0</v>
      </c>
      <c r="F21" s="53">
        <f>SUM(F16:F17)</f>
        <v>141770</v>
      </c>
      <c r="G21" s="54">
        <f>SUM(G16:G17)</f>
        <v>0</v>
      </c>
      <c r="H21" s="53">
        <v>0</v>
      </c>
      <c r="I21" s="53">
        <f>SUM(I16:I17)</f>
        <v>156770</v>
      </c>
      <c r="J21" s="52">
        <f>SUM(J12:J20)</f>
        <v>120003</v>
      </c>
      <c r="K21" s="39">
        <f>SUM(K13:K20)</f>
        <v>287773</v>
      </c>
    </row>
    <row r="22" spans="1:11" ht="19.5" thickTop="1" x14ac:dyDescent="0.15">
      <c r="A22" s="55" t="s">
        <v>42</v>
      </c>
      <c r="B22" s="55"/>
      <c r="C22" s="55"/>
      <c r="D22" s="55"/>
      <c r="E22" s="55"/>
      <c r="F22" s="55"/>
      <c r="G22" s="55"/>
      <c r="H22" s="55"/>
      <c r="I22" s="55"/>
      <c r="J22" s="55"/>
      <c r="K22" s="65"/>
    </row>
    <row r="23" spans="1:11" ht="18.75" x14ac:dyDescent="0.15">
      <c r="A23" s="21" t="s">
        <v>44</v>
      </c>
      <c r="B23" s="21"/>
      <c r="C23" s="21"/>
      <c r="D23" s="21"/>
      <c r="E23" s="21"/>
      <c r="F23" s="21"/>
      <c r="G23" s="21"/>
      <c r="H23" s="21"/>
      <c r="I23" s="21"/>
      <c r="J23" s="21"/>
      <c r="K23" s="10"/>
    </row>
    <row r="24" spans="1:11" ht="18.75" x14ac:dyDescent="0.15">
      <c r="A24" s="21" t="s">
        <v>107</v>
      </c>
      <c r="B24" s="21"/>
      <c r="C24" s="21"/>
      <c r="D24" s="21">
        <v>0</v>
      </c>
      <c r="E24" s="21">
        <v>0</v>
      </c>
      <c r="F24" s="21">
        <v>0</v>
      </c>
      <c r="G24" s="15">
        <v>0</v>
      </c>
      <c r="H24" s="21"/>
      <c r="I24" s="15">
        <f>SUM(D24:H24)</f>
        <v>0</v>
      </c>
      <c r="J24" s="24">
        <v>0</v>
      </c>
      <c r="K24" s="37">
        <f>SUM(I24:J24)</f>
        <v>0</v>
      </c>
    </row>
    <row r="25" spans="1:11" ht="18.75" x14ac:dyDescent="0.15">
      <c r="A25" s="21" t="s">
        <v>61</v>
      </c>
      <c r="B25" s="21"/>
      <c r="C25" s="21"/>
      <c r="D25" s="21">
        <v>0</v>
      </c>
      <c r="E25" s="21">
        <v>0</v>
      </c>
      <c r="F25" s="21">
        <v>0</v>
      </c>
      <c r="G25" s="15">
        <v>0</v>
      </c>
      <c r="H25" s="21"/>
      <c r="I25" s="15">
        <f>SUM(D25:H25)</f>
        <v>0</v>
      </c>
      <c r="J25" s="24">
        <v>0</v>
      </c>
      <c r="K25" s="37">
        <f>SUM(I25:J25)</f>
        <v>0</v>
      </c>
    </row>
    <row r="26" spans="1:11" ht="18.75" x14ac:dyDescent="0.15">
      <c r="A26" s="21" t="s">
        <v>108</v>
      </c>
      <c r="B26" s="21"/>
      <c r="C26" s="21"/>
      <c r="D26" s="25">
        <v>0</v>
      </c>
      <c r="E26" s="24">
        <v>0</v>
      </c>
      <c r="F26" s="24">
        <v>0</v>
      </c>
      <c r="G26" s="56">
        <v>0</v>
      </c>
      <c r="H26" s="24"/>
      <c r="I26" s="24">
        <v>0</v>
      </c>
      <c r="J26" s="25">
        <v>0</v>
      </c>
      <c r="K26" s="37">
        <f>SUM(I26:J26)</f>
        <v>0</v>
      </c>
    </row>
    <row r="27" spans="1:11" ht="18.75" x14ac:dyDescent="0.15">
      <c r="A27" s="41" t="s">
        <v>47</v>
      </c>
      <c r="B27" s="41"/>
      <c r="C27" s="41"/>
      <c r="D27" s="38">
        <f t="shared" ref="D27:K27" si="0">SUM(D24:D26)</f>
        <v>0</v>
      </c>
      <c r="E27" s="57">
        <f t="shared" si="0"/>
        <v>0</v>
      </c>
      <c r="F27" s="57">
        <f t="shared" si="0"/>
        <v>0</v>
      </c>
      <c r="G27" s="57">
        <f>SUM(G24:G26)</f>
        <v>0</v>
      </c>
      <c r="H27" s="57">
        <v>0</v>
      </c>
      <c r="I27" s="57">
        <f t="shared" si="0"/>
        <v>0</v>
      </c>
      <c r="J27" s="57">
        <f t="shared" si="0"/>
        <v>0</v>
      </c>
      <c r="K27" s="35">
        <f t="shared" si="0"/>
        <v>0</v>
      </c>
    </row>
    <row r="28" spans="1:11" ht="18.75" x14ac:dyDescent="0.15">
      <c r="A28" s="23" t="s">
        <v>48</v>
      </c>
      <c r="B28" s="23"/>
      <c r="C28" s="23"/>
      <c r="D28" s="23"/>
      <c r="E28" s="23"/>
      <c r="F28" s="23"/>
      <c r="G28" s="23"/>
      <c r="H28" s="23"/>
      <c r="I28" s="23"/>
      <c r="J28" s="23"/>
      <c r="K28" s="8"/>
    </row>
    <row r="29" spans="1:11" ht="18.75" x14ac:dyDescent="0.15">
      <c r="A29" s="21" t="s">
        <v>49</v>
      </c>
      <c r="B29" s="21"/>
      <c r="C29" s="21"/>
      <c r="D29" s="25">
        <v>0</v>
      </c>
      <c r="E29" s="24">
        <v>50000</v>
      </c>
      <c r="F29" s="24">
        <v>0</v>
      </c>
      <c r="G29" s="56" t="s">
        <v>102</v>
      </c>
      <c r="H29" s="24"/>
      <c r="I29" s="24">
        <f>SUM(E29:H29)</f>
        <v>50000</v>
      </c>
      <c r="J29" s="25">
        <v>0</v>
      </c>
      <c r="K29" s="37">
        <f t="shared" ref="K29:K38" si="1">SUM(I29:J29)</f>
        <v>50000</v>
      </c>
    </row>
    <row r="30" spans="1:11" ht="18.75" x14ac:dyDescent="0.15">
      <c r="A30" s="21" t="s">
        <v>51</v>
      </c>
      <c r="B30" s="21"/>
      <c r="C30" s="21"/>
      <c r="D30" s="25">
        <v>0</v>
      </c>
      <c r="E30" s="24">
        <v>15800</v>
      </c>
      <c r="F30" s="24">
        <v>0</v>
      </c>
      <c r="G30" s="56">
        <v>2050</v>
      </c>
      <c r="H30" s="24"/>
      <c r="I30" s="24">
        <f>SUM(D30:H30)</f>
        <v>17850</v>
      </c>
      <c r="J30" s="15">
        <v>0</v>
      </c>
      <c r="K30" s="37">
        <f t="shared" si="1"/>
        <v>17850</v>
      </c>
    </row>
    <row r="31" spans="1:11" ht="18.75" x14ac:dyDescent="0.15">
      <c r="A31" s="21" t="s">
        <v>109</v>
      </c>
      <c r="B31" s="21"/>
      <c r="C31" s="21"/>
      <c r="D31" s="21">
        <v>0</v>
      </c>
      <c r="E31" s="21">
        <v>5000</v>
      </c>
      <c r="F31" s="15">
        <v>41770</v>
      </c>
      <c r="G31" s="21">
        <v>0</v>
      </c>
      <c r="H31" s="15"/>
      <c r="I31" s="15">
        <f>SUM(D31:H31)</f>
        <v>46770</v>
      </c>
      <c r="J31" s="24">
        <v>0</v>
      </c>
      <c r="K31" s="37">
        <f t="shared" si="1"/>
        <v>46770</v>
      </c>
    </row>
    <row r="32" spans="1:11" ht="18.75" x14ac:dyDescent="0.15">
      <c r="A32" s="21" t="s">
        <v>65</v>
      </c>
      <c r="B32" s="21"/>
      <c r="C32" s="21"/>
      <c r="D32" s="21">
        <v>0</v>
      </c>
      <c r="E32" s="21">
        <v>0</v>
      </c>
      <c r="F32" s="21">
        <v>0</v>
      </c>
      <c r="G32" s="21">
        <v>0</v>
      </c>
      <c r="H32" s="21"/>
      <c r="I32" s="21">
        <f>SUM(D32:H32)</f>
        <v>0</v>
      </c>
      <c r="J32" s="24">
        <v>64</v>
      </c>
      <c r="K32" s="37">
        <f t="shared" si="1"/>
        <v>64</v>
      </c>
    </row>
    <row r="33" spans="1:11" ht="18.75" x14ac:dyDescent="0.15">
      <c r="A33" s="58" t="s">
        <v>54</v>
      </c>
      <c r="B33" s="58"/>
      <c r="C33" s="58"/>
      <c r="D33" s="24">
        <v>3563</v>
      </c>
      <c r="E33" s="24">
        <v>3583</v>
      </c>
      <c r="F33" s="24">
        <v>74740</v>
      </c>
      <c r="G33" s="56">
        <v>0</v>
      </c>
      <c r="H33" s="24" t="s">
        <v>110</v>
      </c>
      <c r="I33" s="48">
        <f>SUM(D33:H33)</f>
        <v>81886</v>
      </c>
      <c r="J33" s="24">
        <v>0</v>
      </c>
      <c r="K33" s="66">
        <f>SUM(I33:J33)</f>
        <v>81886</v>
      </c>
    </row>
    <row r="34" spans="1:11" ht="18.75" x14ac:dyDescent="0.15">
      <c r="A34" s="21" t="s">
        <v>111</v>
      </c>
      <c r="B34" s="21"/>
      <c r="C34" s="21"/>
      <c r="D34" s="24">
        <v>26078</v>
      </c>
      <c r="E34" s="37">
        <v>2632</v>
      </c>
      <c r="F34" s="24">
        <v>13584</v>
      </c>
      <c r="G34" s="59">
        <v>2080</v>
      </c>
      <c r="H34" s="24"/>
      <c r="I34" s="24">
        <f>SUM(D34:H34)</f>
        <v>44374</v>
      </c>
      <c r="J34" s="24">
        <v>4492</v>
      </c>
      <c r="K34" s="37">
        <f t="shared" si="1"/>
        <v>48866</v>
      </c>
    </row>
    <row r="35" spans="1:11" ht="18.75" x14ac:dyDescent="0.15">
      <c r="A35" s="21" t="s">
        <v>112</v>
      </c>
      <c r="B35" s="21"/>
      <c r="C35" s="21"/>
      <c r="D35" s="21"/>
      <c r="E35" s="15"/>
      <c r="F35" s="15"/>
      <c r="G35" s="21"/>
      <c r="H35" s="15"/>
      <c r="I35" s="15"/>
      <c r="J35" s="24">
        <v>17376</v>
      </c>
      <c r="K35" s="37">
        <f t="shared" si="1"/>
        <v>17376</v>
      </c>
    </row>
    <row r="36" spans="1:11" ht="18.75" x14ac:dyDescent="0.15">
      <c r="A36" s="21" t="s">
        <v>113</v>
      </c>
      <c r="B36" s="21"/>
      <c r="C36" s="21"/>
      <c r="D36" s="21"/>
      <c r="E36" s="15">
        <v>12000</v>
      </c>
      <c r="F36" s="21"/>
      <c r="G36" s="15">
        <v>2590</v>
      </c>
      <c r="H36" s="21"/>
      <c r="I36" s="15">
        <f>SUM(D36:H36)</f>
        <v>14590</v>
      </c>
      <c r="J36" s="24">
        <v>2400</v>
      </c>
      <c r="K36" s="37">
        <f t="shared" si="1"/>
        <v>16990</v>
      </c>
    </row>
    <row r="37" spans="1:11" ht="18.75" x14ac:dyDescent="0.15">
      <c r="A37" s="21" t="s">
        <v>114</v>
      </c>
      <c r="B37" s="21"/>
      <c r="C37" s="21"/>
      <c r="D37" s="15">
        <v>5000</v>
      </c>
      <c r="E37" s="21">
        <v>0</v>
      </c>
      <c r="F37" s="21">
        <v>0</v>
      </c>
      <c r="G37" s="21">
        <v>0</v>
      </c>
      <c r="H37" s="15">
        <v>8000</v>
      </c>
      <c r="I37" s="15">
        <f>SUM(D37:H37)</f>
        <v>13000</v>
      </c>
      <c r="J37" s="15">
        <v>0</v>
      </c>
      <c r="K37" s="37">
        <f t="shared" si="1"/>
        <v>13000</v>
      </c>
    </row>
    <row r="38" spans="1:11" ht="18.75" x14ac:dyDescent="0.15">
      <c r="A38" s="21" t="s">
        <v>115</v>
      </c>
      <c r="B38" s="21"/>
      <c r="C38" s="21"/>
      <c r="D38" s="15">
        <v>16070</v>
      </c>
      <c r="E38" s="15">
        <v>1553</v>
      </c>
      <c r="F38" s="21">
        <v>0</v>
      </c>
      <c r="G38" s="15">
        <v>18200</v>
      </c>
      <c r="H38" s="21"/>
      <c r="I38" s="15">
        <f>SUM(D38:H38)</f>
        <v>35823</v>
      </c>
      <c r="J38" s="24">
        <v>11607</v>
      </c>
      <c r="K38" s="37">
        <f t="shared" si="1"/>
        <v>47430</v>
      </c>
    </row>
    <row r="39" spans="1:11" ht="18.75" x14ac:dyDescent="0.15">
      <c r="A39" s="41" t="s">
        <v>116</v>
      </c>
      <c r="B39" s="41"/>
      <c r="C39" s="41"/>
      <c r="D39" s="57">
        <f>SUM(D28:D38)</f>
        <v>50711</v>
      </c>
      <c r="E39" s="57">
        <f>SUM(E28:E38)</f>
        <v>90568</v>
      </c>
      <c r="F39" s="57">
        <f>SUM(F28:F38)</f>
        <v>130094</v>
      </c>
      <c r="G39" s="57">
        <f>SUM(G28:G38)</f>
        <v>24920</v>
      </c>
      <c r="H39" s="57">
        <f>SUM(H29:H38)</f>
        <v>8000</v>
      </c>
      <c r="I39" s="57">
        <f>SUM(I29:I38)</f>
        <v>304293</v>
      </c>
      <c r="J39" s="57">
        <f>SUM(J29:J38)</f>
        <v>35939</v>
      </c>
      <c r="K39" s="35">
        <f>SUM(K29:K38)</f>
        <v>340232</v>
      </c>
    </row>
    <row r="40" spans="1:11" ht="19.5" thickBot="1" x14ac:dyDescent="0.2">
      <c r="A40" s="60" t="s">
        <v>117</v>
      </c>
      <c r="B40" s="60"/>
      <c r="C40" s="60"/>
      <c r="D40" s="52">
        <f t="shared" ref="D40:K40" si="2">SUM(D27+D39)</f>
        <v>50711</v>
      </c>
      <c r="E40" s="52">
        <f t="shared" si="2"/>
        <v>90568</v>
      </c>
      <c r="F40" s="52">
        <f t="shared" si="2"/>
        <v>130094</v>
      </c>
      <c r="G40" s="52">
        <f>SUM(G27+G39)</f>
        <v>24920</v>
      </c>
      <c r="H40" s="52">
        <f t="shared" si="2"/>
        <v>8000</v>
      </c>
      <c r="I40" s="52">
        <f t="shared" si="2"/>
        <v>304293</v>
      </c>
      <c r="J40" s="52">
        <f t="shared" si="2"/>
        <v>35939</v>
      </c>
      <c r="K40" s="39">
        <f t="shared" si="2"/>
        <v>340232</v>
      </c>
    </row>
    <row r="41" spans="1:11" ht="20.25" thickTop="1" thickBot="1" x14ac:dyDescent="0.2">
      <c r="A41" s="61" t="s">
        <v>118</v>
      </c>
      <c r="B41" s="61"/>
      <c r="C41" s="61"/>
      <c r="D41" s="62">
        <f t="shared" ref="D41:K41" si="3">SUM(D21-D40)</f>
        <v>-24711</v>
      </c>
      <c r="E41" s="62">
        <f t="shared" si="3"/>
        <v>-90568</v>
      </c>
      <c r="F41" s="62">
        <f t="shared" si="3"/>
        <v>11676</v>
      </c>
      <c r="G41" s="62">
        <f>SUM(G21-G40)</f>
        <v>-24920</v>
      </c>
      <c r="H41" s="62">
        <f t="shared" si="3"/>
        <v>-8000</v>
      </c>
      <c r="I41" s="62">
        <f t="shared" si="3"/>
        <v>-147523</v>
      </c>
      <c r="J41" s="62">
        <f t="shared" si="3"/>
        <v>84064</v>
      </c>
      <c r="K41" s="67">
        <f t="shared" si="3"/>
        <v>-52459</v>
      </c>
    </row>
    <row r="42" spans="1:11" ht="14.25" thickTop="1" x14ac:dyDescent="0.15"/>
  </sheetData>
  <mergeCells count="4">
    <mergeCell ref="D8:F8"/>
    <mergeCell ref="I8:I9"/>
    <mergeCell ref="J8:J9"/>
    <mergeCell ref="K8:K9"/>
  </mergeCells>
  <phoneticPr fontId="3"/>
  <hyperlinks>
    <hyperlink ref="A12" r:id="rId1"/>
    <hyperlink ref="A13" r:id="rId2"/>
  </hyperlinks>
  <pageMargins left="0.7" right="0.7" top="0.75" bottom="0.75" header="0.3" footer="0.3"/>
  <pageSetup paperSize="9" scale="81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UNITCOM 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 no kai</dc:creator>
  <cp:lastModifiedBy>渡邉利絵</cp:lastModifiedBy>
  <cp:lastPrinted>2020-05-29T07:59:52Z</cp:lastPrinted>
  <dcterms:created xsi:type="dcterms:W3CDTF">2020-04-21T07:04:10Z</dcterms:created>
  <dcterms:modified xsi:type="dcterms:W3CDTF">2020-05-29T08:11:04Z</dcterms:modified>
</cp:coreProperties>
</file>