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IO/森のエネルギーフォーラム/総会・事業報告書/2020総会/"/>
    </mc:Choice>
  </mc:AlternateContent>
  <xr:revisionPtr revIDLastSave="0" documentId="13_ncr:1_{6A3FC57C-5FAC-7F40-925F-DBC36E173949}" xr6:coauthVersionLast="45" xr6:coauthVersionMax="45" xr10:uidLastSave="{00000000-0000-0000-0000-000000000000}"/>
  <bookViews>
    <workbookView xWindow="5740" yWindow="460" windowWidth="23060" windowHeight="15520" tabRatio="905" activeTab="2" xr2:uid="{00000000-000D-0000-FFFF-FFFF00000000}"/>
  </bookViews>
  <sheets>
    <sheet name="表紙" sheetId="8" r:id="rId1"/>
    <sheet name="財産目録" sheetId="6" r:id="rId2"/>
    <sheet name="活動計算書" sheetId="3" r:id="rId3"/>
    <sheet name="貸借対照表" sheetId="7" r:id="rId4"/>
    <sheet name="計算書類の注記" sheetId="5" r:id="rId5"/>
    <sheet name="予算表紙" sheetId="9" r:id="rId6"/>
    <sheet name="予算" sheetId="10" r:id="rId7"/>
  </sheets>
  <definedNames>
    <definedName name="_xlnm.Print_Area" localSheetId="2">活動計算書!$A$1:$I$85</definedName>
    <definedName name="_xlnm.Print_Area" localSheetId="4">計算書類の注記!$A$1:$P$55</definedName>
    <definedName name="_xlnm.Print_Area" localSheetId="3">貸借対照表!$A$1:$F$40</definedName>
    <definedName name="_xlnm.Print_Area" localSheetId="0">表紙!$A$1:$I$43</definedName>
    <definedName name="_xlnm.Print_Area" localSheetId="5">予算表紙!$A$1:$I$49</definedName>
  </definedNames>
  <calcPr calcId="191029"/>
  <customWorkbookViews>
    <customWorkbookView name="江田 - 個人用ビュー" guid="{C6C41CC9-EC89-4C60-B6AF-090407442283}" mergeInterval="0" personalView="1" maximized="1" xWindow="1" yWindow="1" windowWidth="1676" windowHeight="831" activeSheetId="7"/>
    <customWorkbookView name="JDL - 個人用ビュー" guid="{1F4C3A28-8AF7-4CA2-AA54-2977604E1925}" mergeInterval="0" personalView="1" maximized="1" xWindow="1" yWindow="1" windowWidth="1676" windowHeight="825" activeSheetId="6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7" l="1"/>
  <c r="F34" i="7"/>
  <c r="B16" i="6" l="1"/>
  <c r="I13" i="5" l="1"/>
  <c r="I22" i="5"/>
  <c r="I42" i="5"/>
  <c r="I43" i="5"/>
  <c r="I44" i="5" s="1"/>
  <c r="G62" i="3"/>
  <c r="J13" i="5"/>
  <c r="E25" i="5"/>
  <c r="L25" i="5"/>
  <c r="E28" i="5"/>
  <c r="L28" i="5" s="1"/>
  <c r="N28" i="5" s="1"/>
  <c r="E29" i="5"/>
  <c r="L29" i="5"/>
  <c r="E31" i="5"/>
  <c r="L31" i="5"/>
  <c r="E32" i="5"/>
  <c r="L32" i="5"/>
  <c r="E33" i="5"/>
  <c r="L33" i="5"/>
  <c r="L35" i="5"/>
  <c r="L36" i="5"/>
  <c r="L37" i="5"/>
  <c r="L38" i="5"/>
  <c r="L39" i="5"/>
  <c r="L40" i="5"/>
  <c r="L41" i="5"/>
  <c r="E24" i="5"/>
  <c r="L24" i="5" s="1"/>
  <c r="L17" i="5"/>
  <c r="L18" i="5"/>
  <c r="L19" i="5"/>
  <c r="L20" i="5"/>
  <c r="L21" i="5"/>
  <c r="L16" i="5"/>
  <c r="L9" i="5"/>
  <c r="L10" i="5"/>
  <c r="L12" i="5"/>
  <c r="L8" i="5"/>
  <c r="K13" i="5"/>
  <c r="J22" i="5"/>
  <c r="K22" i="5"/>
  <c r="J42" i="5"/>
  <c r="K42" i="5"/>
  <c r="G66" i="3"/>
  <c r="H67" i="3" s="1"/>
  <c r="E22" i="5"/>
  <c r="F22" i="5"/>
  <c r="G22" i="5"/>
  <c r="G43" i="5" s="1"/>
  <c r="G44" i="5" s="1"/>
  <c r="H22" i="5"/>
  <c r="L22" i="5" s="1"/>
  <c r="H18" i="3"/>
  <c r="H11" i="5"/>
  <c r="L11" i="5"/>
  <c r="L13" i="5" s="1"/>
  <c r="D11" i="7"/>
  <c r="M41" i="5"/>
  <c r="N41" i="5" s="1"/>
  <c r="G42" i="5"/>
  <c r="H42" i="5"/>
  <c r="F42" i="5"/>
  <c r="F43" i="5" s="1"/>
  <c r="F44" i="5" s="1"/>
  <c r="N40" i="5"/>
  <c r="E26" i="5"/>
  <c r="M11" i="5"/>
  <c r="M39" i="5"/>
  <c r="D32" i="7"/>
  <c r="G53" i="3"/>
  <c r="D13" i="7"/>
  <c r="D12" i="7"/>
  <c r="N16" i="5"/>
  <c r="M19" i="5"/>
  <c r="N19" i="5" s="1"/>
  <c r="M20" i="5"/>
  <c r="N20" i="5" s="1"/>
  <c r="M21" i="5"/>
  <c r="N21" i="5" s="1"/>
  <c r="M37" i="5"/>
  <c r="N37" i="5" s="1"/>
  <c r="M35" i="5"/>
  <c r="N35" i="5" s="1"/>
  <c r="E34" i="5"/>
  <c r="N31" i="5"/>
  <c r="N32" i="5"/>
  <c r="N33" i="5"/>
  <c r="E30" i="5"/>
  <c r="E27" i="5"/>
  <c r="M25" i="5"/>
  <c r="M24" i="5"/>
  <c r="M18" i="5"/>
  <c r="N18" i="5" s="1"/>
  <c r="M17" i="5"/>
  <c r="D23" i="7"/>
  <c r="D22" i="7"/>
  <c r="M38" i="5"/>
  <c r="N38" i="5"/>
  <c r="N29" i="5"/>
  <c r="H21" i="3"/>
  <c r="M12" i="5"/>
  <c r="H12" i="3"/>
  <c r="M9" i="5"/>
  <c r="N9" i="5" s="1"/>
  <c r="H9" i="3"/>
  <c r="M8" i="5" s="1"/>
  <c r="C73" i="10"/>
  <c r="C69" i="10"/>
  <c r="C72" i="10"/>
  <c r="C63" i="10"/>
  <c r="C60" i="10"/>
  <c r="D64" i="10" s="1"/>
  <c r="C51" i="10"/>
  <c r="C35" i="10"/>
  <c r="D54" i="10" s="1"/>
  <c r="C25" i="10"/>
  <c r="C22" i="10"/>
  <c r="C18" i="10"/>
  <c r="C15" i="10"/>
  <c r="C7" i="10"/>
  <c r="E29" i="7"/>
  <c r="E18" i="7"/>
  <c r="C35" i="6"/>
  <c r="C31" i="6"/>
  <c r="D36" i="6" s="1"/>
  <c r="C24" i="6"/>
  <c r="C17" i="6"/>
  <c r="D25" i="6" s="1"/>
  <c r="G29" i="3"/>
  <c r="H16" i="3"/>
  <c r="M10" i="5"/>
  <c r="N10" i="5" s="1"/>
  <c r="F13" i="5"/>
  <c r="G13" i="5"/>
  <c r="E13" i="5"/>
  <c r="G43" i="3"/>
  <c r="H44" i="3" s="1"/>
  <c r="M36" i="5"/>
  <c r="L34" i="5"/>
  <c r="N34" i="5" s="1"/>
  <c r="L30" i="5"/>
  <c r="N30" i="5" s="1"/>
  <c r="L27" i="5"/>
  <c r="N27" i="5" s="1"/>
  <c r="L26" i="5"/>
  <c r="H43" i="5"/>
  <c r="I22" i="3"/>
  <c r="N39" i="5"/>
  <c r="M22" i="5"/>
  <c r="N25" i="5"/>
  <c r="E25" i="7"/>
  <c r="F30" i="7"/>
  <c r="N12" i="5"/>
  <c r="H13" i="5"/>
  <c r="N17" i="5"/>
  <c r="N26" i="5"/>
  <c r="H44" i="5"/>
  <c r="N11" i="5"/>
  <c r="D26" i="10" l="1"/>
  <c r="D74" i="10"/>
  <c r="D75" i="10" s="1"/>
  <c r="M42" i="5"/>
  <c r="M43" i="5" s="1"/>
  <c r="E42" i="5"/>
  <c r="E43" i="5" s="1"/>
  <c r="E44" i="5" s="1"/>
  <c r="N36" i="5"/>
  <c r="I68" i="3"/>
  <c r="I69" i="3" s="1"/>
  <c r="I78" i="3" s="1"/>
  <c r="D55" i="10"/>
  <c r="E14" i="7"/>
  <c r="F19" i="7" s="1"/>
  <c r="N8" i="5"/>
  <c r="M13" i="5"/>
  <c r="M44" i="5" s="1"/>
  <c r="N22" i="5"/>
  <c r="N24" i="5"/>
  <c r="L42" i="5"/>
  <c r="N42" i="5" s="1"/>
  <c r="D37" i="6"/>
  <c r="D76" i="10" l="1"/>
  <c r="L43" i="5"/>
  <c r="N43" i="5" s="1"/>
  <c r="D33" i="7"/>
  <c r="I80" i="3"/>
  <c r="D77" i="10" s="1"/>
  <c r="L44" i="5"/>
  <c r="N13" i="5"/>
  <c r="N44" i="5" s="1"/>
  <c r="D78" i="10" l="1"/>
</calcChain>
</file>

<file path=xl/sharedStrings.xml><?xml version="1.0" encoding="utf-8"?>
<sst xmlns="http://schemas.openxmlformats.org/spreadsheetml/2006/main" count="326" uniqueCount="277">
  <si>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</si>
  <si>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</si>
  <si>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受取利息</t>
    <rPh sb="0" eb="2">
      <t>ウケトリ</t>
    </rPh>
    <rPh sb="2" eb="4">
      <t>リソク</t>
    </rPh>
    <phoneticPr fontId="2"/>
  </si>
  <si>
    <t>旅費交通費</t>
    <rPh sb="0" eb="2">
      <t>リョヒ</t>
    </rPh>
    <rPh sb="2" eb="5">
      <t>コウツウヒ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</si>
  <si>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</si>
  <si>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</si>
  <si>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合計</t>
    <rPh sb="0" eb="2">
      <t>ゴウケイ</t>
    </rPh>
    <phoneticPr fontId="2"/>
  </si>
  <si>
    <t>臨時雇賃金</t>
    <rPh sb="0" eb="2">
      <t>リンジ</t>
    </rPh>
    <rPh sb="2" eb="3">
      <t>ヤト</t>
    </rPh>
    <rPh sb="3" eb="5">
      <t>チンギン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</si>
  <si>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</si>
  <si>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</si>
  <si>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会議費</t>
    <rPh sb="0" eb="3">
      <t>カイギヒ</t>
    </rPh>
    <phoneticPr fontId="2"/>
  </si>
  <si>
    <t>金額</t>
    <rPh sb="0" eb="2">
      <t>キンガク</t>
    </rPh>
    <phoneticPr fontId="2"/>
  </si>
  <si>
    <t>受取会費</t>
  </si>
  <si>
    <t>１．</t>
  </si>
  <si>
    <t>経常収益</t>
  </si>
  <si>
    <t>Ⅰ</t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</si>
  <si>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</si>
  <si>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</si>
  <si>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</si>
  <si>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</si>
  <si>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</si>
  <si>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</si>
  <si>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</si>
  <si>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人件費</t>
    <phoneticPr fontId="2"/>
  </si>
  <si>
    <t>その他経費</t>
    <phoneticPr fontId="2"/>
  </si>
  <si>
    <t>（１）</t>
    <phoneticPr fontId="2"/>
  </si>
  <si>
    <t>経常外収益</t>
    <phoneticPr fontId="2"/>
  </si>
  <si>
    <t>Ⅲ</t>
    <phoneticPr fontId="2"/>
  </si>
  <si>
    <t>経常外費用</t>
    <phoneticPr fontId="2"/>
  </si>
  <si>
    <t>Ⅳ</t>
    <phoneticPr fontId="2"/>
  </si>
  <si>
    <t>正会員受取会費</t>
  </si>
  <si>
    <t>賛助会員受取会費</t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</si>
  <si>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</si>
  <si>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事業収益</t>
    <phoneticPr fontId="2"/>
  </si>
  <si>
    <t>その他収益</t>
    <phoneticPr fontId="2"/>
  </si>
  <si>
    <t>給料手当</t>
    <rPh sb="0" eb="2">
      <t>キュウリョウ</t>
    </rPh>
    <rPh sb="2" eb="4">
      <t>テア</t>
    </rPh>
    <phoneticPr fontId="2"/>
  </si>
  <si>
    <t>人件費計</t>
    <rPh sb="0" eb="3">
      <t>ジンケンヒ</t>
    </rPh>
    <rPh sb="3" eb="4">
      <t>ケイ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</si>
  <si>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</si>
  <si>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</si>
  <si>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</si>
  <si>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</si>
  <si>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</si>
  <si>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</si>
  <si>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</si>
  <si>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経常収益計</t>
    <phoneticPr fontId="2"/>
  </si>
  <si>
    <t>当期正味財産増減額</t>
  </si>
  <si>
    <t>前期繰越正味財産額</t>
  </si>
  <si>
    <t>次期繰越正味財産額</t>
  </si>
  <si>
    <t>役員報酬</t>
    <rPh sb="0" eb="4">
      <t>ヤクインホウシュウ</t>
    </rPh>
    <phoneticPr fontId="2"/>
  </si>
  <si>
    <t>１．事業費</t>
    <rPh sb="2" eb="5">
      <t>ジギョウヒ</t>
    </rPh>
    <phoneticPr fontId="2"/>
  </si>
  <si>
    <t>管理費計</t>
    <rPh sb="0" eb="3">
      <t>カンリヒ</t>
    </rPh>
    <rPh sb="3" eb="4">
      <t>ケイ</t>
    </rPh>
    <phoneticPr fontId="2"/>
  </si>
  <si>
    <t>業務委託費</t>
    <rPh sb="0" eb="5">
      <t>ギョウムイタクヒ</t>
    </rPh>
    <phoneticPr fontId="2"/>
  </si>
  <si>
    <t>Ａ事業費</t>
    <rPh sb="1" eb="4">
      <t>ジギョウヒ</t>
    </rPh>
    <phoneticPr fontId="2"/>
  </si>
  <si>
    <t>Ｂ事業費</t>
    <rPh sb="1" eb="4">
      <t>ジギョウヒ</t>
    </rPh>
    <phoneticPr fontId="2"/>
  </si>
  <si>
    <t>Ｃ事業費</t>
    <rPh sb="1" eb="4">
      <t>ジギョウヒ</t>
    </rPh>
    <phoneticPr fontId="2"/>
  </si>
  <si>
    <t>Ｄ事業費</t>
    <rPh sb="1" eb="4">
      <t>ジギョウヒ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</si>
  <si>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2"/>
  </si>
  <si>
    <t>（２）</t>
    <phoneticPr fontId="2"/>
  </si>
  <si>
    <t>（１）</t>
    <phoneticPr fontId="2"/>
  </si>
  <si>
    <t>事業費計</t>
    <phoneticPr fontId="2"/>
  </si>
  <si>
    <t>１．</t>
    <phoneticPr fontId="2"/>
  </si>
  <si>
    <t>事業費</t>
    <phoneticPr fontId="2"/>
  </si>
  <si>
    <t>２．</t>
    <phoneticPr fontId="2"/>
  </si>
  <si>
    <t>管理費</t>
    <phoneticPr fontId="2"/>
  </si>
  <si>
    <t>受取寄附金</t>
  </si>
  <si>
    <t>受取寄附金　　</t>
    <rPh sb="0" eb="2">
      <t>ウケトリ</t>
    </rPh>
    <phoneticPr fontId="2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</si>
  <si>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</si>
  <si>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</si>
  <si>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計算書類の注記</t>
    <rPh sb="0" eb="2">
      <t>ケイサン</t>
    </rPh>
    <rPh sb="2" eb="4">
      <t>ショルイ</t>
    </rPh>
    <rPh sb="5" eb="7">
      <t>チュウキ</t>
    </rPh>
    <phoneticPr fontId="2"/>
  </si>
  <si>
    <t>事業部門計</t>
    <rPh sb="0" eb="2">
      <t>ジギョウ</t>
    </rPh>
    <rPh sb="2" eb="4">
      <t>ブモン</t>
    </rPh>
    <rPh sb="4" eb="5">
      <t>ケイ</t>
    </rPh>
    <phoneticPr fontId="2"/>
  </si>
  <si>
    <t>管理部門</t>
    <rPh sb="0" eb="2">
      <t>カンリ</t>
    </rPh>
    <rPh sb="2" eb="4">
      <t>ブモン</t>
    </rPh>
    <phoneticPr fontId="2"/>
  </si>
  <si>
    <t>Ⅱ　経常費用</t>
    <rPh sb="2" eb="4">
      <t>ケイジョウ</t>
    </rPh>
    <rPh sb="4" eb="6">
      <t>ヒヨウ</t>
    </rPh>
    <phoneticPr fontId="2"/>
  </si>
  <si>
    <t>Ⅰ　経常収益</t>
    <rPh sb="2" eb="4">
      <t>ケイジョウ</t>
    </rPh>
    <rPh sb="4" eb="6">
      <t>シュウエキ</t>
    </rPh>
    <phoneticPr fontId="2"/>
  </si>
  <si>
    <t xml:space="preserve"> １．</t>
    <phoneticPr fontId="2"/>
  </si>
  <si>
    <t>受取会費</t>
    <rPh sb="0" eb="2">
      <t>ウケトリ</t>
    </rPh>
    <rPh sb="2" eb="4">
      <t>カイヒ</t>
    </rPh>
    <phoneticPr fontId="2"/>
  </si>
  <si>
    <t xml:space="preserve"> ２．</t>
  </si>
  <si>
    <t xml:space="preserve"> ３．</t>
  </si>
  <si>
    <t xml:space="preserve"> ４．</t>
  </si>
  <si>
    <t xml:space="preserve"> ５．</t>
  </si>
  <si>
    <t>受取寄附金</t>
    <rPh sb="0" eb="2">
      <t>ウケトリ</t>
    </rPh>
    <rPh sb="2" eb="5">
      <t>キフキン</t>
    </rPh>
    <phoneticPr fontId="2"/>
  </si>
  <si>
    <t>受取助成金等</t>
    <rPh sb="0" eb="2">
      <t>ウケトリ</t>
    </rPh>
    <rPh sb="2" eb="5">
      <t>ジョセイキン</t>
    </rPh>
    <rPh sb="5" eb="6">
      <t>トウ</t>
    </rPh>
    <phoneticPr fontId="2"/>
  </si>
  <si>
    <t>経常収益計</t>
    <rPh sb="0" eb="2">
      <t>ケイジョウ</t>
    </rPh>
    <rPh sb="2" eb="4">
      <t>シュウエキ</t>
    </rPh>
    <rPh sb="4" eb="5">
      <t>ケイ</t>
    </rPh>
    <phoneticPr fontId="2"/>
  </si>
  <si>
    <t>その他収益</t>
    <rPh sb="2" eb="3">
      <t>タ</t>
    </rPh>
    <rPh sb="3" eb="5">
      <t>シュウエキ</t>
    </rPh>
    <phoneticPr fontId="2"/>
  </si>
  <si>
    <t>事業収益</t>
    <rPh sb="0" eb="2">
      <t>ジギョウ</t>
    </rPh>
    <rPh sb="2" eb="4">
      <t>シュウエキ</t>
    </rPh>
    <phoneticPr fontId="2"/>
  </si>
  <si>
    <t>事業別損益の状況</t>
    <rPh sb="0" eb="2">
      <t>ジギョウ</t>
    </rPh>
    <rPh sb="2" eb="3">
      <t>ベツ</t>
    </rPh>
    <rPh sb="3" eb="5">
      <t>ソンエキ</t>
    </rPh>
    <rPh sb="6" eb="8">
      <t>ジョウキョウ</t>
    </rPh>
    <phoneticPr fontId="2"/>
  </si>
  <si>
    <t>雑収益</t>
    <phoneticPr fontId="2"/>
  </si>
  <si>
    <t>（２）</t>
    <phoneticPr fontId="2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</si>
  <si>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（法第28条第１項「前事業年度の計算書類（活動計算書）」）</t>
    </r>
    <rPh sb="4" eb="6">
      <t>キサイ</t>
    </rPh>
    <rPh sb="6" eb="7">
      <t>レイ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7" eb="18">
      <t>ゼン</t>
    </rPh>
    <rPh sb="18" eb="20">
      <t>ジギョウ</t>
    </rPh>
    <rPh sb="20" eb="22">
      <t>ネンド</t>
    </rPh>
    <rPh sb="23" eb="25">
      <t>ケイサン</t>
    </rPh>
    <rPh sb="25" eb="27">
      <t>ショルイ</t>
    </rPh>
    <rPh sb="28" eb="30">
      <t>カツドウ</t>
    </rPh>
    <rPh sb="30" eb="33">
      <t>ケイサンショ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</si>
  <si>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</si>
  <si>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</si>
  <si>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  <phoneticPr fontId="2"/>
  </si>
  <si>
    <t>謝金</t>
    <rPh sb="0" eb="2">
      <t>シャキン</t>
    </rPh>
    <phoneticPr fontId="2"/>
  </si>
  <si>
    <t>通信費</t>
    <rPh sb="0" eb="3">
      <t>ツウシンヒ</t>
    </rPh>
    <phoneticPr fontId="2"/>
  </si>
  <si>
    <t>ＨＰ作成料</t>
    <rPh sb="2" eb="4">
      <t>サクセイ</t>
    </rPh>
    <rPh sb="4" eb="5">
      <t>リョウ</t>
    </rPh>
    <phoneticPr fontId="2"/>
  </si>
  <si>
    <t>その他経費</t>
    <phoneticPr fontId="2"/>
  </si>
  <si>
    <t>電気料金</t>
    <rPh sb="0" eb="2">
      <t>デンキ</t>
    </rPh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</si>
  <si>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</si>
  <si>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固定資産税</t>
    <rPh sb="0" eb="2">
      <t>コテイ</t>
    </rPh>
    <rPh sb="2" eb="5">
      <t>シサンゼイ</t>
    </rPh>
    <phoneticPr fontId="2"/>
  </si>
  <si>
    <t>地代</t>
    <rPh sb="0" eb="2">
      <t>チダイ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</si>
  <si>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モリ</t>
    </rPh>
    <phoneticPr fontId="2"/>
  </si>
  <si>
    <t>委託費</t>
    <rPh sb="0" eb="2">
      <t>イタク</t>
    </rPh>
    <rPh sb="2" eb="3">
      <t>ヒ</t>
    </rPh>
    <phoneticPr fontId="2"/>
  </si>
  <si>
    <t>印刷製本費</t>
    <rPh sb="0" eb="5">
      <t>インサツセイホンヒ</t>
    </rPh>
    <phoneticPr fontId="2"/>
  </si>
  <si>
    <t>HP</t>
    <phoneticPr fontId="2"/>
  </si>
  <si>
    <t>電気料</t>
    <rPh sb="0" eb="2">
      <t>デンキ</t>
    </rPh>
    <rPh sb="2" eb="3">
      <t>リョウ</t>
    </rPh>
    <phoneticPr fontId="2"/>
  </si>
  <si>
    <t>上下水道料</t>
    <rPh sb="0" eb="2">
      <t>ジョウゲ</t>
    </rPh>
    <rPh sb="2" eb="5">
      <t>スイドウリョウ</t>
    </rPh>
    <phoneticPr fontId="2"/>
  </si>
  <si>
    <t>固定資産税</t>
    <rPh sb="0" eb="5">
      <t>コテイシサンゼイ</t>
    </rPh>
    <phoneticPr fontId="2"/>
  </si>
  <si>
    <t>（法第28条第１項「前事業年度の財産目録」）</t>
    <phoneticPr fontId="2"/>
  </si>
  <si>
    <t>特定非営利活動法人森のエネルギーフォーラム</t>
    <phoneticPr fontId="2"/>
  </si>
  <si>
    <t>（単位：円）</t>
    <phoneticPr fontId="2"/>
  </si>
  <si>
    <t>科目・摘要</t>
    <rPh sb="0" eb="2">
      <t>カモク</t>
    </rPh>
    <rPh sb="3" eb="5">
      <t>テキヨウ</t>
    </rPh>
    <phoneticPr fontId="2"/>
  </si>
  <si>
    <t>Ⅰ資産の部</t>
    <rPh sb="1" eb="3">
      <t>シサン</t>
    </rPh>
    <rPh sb="4" eb="5">
      <t>ブ</t>
    </rPh>
    <phoneticPr fontId="2"/>
  </si>
  <si>
    <t>　１　流動資産</t>
    <rPh sb="3" eb="5">
      <t>リュウドウ</t>
    </rPh>
    <rPh sb="5" eb="7">
      <t>シサン</t>
    </rPh>
    <phoneticPr fontId="2"/>
  </si>
  <si>
    <t>　　　　現金　　　　現金手許有高</t>
    <rPh sb="4" eb="6">
      <t>ゲンキン</t>
    </rPh>
    <rPh sb="10" eb="12">
      <t>ゲンキン</t>
    </rPh>
    <rPh sb="12" eb="14">
      <t>テモト</t>
    </rPh>
    <rPh sb="14" eb="16">
      <t>アリタカ</t>
    </rPh>
    <phoneticPr fontId="2"/>
  </si>
  <si>
    <t>　　　　普通預金　　今立郵便局</t>
    <rPh sb="4" eb="6">
      <t>フツウ</t>
    </rPh>
    <rPh sb="6" eb="8">
      <t>ヨキン</t>
    </rPh>
    <rPh sb="10" eb="12">
      <t>イマダテ</t>
    </rPh>
    <rPh sb="12" eb="15">
      <t>ユウビンキョク</t>
    </rPh>
    <phoneticPr fontId="2"/>
  </si>
  <si>
    <t>　　　　普通預金　　福井銀行　今立支店</t>
    <rPh sb="4" eb="6">
      <t>フツウ</t>
    </rPh>
    <rPh sb="6" eb="8">
      <t>ヨキン</t>
    </rPh>
    <rPh sb="10" eb="12">
      <t>フクイ</t>
    </rPh>
    <rPh sb="12" eb="14">
      <t>ギンコウ</t>
    </rPh>
    <rPh sb="15" eb="17">
      <t>イマダテ</t>
    </rPh>
    <rPh sb="17" eb="19">
      <t>シテン</t>
    </rPh>
    <phoneticPr fontId="2"/>
  </si>
  <si>
    <t>　　　　普通預金　　農協</t>
    <rPh sb="4" eb="6">
      <t>フツウ</t>
    </rPh>
    <rPh sb="6" eb="8">
      <t>ヨキン</t>
    </rPh>
    <rPh sb="10" eb="12">
      <t>ノウキョウ</t>
    </rPh>
    <phoneticPr fontId="2"/>
  </si>
  <si>
    <t xml:space="preserve">        未収金</t>
    <phoneticPr fontId="2"/>
  </si>
  <si>
    <t>　　　　　　　流動資産合計</t>
    <rPh sb="7" eb="9">
      <t>リュウドウ</t>
    </rPh>
    <rPh sb="9" eb="11">
      <t>シサン</t>
    </rPh>
    <rPh sb="11" eb="13">
      <t>ゴウケイ</t>
    </rPh>
    <phoneticPr fontId="2"/>
  </si>
  <si>
    <t>　２　固定資産</t>
    <rPh sb="3" eb="7">
      <t>コテイシサン</t>
    </rPh>
    <phoneticPr fontId="2"/>
  </si>
  <si>
    <t xml:space="preserve">  （１）有形固定資産</t>
    <rPh sb="5" eb="7">
      <t>ユウケイ</t>
    </rPh>
    <rPh sb="7" eb="9">
      <t>コテイ</t>
    </rPh>
    <rPh sb="9" eb="11">
      <t>シサン</t>
    </rPh>
    <phoneticPr fontId="2"/>
  </si>
  <si>
    <t>　　　　建物（旧根岸邸木造二階建及び木造倉庫）</t>
    <rPh sb="4" eb="6">
      <t>タテモノ</t>
    </rPh>
    <rPh sb="7" eb="8">
      <t>キュウ</t>
    </rPh>
    <rPh sb="8" eb="10">
      <t>ネギシ</t>
    </rPh>
    <rPh sb="10" eb="11">
      <t>テイ</t>
    </rPh>
    <rPh sb="11" eb="13">
      <t>モクゾウ</t>
    </rPh>
    <rPh sb="13" eb="16">
      <t>ニカイダ</t>
    </rPh>
    <rPh sb="16" eb="17">
      <t>オヨ</t>
    </rPh>
    <rPh sb="18" eb="20">
      <t>モクゾウ</t>
    </rPh>
    <rPh sb="20" eb="22">
      <t>ソウコ</t>
    </rPh>
    <phoneticPr fontId="2"/>
  </si>
  <si>
    <t>　　　　什器備品</t>
    <rPh sb="4" eb="6">
      <t>ジュウキ</t>
    </rPh>
    <rPh sb="6" eb="8">
      <t>ビヒン</t>
    </rPh>
    <phoneticPr fontId="2"/>
  </si>
  <si>
    <t>　（２）無形固定資産</t>
    <rPh sb="4" eb="6">
      <t>ムケイ</t>
    </rPh>
    <rPh sb="6" eb="8">
      <t>コテイ</t>
    </rPh>
    <rPh sb="8" eb="10">
      <t>シサン</t>
    </rPh>
    <phoneticPr fontId="2"/>
  </si>
  <si>
    <t>　（３）投資その他の資産</t>
    <rPh sb="4" eb="6">
      <t>トウシ</t>
    </rPh>
    <rPh sb="8" eb="9">
      <t>タ</t>
    </rPh>
    <rPh sb="10" eb="12">
      <t>シサン</t>
    </rPh>
    <phoneticPr fontId="2"/>
  </si>
  <si>
    <t>　　　　　　　固定資産合計</t>
    <rPh sb="7" eb="11">
      <t>コテイシサン</t>
    </rPh>
    <rPh sb="11" eb="13">
      <t>ゴウケイ</t>
    </rPh>
    <phoneticPr fontId="2"/>
  </si>
  <si>
    <t>　　　　　　　資産合計（Ａ）</t>
    <rPh sb="7" eb="9">
      <t>シサン</t>
    </rPh>
    <rPh sb="9" eb="11">
      <t>ゴウケイ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</si>
  <si>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</si>
  <si>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</si>
  <si>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　　未払金</t>
    <rPh sb="4" eb="6">
      <t>ミハラ</t>
    </rPh>
    <rPh sb="6" eb="7">
      <t>キン</t>
    </rPh>
    <phoneticPr fontId="2"/>
  </si>
  <si>
    <t xml:space="preserve">      　短期借入金</t>
    <rPh sb="7" eb="9">
      <t>タンキ</t>
    </rPh>
    <rPh sb="9" eb="11">
      <t>カリイレ</t>
    </rPh>
    <rPh sb="11" eb="12">
      <t>キン</t>
    </rPh>
    <phoneticPr fontId="2"/>
  </si>
  <si>
    <t xml:space="preserve">      　預かり金　職員に対する源泉所得税</t>
    <rPh sb="7" eb="8">
      <t>アズ</t>
    </rPh>
    <rPh sb="10" eb="11">
      <t>シャッキン</t>
    </rPh>
    <rPh sb="12" eb="14">
      <t>ショクイン</t>
    </rPh>
    <rPh sb="15" eb="16">
      <t>タイ</t>
    </rPh>
    <rPh sb="18" eb="20">
      <t>ゲンセン</t>
    </rPh>
    <rPh sb="20" eb="23">
      <t>ショトクゼイ</t>
    </rPh>
    <phoneticPr fontId="2"/>
  </si>
  <si>
    <t>　　　　　　　流動負債合計</t>
    <rPh sb="7" eb="9">
      <t>リュウドウ</t>
    </rPh>
    <rPh sb="9" eb="11">
      <t>フサイ</t>
    </rPh>
    <rPh sb="11" eb="13">
      <t>ゴウケイ</t>
    </rPh>
    <phoneticPr fontId="2"/>
  </si>
  <si>
    <t>　２　固定負債</t>
    <rPh sb="3" eb="5">
      <t>コテイ</t>
    </rPh>
    <phoneticPr fontId="2"/>
  </si>
  <si>
    <t>　　　　長期借入金（杉村、増田、横田、福嶋）</t>
    <rPh sb="4" eb="6">
      <t>チョウキ</t>
    </rPh>
    <rPh sb="6" eb="8">
      <t>カリイレ</t>
    </rPh>
    <rPh sb="8" eb="9">
      <t>キン</t>
    </rPh>
    <rPh sb="10" eb="12">
      <t>スギムラ</t>
    </rPh>
    <rPh sb="13" eb="15">
      <t>マスダ</t>
    </rPh>
    <rPh sb="16" eb="18">
      <t>ヨコタ</t>
    </rPh>
    <rPh sb="19" eb="21">
      <t>フクシマ</t>
    </rPh>
    <phoneticPr fontId="2"/>
  </si>
  <si>
    <t>　　　　退職給与引当金</t>
    <rPh sb="4" eb="6">
      <t>タイショク</t>
    </rPh>
    <rPh sb="6" eb="8">
      <t>キュウヨ</t>
    </rPh>
    <rPh sb="8" eb="10">
      <t>ヒキアテ</t>
    </rPh>
    <rPh sb="10" eb="11">
      <t>シャッキン</t>
    </rPh>
    <phoneticPr fontId="2"/>
  </si>
  <si>
    <t>　　　　　　　固定負債合計</t>
    <rPh sb="7" eb="9">
      <t>コテイ</t>
    </rPh>
    <phoneticPr fontId="2"/>
  </si>
  <si>
    <t>　　　　　　　負債合計（Ｂ）</t>
    <phoneticPr fontId="2"/>
  </si>
  <si>
    <t>　　　　正味財産（Ｃ）＝（Ａ）－（Ｂ）</t>
    <rPh sb="4" eb="6">
      <t>ショウミ</t>
    </rPh>
    <rPh sb="6" eb="8">
      <t>ザイサン</t>
    </rPh>
    <phoneticPr fontId="2"/>
  </si>
  <si>
    <t>(法第２８条第１項関係　報告式)</t>
    <rPh sb="1" eb="2">
      <t>ホウ</t>
    </rPh>
    <rPh sb="2" eb="3">
      <t>ダイ</t>
    </rPh>
    <rPh sb="3" eb="6">
      <t>２８ジョウ</t>
    </rPh>
    <rPh sb="6" eb="9">
      <t>ダイ１コウ</t>
    </rPh>
    <rPh sb="9" eb="11">
      <t>カンケイ</t>
    </rPh>
    <rPh sb="12" eb="14">
      <t>ホウコク</t>
    </rPh>
    <rPh sb="14" eb="15">
      <t>シキ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</si>
  <si>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</si>
  <si>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</si>
  <si>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</si>
  <si>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　資産の部</t>
    <rPh sb="2" eb="4">
      <t>シサン</t>
    </rPh>
    <rPh sb="5" eb="6">
      <t>ブ</t>
    </rPh>
    <phoneticPr fontId="2"/>
  </si>
  <si>
    <t>　　１　流動資産</t>
    <rPh sb="4" eb="6">
      <t>リュウドウ</t>
    </rPh>
    <rPh sb="6" eb="8">
      <t>シサン</t>
    </rPh>
    <phoneticPr fontId="2"/>
  </si>
  <si>
    <t>現金</t>
    <rPh sb="0" eb="1">
      <t>ゲン</t>
    </rPh>
    <rPh sb="1" eb="2">
      <t>キン</t>
    </rPh>
    <phoneticPr fontId="2"/>
  </si>
  <si>
    <t>普通預金</t>
    <rPh sb="0" eb="2">
      <t>フツウ</t>
    </rPh>
    <rPh sb="2" eb="4">
      <t>ヨキン</t>
    </rPh>
    <phoneticPr fontId="2"/>
  </si>
  <si>
    <t>未収金</t>
    <phoneticPr fontId="2"/>
  </si>
  <si>
    <t>　流動資産合計</t>
    <rPh sb="1" eb="3">
      <t>リュウドウ</t>
    </rPh>
    <rPh sb="3" eb="5">
      <t>シサン</t>
    </rPh>
    <rPh sb="5" eb="7">
      <t>ゴウケイ</t>
    </rPh>
    <phoneticPr fontId="2"/>
  </si>
  <si>
    <t>　　２　固定資産</t>
    <rPh sb="4" eb="6">
      <t>コテイ</t>
    </rPh>
    <rPh sb="6" eb="8">
      <t>シサン</t>
    </rPh>
    <phoneticPr fontId="2"/>
  </si>
  <si>
    <t>建物</t>
    <rPh sb="0" eb="2">
      <t>タテモノ</t>
    </rPh>
    <phoneticPr fontId="2"/>
  </si>
  <si>
    <t>什器備品</t>
    <rPh sb="0" eb="2">
      <t>ジュウキ</t>
    </rPh>
    <rPh sb="2" eb="4">
      <t>ビヒン</t>
    </rPh>
    <phoneticPr fontId="2"/>
  </si>
  <si>
    <t>　固定資産合計</t>
    <rPh sb="1" eb="3">
      <t>コテイ</t>
    </rPh>
    <rPh sb="3" eb="5">
      <t>シサン</t>
    </rPh>
    <rPh sb="5" eb="7">
      <t>ゴウケイ</t>
    </rPh>
    <phoneticPr fontId="2"/>
  </si>
  <si>
    <t>　資産合計（Ａ）</t>
    <rPh sb="1" eb="3">
      <t>シサン</t>
    </rPh>
    <rPh sb="3" eb="5">
      <t>ゴウケイ</t>
    </rPh>
    <phoneticPr fontId="2"/>
  </si>
  <si>
    <t>　　1　 流動負債</t>
    <rPh sb="5" eb="7">
      <t>リュウドウ</t>
    </rPh>
    <rPh sb="7" eb="9">
      <t>フサイ</t>
    </rPh>
    <phoneticPr fontId="2"/>
  </si>
  <si>
    <t>未払金</t>
    <rPh sb="0" eb="2">
      <t>ミハラ</t>
    </rPh>
    <rPh sb="2" eb="3">
      <t>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</si>
  <si>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</si>
  <si>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預かり金職員に対する源泉徴収税</t>
    <rPh sb="0" eb="1">
      <t>アズ</t>
    </rPh>
    <rPh sb="3" eb="4">
      <t>キン</t>
    </rPh>
    <rPh sb="4" eb="6">
      <t>ショクイン</t>
    </rPh>
    <rPh sb="7" eb="8">
      <t>タイ</t>
    </rPh>
    <rPh sb="10" eb="12">
      <t>ゲンセン</t>
    </rPh>
    <rPh sb="12" eb="14">
      <t>チョウシュウ</t>
    </rPh>
    <rPh sb="14" eb="15">
      <t>ゼイ</t>
    </rPh>
    <phoneticPr fontId="2"/>
  </si>
  <si>
    <t>　流動負債合計</t>
    <rPh sb="1" eb="3">
      <t>リュウドウ</t>
    </rPh>
    <rPh sb="3" eb="5">
      <t>フサイ</t>
    </rPh>
    <rPh sb="5" eb="7">
      <t>ゴウケイ</t>
    </rPh>
    <phoneticPr fontId="2"/>
  </si>
  <si>
    <t>　　２　固定負債</t>
    <rPh sb="4" eb="6">
      <t>コテイ</t>
    </rPh>
    <rPh sb="6" eb="8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</si>
  <si>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</si>
  <si>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2"/>
  </si>
  <si>
    <t>　固定負債合計</t>
    <rPh sb="1" eb="3">
      <t>コテイ</t>
    </rPh>
    <phoneticPr fontId="2"/>
  </si>
  <si>
    <t>　負債合計（Ｂ）</t>
    <rPh sb="1" eb="3">
      <t>フサイ</t>
    </rPh>
    <rPh sb="3" eb="5">
      <t>ゴウケイ</t>
    </rPh>
    <phoneticPr fontId="2"/>
  </si>
  <si>
    <t>Ⅲ　正味財産の部</t>
    <rPh sb="2" eb="4">
      <t>ショウミ</t>
    </rPh>
    <rPh sb="4" eb="6">
      <t>ザイサン</t>
    </rPh>
    <rPh sb="7" eb="8">
      <t>ブ</t>
    </rPh>
    <phoneticPr fontId="2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</si>
  <si>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2"/>
  </si>
  <si>
    <t>　　　当期正味財産増加額</t>
    <rPh sb="3" eb="5">
      <t>トウキ</t>
    </rPh>
    <rPh sb="5" eb="7">
      <t>ショウミ</t>
    </rPh>
    <rPh sb="7" eb="9">
      <t>ザイサン</t>
    </rPh>
    <rPh sb="9" eb="11">
      <t>ゾウカ</t>
    </rPh>
    <rPh sb="11" eb="12">
      <t>ガク</t>
    </rPh>
    <phoneticPr fontId="2"/>
  </si>
  <si>
    <t>正味財産合計（Ｃ）</t>
    <rPh sb="0" eb="2">
      <t>ショウミ</t>
    </rPh>
    <rPh sb="2" eb="4">
      <t>ザイサン</t>
    </rPh>
    <rPh sb="4" eb="6">
      <t>ゴウケイ</t>
    </rPh>
    <phoneticPr fontId="2"/>
  </si>
  <si>
    <t>負債および正味財産合計(Ａ)＝（Ｂ)＋(Ｃ)</t>
    <rPh sb="0" eb="2">
      <t>フサイ</t>
    </rPh>
    <rPh sb="5" eb="7">
      <t>ショウミ</t>
    </rPh>
    <rPh sb="7" eb="9">
      <t>ザイサン</t>
    </rPh>
    <rPh sb="9" eb="11">
      <t>ゴウケイ</t>
    </rPh>
    <phoneticPr fontId="2"/>
  </si>
  <si>
    <r>
      <t>特定非営利活動法人</t>
    </r>
    <r>
      <rPr>
        <sz val="11"/>
        <rFont val="ＭＳ Ｐゴシック"/>
        <family val="3"/>
        <charset val="128"/>
      </rPr>
      <t>　森のエネルギーフォーラム</t>
    </r>
  </si>
  <si>
    <t>科　　目</t>
    <phoneticPr fontId="2"/>
  </si>
  <si>
    <t>金　　額　（単位：円）</t>
    <phoneticPr fontId="2"/>
  </si>
  <si>
    <t>Ⅰ　経常収入の部</t>
  </si>
  <si>
    <t>　１　会費・入会金収入</t>
  </si>
  <si>
    <t>　　　　</t>
  </si>
  <si>
    <t>　２　事業収入</t>
  </si>
  <si>
    <t>① 自然エネルギーの住民参加型学習会・フォーラムの開催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</si>
  <si>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</si>
  <si>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</si>
  <si>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</si>
  <si>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</si>
  <si>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</si>
  <si>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　３　寄付金収入</t>
    <rPh sb="3" eb="6">
      <t>キフキン</t>
    </rPh>
    <phoneticPr fontId="2"/>
  </si>
  <si>
    <t>寄付金</t>
    <rPh sb="0" eb="2">
      <t>キフ</t>
    </rPh>
    <rPh sb="2" eb="3">
      <t>キン</t>
    </rPh>
    <phoneticPr fontId="2"/>
  </si>
  <si>
    <t>　４　補助金収入</t>
    <rPh sb="3" eb="6">
      <t>ホジョキン</t>
    </rPh>
    <rPh sb="6" eb="8">
      <t>シュウニュウ</t>
    </rPh>
    <phoneticPr fontId="2"/>
  </si>
  <si>
    <t>補助金</t>
    <rPh sb="0" eb="3">
      <t>ホジョキン</t>
    </rPh>
    <phoneticPr fontId="2"/>
  </si>
  <si>
    <t>　５　雑収入</t>
    <rPh sb="3" eb="4">
      <t>ザツ</t>
    </rPh>
    <rPh sb="4" eb="6">
      <t>シュウニュウ</t>
    </rPh>
    <phoneticPr fontId="2"/>
  </si>
  <si>
    <t>雑収入</t>
    <phoneticPr fontId="2"/>
  </si>
  <si>
    <t>経常収入合計(Ｄ)</t>
    <phoneticPr fontId="2"/>
  </si>
  <si>
    <t>Ⅱ　経常支出の部</t>
  </si>
  <si>
    <t>　１　事業費</t>
  </si>
  <si>
    <t>　２　管理費</t>
  </si>
  <si>
    <t>役員報酬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</si>
  <si>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</si>
  <si>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修繕費</t>
    <rPh sb="0" eb="3">
      <t>シュウゼンヒ</t>
    </rPh>
    <phoneticPr fontId="2"/>
  </si>
  <si>
    <t>燃料費</t>
    <rPh sb="0" eb="3">
      <t>ネンリョウヒ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</si>
  <si>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</si>
  <si>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</si>
  <si>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租税公課</t>
    <rPh sb="0" eb="2">
      <t>ソゼイ</t>
    </rPh>
    <rPh sb="2" eb="4">
      <t>コウカ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</si>
  <si>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</si>
  <si>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</si>
  <si>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t>インターネット</t>
    <phoneticPr fontId="2"/>
  </si>
  <si>
    <t>会報</t>
    <phoneticPr fontId="2"/>
  </si>
  <si>
    <t>　３　その他</t>
  </si>
  <si>
    <t>経常支出合計(Ｅ)</t>
    <phoneticPr fontId="2"/>
  </si>
  <si>
    <t xml:space="preserve">    経常収支差額(Ｆ)＝（Ｄ）－（Ｅ）</t>
    <phoneticPr fontId="2"/>
  </si>
  <si>
    <t>Ⅲ　その他資金収入の部</t>
  </si>
  <si>
    <t>　１　固定資産売却収入</t>
  </si>
  <si>
    <t>建物売却収入</t>
    <rPh sb="0" eb="2">
      <t>タテモノ</t>
    </rPh>
    <rPh sb="2" eb="4">
      <t>バイキャク</t>
    </rPh>
    <rPh sb="4" eb="6">
      <t>シュウニュウ</t>
    </rPh>
    <phoneticPr fontId="2"/>
  </si>
  <si>
    <t>車両運搬具売却収入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</si>
  <si>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什器備品売却収入</t>
    <rPh sb="0" eb="2">
      <t>ジュウキ</t>
    </rPh>
    <rPh sb="2" eb="4">
      <t>ビヒン</t>
    </rPh>
    <rPh sb="4" eb="6">
      <t>バイキャク</t>
    </rPh>
    <rPh sb="6" eb="8">
      <t>シュウニュウ</t>
    </rPh>
    <phoneticPr fontId="2"/>
  </si>
  <si>
    <t>　２　借入金収入</t>
    <rPh sb="3" eb="5">
      <t>カリイレ</t>
    </rPh>
    <rPh sb="5" eb="6">
      <t>キン</t>
    </rPh>
    <rPh sb="6" eb="8">
      <t>シュウニュウ</t>
    </rPh>
    <phoneticPr fontId="2"/>
  </si>
  <si>
    <t>短期借入金収入</t>
    <rPh sb="0" eb="2">
      <t>タンキ</t>
    </rPh>
    <rPh sb="2" eb="4">
      <t>カリイレ</t>
    </rPh>
    <rPh sb="4" eb="5">
      <t>キン</t>
    </rPh>
    <rPh sb="5" eb="7">
      <t>シュウニュウ</t>
    </rPh>
    <phoneticPr fontId="2"/>
  </si>
  <si>
    <t>長期借入金収入</t>
    <rPh sb="0" eb="2">
      <t>チョウキ</t>
    </rPh>
    <rPh sb="2" eb="4">
      <t>カリイレ</t>
    </rPh>
    <rPh sb="4" eb="5">
      <t>キン</t>
    </rPh>
    <rPh sb="5" eb="7">
      <t>シュウニュウ</t>
    </rPh>
    <phoneticPr fontId="2"/>
  </si>
  <si>
    <t>その他資金収入合計（Ｇ）</t>
    <rPh sb="2" eb="3">
      <t>タ</t>
    </rPh>
    <rPh sb="3" eb="5">
      <t>シキン</t>
    </rPh>
    <rPh sb="5" eb="7">
      <t>シュウニュウ</t>
    </rPh>
    <rPh sb="7" eb="9">
      <t>ゴウケイ</t>
    </rPh>
    <phoneticPr fontId="2"/>
  </si>
  <si>
    <t>Ⅳ　その他資金支出の部</t>
  </si>
  <si>
    <t>　１　固定資産取得支出</t>
  </si>
  <si>
    <t>建物建設支出</t>
    <rPh sb="0" eb="2">
      <t>タテモノ</t>
    </rPh>
    <rPh sb="2" eb="4">
      <t>ケンセツ</t>
    </rPh>
    <rPh sb="4" eb="6">
      <t>シシュツ</t>
    </rPh>
    <phoneticPr fontId="2"/>
  </si>
  <si>
    <t>車両運搬具購入支出</t>
    <rPh sb="0" eb="2">
      <t>シャリョウ</t>
    </rPh>
    <rPh sb="2" eb="4">
      <t>ウンパン</t>
    </rPh>
    <rPh sb="4" eb="5">
      <t>グ</t>
    </rPh>
    <rPh sb="5" eb="7">
      <t>コウニュウ</t>
    </rPh>
    <rPh sb="7" eb="9">
      <t>シシュツ</t>
    </rPh>
    <phoneticPr fontId="2"/>
  </si>
  <si>
    <t>什器備品購入支出</t>
    <rPh sb="0" eb="2">
      <t>ジュウキ</t>
    </rPh>
    <rPh sb="2" eb="4">
      <t>ビヒン</t>
    </rPh>
    <rPh sb="4" eb="6">
      <t>コウニュウ</t>
    </rPh>
    <rPh sb="6" eb="8">
      <t>シシュツ</t>
    </rPh>
    <phoneticPr fontId="2"/>
  </si>
  <si>
    <t>　２　借入金返済支出</t>
    <rPh sb="3" eb="6">
      <t>カリイレキン</t>
    </rPh>
    <rPh sb="6" eb="8">
      <t>ヘンサイ</t>
    </rPh>
    <rPh sb="8" eb="10">
      <t>シシュツ</t>
    </rPh>
    <phoneticPr fontId="2"/>
  </si>
  <si>
    <t>短期借入金返済支出</t>
    <rPh sb="0" eb="2">
      <t>タンキ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</si>
  <si>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長期借入金返済支出</t>
    <rPh sb="0" eb="2">
      <t>チョウキ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</si>
  <si>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　３　予備費</t>
    <phoneticPr fontId="2"/>
  </si>
  <si>
    <t>その他資金支出合計（Ｈ）</t>
    <rPh sb="2" eb="3">
      <t>タ</t>
    </rPh>
    <rPh sb="3" eb="5">
      <t>シキン</t>
    </rPh>
    <rPh sb="5" eb="7">
      <t>シシュツ</t>
    </rPh>
    <rPh sb="7" eb="9">
      <t>ゴウケイ</t>
    </rPh>
    <phoneticPr fontId="2"/>
  </si>
  <si>
    <t>　　　その他資金収支差額　（Ｉ）＝（Ｇ）－（Ｈ）</t>
    <rPh sb="5" eb="6">
      <t>タ</t>
    </rPh>
    <rPh sb="6" eb="8">
      <t>シキン</t>
    </rPh>
    <rPh sb="8" eb="10">
      <t>シュウシ</t>
    </rPh>
    <rPh sb="10" eb="12">
      <t>サガク</t>
    </rPh>
    <phoneticPr fontId="2"/>
  </si>
  <si>
    <t>　　　当期収支差額（Ｊ）＝（Ｆ）＋（Ｉ）</t>
    <rPh sb="3" eb="5">
      <t>トウキ</t>
    </rPh>
    <rPh sb="5" eb="7">
      <t>シュウシ</t>
    </rPh>
    <rPh sb="7" eb="9">
      <t>サガク</t>
    </rPh>
    <phoneticPr fontId="2"/>
  </si>
  <si>
    <t>　　　前期繰越収支差額（Ｋ）</t>
    <rPh sb="3" eb="5">
      <t>ゼンキ</t>
    </rPh>
    <rPh sb="5" eb="7">
      <t>クリコシ</t>
    </rPh>
    <rPh sb="7" eb="9">
      <t>シュウシ</t>
    </rPh>
    <rPh sb="9" eb="11">
      <t>サガク</t>
    </rPh>
    <phoneticPr fontId="2"/>
  </si>
  <si>
    <t>　　　次期繰越収支差額（Ｌ）＝（Ｊ）＋（Ｋ）</t>
    <rPh sb="3" eb="5">
      <t>ジキ</t>
    </rPh>
    <rPh sb="5" eb="7">
      <t>クリコシ</t>
    </rPh>
    <rPh sb="7" eb="9">
      <t>シュウシ</t>
    </rPh>
    <rPh sb="9" eb="11">
      <t>サガク</t>
    </rPh>
    <phoneticPr fontId="2"/>
  </si>
  <si>
    <t>燃料費（ガソリン代）</t>
    <rPh sb="0" eb="3">
      <t>ネンリョウヒ</t>
    </rPh>
    <rPh sb="8" eb="9">
      <t>ダイ</t>
    </rPh>
    <phoneticPr fontId="2"/>
  </si>
  <si>
    <t>書籍代</t>
    <rPh sb="0" eb="2">
      <t>ショセキ</t>
    </rPh>
    <rPh sb="2" eb="3">
      <t>ダイ</t>
    </rPh>
    <phoneticPr fontId="2"/>
  </si>
  <si>
    <t>臨時雇賃金</t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</si>
  <si>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</si>
  <si>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書籍代</t>
    <rPh sb="0" eb="3">
      <t>ショセキダイ</t>
    </rPh>
    <phoneticPr fontId="2"/>
  </si>
  <si>
    <t>役員報酬</t>
    <rPh sb="0" eb="2">
      <t>ヤクイン</t>
    </rPh>
    <rPh sb="2" eb="4">
      <t>ホウシュウ</t>
    </rPh>
    <phoneticPr fontId="2"/>
  </si>
  <si>
    <t>法定福利費</t>
    <rPh sb="0" eb="1">
      <t>ホウ</t>
    </rPh>
    <rPh sb="1" eb="2">
      <t>テイ</t>
    </rPh>
    <rPh sb="2" eb="4">
      <t>フクリ</t>
    </rPh>
    <rPh sb="4" eb="5">
      <t>ヒ</t>
    </rPh>
    <phoneticPr fontId="2"/>
  </si>
  <si>
    <t>退職給付費用</t>
    <phoneticPr fontId="2"/>
  </si>
  <si>
    <t>福利厚生費</t>
    <phoneticPr fontId="2"/>
  </si>
  <si>
    <t>② 地域の森林文化の伝承と地域内からの発展を目指した研究事業</t>
    <phoneticPr fontId="2"/>
  </si>
  <si>
    <t>その他経費</t>
    <phoneticPr fontId="2"/>
  </si>
  <si>
    <t>手数料</t>
    <rPh sb="0" eb="3">
      <t>テスウリョウ</t>
    </rPh>
    <phoneticPr fontId="2"/>
  </si>
  <si>
    <t>手数料</t>
    <phoneticPr fontId="2"/>
  </si>
  <si>
    <t>区費</t>
    <rPh sb="0" eb="1">
      <t>ク</t>
    </rPh>
    <rPh sb="1" eb="2">
      <t>ヒ</t>
    </rPh>
    <phoneticPr fontId="2"/>
  </si>
  <si>
    <t>① 自然エネルギーの住民参加型学習会・フォーラムの開催</t>
    <phoneticPr fontId="2"/>
  </si>
  <si>
    <t>① 自然エネルギーの住民参加型学習会・フォーラムの開催</t>
    <phoneticPr fontId="2"/>
  </si>
  <si>
    <t>② 地域の森林文化の伝承と地域内からの発展を目指した研究事業</t>
    <phoneticPr fontId="2"/>
  </si>
  <si>
    <t>② 地域の森林文化の伝承と地域内からの発展を目指した研究事業</t>
    <phoneticPr fontId="2"/>
  </si>
  <si>
    <t>③ 森のエネルギーの実験調査研究開発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</si>
  <si>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</si>
  <si>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</si>
  <si>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</si>
  <si>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</si>
  <si>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</si>
  <si>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</si>
  <si>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</si>
  <si>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⑦ 会誌の発行</t>
    <phoneticPr fontId="2"/>
  </si>
  <si>
    <t>管理部門</t>
    <rPh sb="0" eb="2">
      <t>カンリ</t>
    </rPh>
    <rPh sb="2" eb="4">
      <t>ブモン</t>
    </rPh>
    <phoneticPr fontId="2"/>
  </si>
  <si>
    <t>事務局経費</t>
    <rPh sb="0" eb="3">
      <t>ジムキョク</t>
    </rPh>
    <rPh sb="3" eb="5">
      <t>ケイヒ</t>
    </rPh>
    <phoneticPr fontId="2"/>
  </si>
  <si>
    <t>Ｅ事業費</t>
    <rPh sb="1" eb="3">
      <t>ジギョウ</t>
    </rPh>
    <rPh sb="3" eb="4">
      <t>ヒ</t>
    </rPh>
    <phoneticPr fontId="2"/>
  </si>
  <si>
    <t>Ｆ事業費</t>
    <rPh sb="1" eb="3">
      <t>ジギョウ</t>
    </rPh>
    <rPh sb="3" eb="4">
      <t>ヒ</t>
    </rPh>
    <phoneticPr fontId="2"/>
  </si>
  <si>
    <t>Ｇ事業費</t>
    <rPh sb="1" eb="3">
      <t>ジギョウ</t>
    </rPh>
    <rPh sb="3" eb="4">
      <t>ヒ</t>
    </rPh>
    <phoneticPr fontId="2"/>
  </si>
  <si>
    <t>Ｅ事業費</t>
    <rPh sb="1" eb="4">
      <t>ジギョウヒ</t>
    </rPh>
    <phoneticPr fontId="2"/>
  </si>
  <si>
    <t>Ｆ事業費</t>
    <rPh sb="1" eb="4">
      <t>ジギョウヒ</t>
    </rPh>
    <phoneticPr fontId="2"/>
  </si>
  <si>
    <t>Ｇ事業費</t>
    <rPh sb="1" eb="4">
      <t>ジギョウヒ</t>
    </rPh>
    <phoneticPr fontId="2"/>
  </si>
  <si>
    <t xml:space="preserve">         特定非営利活動法人森のエネルギーフォーラム</t>
    <rPh sb="9" eb="11">
      <t>トクテイ</t>
    </rPh>
    <rPh sb="11" eb="14">
      <t>ヒエイリ</t>
    </rPh>
    <rPh sb="14" eb="16">
      <t>カツドウ</t>
    </rPh>
    <rPh sb="16" eb="18">
      <t>ホウジン</t>
    </rPh>
    <rPh sb="18" eb="19">
      <t>モリ</t>
    </rPh>
    <phoneticPr fontId="2"/>
  </si>
  <si>
    <t>法人番号　7210005007830</t>
    <rPh sb="0" eb="4">
      <t>ホウジン</t>
    </rPh>
    <phoneticPr fontId="2"/>
  </si>
  <si>
    <t xml:space="preserve">      平成31年（令和元年）度収支決算書（第18期）</t>
    <rPh sb="7" eb="8">
      <t>ネンド</t>
    </rPh>
    <rPh sb="10" eb="11">
      <t>シュウシ</t>
    </rPh>
    <rPh sb="12" eb="14">
      <t>レイｗア</t>
    </rPh>
    <rPh sb="14" eb="16">
      <t>ガンネｎン</t>
    </rPh>
    <rPh sb="17" eb="20">
      <t>ケッサンショ</t>
    </rPh>
    <rPh sb="21" eb="22">
      <t>ダイ</t>
    </rPh>
    <rPh sb="24" eb="25">
      <t>キ</t>
    </rPh>
    <phoneticPr fontId="2"/>
  </si>
  <si>
    <t xml:space="preserve">        平成31年度（2019年4月1日～2020年3月31日）</t>
    <rPh sb="8" eb="10">
      <t>ヘイセイ</t>
    </rPh>
    <rPh sb="12" eb="13">
      <t>ネン</t>
    </rPh>
    <rPh sb="13" eb="14">
      <t>ド</t>
    </rPh>
    <rPh sb="19" eb="20">
      <t>ネン</t>
    </rPh>
    <rPh sb="21" eb="22">
      <t>ガツ</t>
    </rPh>
    <rPh sb="23" eb="24">
      <t>ニチ</t>
    </rPh>
    <rPh sb="29" eb="30">
      <t>ネン</t>
    </rPh>
    <rPh sb="31" eb="32">
      <t>ガツ</t>
    </rPh>
    <rPh sb="34" eb="35">
      <t>ニチ</t>
    </rPh>
    <phoneticPr fontId="2"/>
  </si>
  <si>
    <t>　令和2年3月31日現在</t>
    <rPh sb="1" eb="3">
      <t>レイｗア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</si>
  <si>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令和2年度（2020年4月1日～2021年3月31日）</t>
    <rPh sb="0" eb="2">
      <t>レイｗア</t>
    </rPh>
    <rPh sb="3" eb="4">
      <t>ネン</t>
    </rPh>
    <rPh sb="4" eb="5">
      <t>ド</t>
    </rPh>
    <rPh sb="10" eb="11">
      <t>ネン</t>
    </rPh>
    <rPh sb="12" eb="13">
      <t>ガツ</t>
    </rPh>
    <rPh sb="14" eb="15">
      <t>ニチ</t>
    </rPh>
    <rPh sb="20" eb="21">
      <t>ネン</t>
    </rPh>
    <rPh sb="22" eb="23">
      <t>ガツ</t>
    </rPh>
    <rPh sb="25" eb="26">
      <t>ニチ</t>
    </rPh>
    <phoneticPr fontId="2"/>
  </si>
  <si>
    <t>令和2年4月1日から令和3年3月31日まで</t>
    <rPh sb="0" eb="2">
      <t>レイｗア</t>
    </rPh>
    <phoneticPr fontId="2"/>
  </si>
  <si>
    <r>
      <t xml:space="preserve">令和2年度  </t>
    </r>
    <r>
      <rPr>
        <sz val="11"/>
        <color indexed="8"/>
        <rFont val="ＭＳ Ｐゴシック"/>
        <family val="3"/>
        <charset val="128"/>
      </rPr>
      <t>特定非営利活動法人</t>
    </r>
    <r>
      <rPr>
        <sz val="11"/>
        <rFont val="ＭＳ Ｐゴシック"/>
        <family val="3"/>
        <charset val="128"/>
      </rPr>
      <t>　森のエネルギーフォーラム　会計収支予算書</t>
    </r>
    <rPh sb="0" eb="2">
      <t>レイｗア</t>
    </rPh>
    <phoneticPr fontId="2"/>
  </si>
  <si>
    <t>令和2年度収支予算書</t>
    <rPh sb="0" eb="2">
      <t>レイｗア</t>
    </rPh>
    <rPh sb="3" eb="5">
      <t>ネンド</t>
    </rPh>
    <rPh sb="5" eb="7">
      <t>シュウシ</t>
    </rPh>
    <rPh sb="7" eb="10">
      <t>ヨサンショ</t>
    </rPh>
    <phoneticPr fontId="2"/>
  </si>
  <si>
    <t>平成31年（令和元年）度【特定非営利活動に係る事業】会計財産目録</t>
    <rPh sb="0" eb="2">
      <t>ヘイセイ</t>
    </rPh>
    <rPh sb="4" eb="6">
      <t>ネンド</t>
    </rPh>
    <rPh sb="7" eb="9">
      <t>レイｗア</t>
    </rPh>
    <rPh sb="9" eb="11">
      <t>ガンネｎン</t>
    </rPh>
    <rPh sb="13" eb="15">
      <t>トクテイ</t>
    </rPh>
    <rPh sb="15" eb="16">
      <t>ヒ</t>
    </rPh>
    <rPh sb="16" eb="18">
      <t>エイリ</t>
    </rPh>
    <rPh sb="18" eb="20">
      <t>カツドウ</t>
    </rPh>
    <rPh sb="21" eb="22">
      <t>カカ</t>
    </rPh>
    <rPh sb="23" eb="25">
      <t>ジギョウ</t>
    </rPh>
    <rPh sb="26" eb="28">
      <t>カイケイ</t>
    </rPh>
    <rPh sb="28" eb="30">
      <t>ザイサン</t>
    </rPh>
    <rPh sb="30" eb="32">
      <t>モクロク</t>
    </rPh>
    <phoneticPr fontId="2"/>
  </si>
  <si>
    <t>平成31年（令和元年）度　活動計算書</t>
    <rPh sb="0" eb="2">
      <t>ヘイセ</t>
    </rPh>
    <rPh sb="4" eb="5">
      <t>ネン</t>
    </rPh>
    <rPh sb="6" eb="8">
      <t>レイｗア</t>
    </rPh>
    <rPh sb="8" eb="10">
      <t>ガンネｎン</t>
    </rPh>
    <rPh sb="11" eb="12">
      <t>ド</t>
    </rPh>
    <rPh sb="13" eb="15">
      <t>カツドウ</t>
    </rPh>
    <rPh sb="15" eb="18">
      <t>ケイサンショ</t>
    </rPh>
    <phoneticPr fontId="2"/>
  </si>
  <si>
    <t>平成31年4月1日から令和2年3月31日まで</t>
    <rPh sb="0" eb="2">
      <t>ヘイセイ</t>
    </rPh>
    <rPh sb="4" eb="5">
      <t>ネン</t>
    </rPh>
    <rPh sb="6" eb="7">
      <t>ガツ</t>
    </rPh>
    <rPh sb="8" eb="9">
      <t>ニチ</t>
    </rPh>
    <rPh sb="11" eb="13">
      <t>レイｗア</t>
    </rPh>
    <rPh sb="14" eb="15">
      <t>ネン</t>
    </rPh>
    <rPh sb="16" eb="17">
      <t>ガツ</t>
    </rPh>
    <rPh sb="19" eb="20">
      <t>ニチ</t>
    </rPh>
    <phoneticPr fontId="2"/>
  </si>
  <si>
    <t>令和2年3月31日現在　</t>
    <rPh sb="0" eb="2">
      <t>レイｗア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</si>
  <si>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平成31年（令和元年）度【特定非営利活動に係る事業】会計貸借対照表</t>
    <rPh sb="0" eb="2">
      <t>ヘイセイ</t>
    </rPh>
    <rPh sb="4" eb="12">
      <t>ネンド</t>
    </rPh>
    <rPh sb="26" eb="28">
      <t>カイケイ</t>
    </rPh>
    <rPh sb="28" eb="30">
      <t>タイシャク</t>
    </rPh>
    <rPh sb="30" eb="33">
      <t>タイショウヒョウ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</si>
</sst>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#,##0_ ;[Red]\-#,##0\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color indexed="30"/>
      <name val="ＭＳ Ｐ明朝"/>
      <family val="1"/>
      <charset val="128"/>
    </font>
    <font>
      <sz val="10.5"/>
      <color indexed="3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31"/>
      </top>
      <bottom style="thin">
        <color indexed="3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265">
    <xf numFmtId="0" fontId="0" fillId="0" borderId="0" xfId="0"/>
    <xf numFmtId="0" fontId="3" fillId="0" borderId="0" xfId="0" applyFont="1"/>
    <xf numFmtId="0" fontId="0" fillId="0" borderId="0" xfId="0" applyFont="1"/>
    <xf numFmtId="49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0" fillId="0" borderId="0" xfId="0" applyNumberFormat="1" applyFont="1" applyAlignment="1"/>
    <xf numFmtId="49" fontId="3" fillId="0" borderId="0" xfId="0" applyNumberFormat="1" applyFont="1" applyAlignment="1"/>
    <xf numFmtId="49" fontId="3" fillId="0" borderId="0" xfId="1" applyNumberFormat="1" applyFont="1" applyAlignment="1"/>
    <xf numFmtId="0" fontId="3" fillId="0" borderId="0" xfId="0" applyFont="1" applyAlignment="1">
      <alignment vertical="top" wrapText="1"/>
    </xf>
    <xf numFmtId="49" fontId="9" fillId="0" borderId="0" xfId="0" applyNumberFormat="1" applyFont="1" applyAlignment="1"/>
    <xf numFmtId="0" fontId="3" fillId="0" borderId="0" xfId="0" applyFont="1" applyFill="1" applyBorder="1" applyAlignment="1">
      <alignment vertical="top"/>
    </xf>
    <xf numFmtId="49" fontId="5" fillId="0" borderId="0" xfId="0" applyNumberFormat="1" applyFont="1" applyAlignment="1"/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0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/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Continuous"/>
    </xf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0" borderId="7" xfId="0" applyNumberFormat="1" applyFont="1" applyFill="1" applyBorder="1" applyAlignment="1">
      <alignment horizontal="centerContinuous"/>
    </xf>
    <xf numFmtId="49" fontId="5" fillId="0" borderId="8" xfId="0" applyNumberFormat="1" applyFont="1" applyFill="1" applyBorder="1" applyAlignment="1">
      <alignment horizontal="centerContinuous"/>
    </xf>
    <xf numFmtId="49" fontId="5" fillId="0" borderId="9" xfId="0" applyNumberFormat="1" applyFont="1" applyFill="1" applyBorder="1" applyAlignment="1">
      <alignment horizontal="centerContinuous"/>
    </xf>
    <xf numFmtId="0" fontId="5" fillId="0" borderId="0" xfId="0" applyFont="1" applyFill="1"/>
    <xf numFmtId="0" fontId="7" fillId="0" borderId="0" xfId="0" applyFont="1"/>
    <xf numFmtId="49" fontId="7" fillId="0" borderId="0" xfId="0" applyNumberFormat="1" applyFont="1" applyBorder="1"/>
    <xf numFmtId="0" fontId="7" fillId="0" borderId="0" xfId="0" applyFont="1" applyBorder="1"/>
    <xf numFmtId="49" fontId="5" fillId="0" borderId="0" xfId="1" applyNumberFormat="1" applyFont="1" applyAlignment="1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centerContinuous"/>
    </xf>
    <xf numFmtId="49" fontId="5" fillId="0" borderId="10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/>
    <xf numFmtId="49" fontId="5" fillId="0" borderId="0" xfId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right"/>
    </xf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/>
    <xf numFmtId="49" fontId="5" fillId="0" borderId="0" xfId="1" applyNumberFormat="1" applyFont="1" applyAlignment="1">
      <alignment horizontal="right"/>
    </xf>
    <xf numFmtId="49" fontId="10" fillId="0" borderId="0" xfId="0" applyNumberFormat="1" applyFont="1" applyBorder="1" applyAlignment="1"/>
    <xf numFmtId="38" fontId="5" fillId="0" borderId="0" xfId="1" applyFont="1"/>
    <xf numFmtId="176" fontId="5" fillId="0" borderId="0" xfId="0" applyNumberFormat="1" applyFont="1"/>
    <xf numFmtId="49" fontId="5" fillId="0" borderId="0" xfId="1" applyNumberFormat="1" applyFont="1" applyBorder="1" applyAlignment="1"/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Continuous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/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/>
    <xf numFmtId="0" fontId="5" fillId="0" borderId="0" xfId="0" applyFont="1" applyBorder="1"/>
    <xf numFmtId="38" fontId="5" fillId="0" borderId="0" xfId="1" applyFont="1" applyBorder="1"/>
    <xf numFmtId="49" fontId="5" fillId="0" borderId="0" xfId="0" applyNumberFormat="1" applyFont="1" applyBorder="1" applyAlignment="1">
      <alignment horizontal="left" vertical="top"/>
    </xf>
    <xf numFmtId="49" fontId="5" fillId="0" borderId="0" xfId="1" applyNumberFormat="1" applyFont="1" applyBorder="1" applyAlignment="1">
      <alignment horizontal="left" vertical="top"/>
    </xf>
    <xf numFmtId="177" fontId="5" fillId="0" borderId="6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11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10" xfId="1" applyNumberFormat="1" applyFont="1" applyFill="1" applyBorder="1" applyAlignment="1">
      <alignment horizontal="right" vertical="center"/>
    </xf>
    <xf numFmtId="177" fontId="5" fillId="0" borderId="12" xfId="1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2" xfId="1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horizontal="centerContinuous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Continuous" vertical="center"/>
    </xf>
    <xf numFmtId="49" fontId="5" fillId="0" borderId="0" xfId="0" applyNumberFormat="1" applyFont="1" applyFill="1" applyBorder="1" applyAlignment="1">
      <alignment horizontal="centerContinuous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5" xfId="0" applyNumberFormat="1" applyFont="1" applyBorder="1" applyAlignment="1">
      <alignment horizontal="centerContinuous" vertical="center"/>
    </xf>
    <xf numFmtId="177" fontId="5" fillId="0" borderId="10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49" fontId="7" fillId="0" borderId="0" xfId="0" applyNumberFormat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38" fontId="5" fillId="0" borderId="2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0" fillId="0" borderId="0" xfId="3" applyFont="1">
      <alignment vertical="center"/>
    </xf>
    <xf numFmtId="0" fontId="12" fillId="0" borderId="0" xfId="0" applyFont="1" applyAlignment="1">
      <alignment vertical="center"/>
    </xf>
    <xf numFmtId="38" fontId="12" fillId="0" borderId="0" xfId="1" applyFont="1" applyAlignment="1">
      <alignment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76" fontId="12" fillId="0" borderId="6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176" fontId="12" fillId="0" borderId="18" xfId="1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distributed"/>
    </xf>
    <xf numFmtId="176" fontId="12" fillId="0" borderId="6" xfId="1" applyNumberFormat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2" fillId="0" borderId="18" xfId="1" applyNumberFormat="1" applyFont="1" applyBorder="1" applyAlignment="1">
      <alignment vertical="center"/>
    </xf>
    <xf numFmtId="176" fontId="12" fillId="0" borderId="12" xfId="1" applyNumberFormat="1" applyFont="1" applyBorder="1" applyAlignment="1">
      <alignment vertical="center"/>
    </xf>
    <xf numFmtId="176" fontId="12" fillId="0" borderId="11" xfId="1" applyNumberFormat="1" applyFont="1" applyBorder="1" applyAlignment="1">
      <alignment vertical="center"/>
    </xf>
    <xf numFmtId="176" fontId="12" fillId="0" borderId="18" xfId="0" applyNumberFormat="1" applyFont="1" applyBorder="1" applyAlignment="1">
      <alignment vertical="center"/>
    </xf>
    <xf numFmtId="176" fontId="12" fillId="0" borderId="10" xfId="1" applyNumberFormat="1" applyFont="1" applyBorder="1" applyAlignment="1">
      <alignment vertical="center"/>
    </xf>
    <xf numFmtId="0" fontId="12" fillId="0" borderId="19" xfId="0" applyFont="1" applyBorder="1" applyAlignment="1">
      <alignment vertical="distributed"/>
    </xf>
    <xf numFmtId="176" fontId="12" fillId="0" borderId="8" xfId="1" applyNumberFormat="1" applyFont="1" applyBorder="1" applyAlignment="1">
      <alignment vertical="center"/>
    </xf>
    <xf numFmtId="176" fontId="12" fillId="0" borderId="20" xfId="1" applyNumberFormat="1" applyFont="1" applyBorder="1" applyAlignment="1">
      <alignment vertical="center"/>
    </xf>
    <xf numFmtId="0" fontId="12" fillId="0" borderId="21" xfId="0" applyFont="1" applyBorder="1" applyAlignment="1">
      <alignment vertical="distributed"/>
    </xf>
    <xf numFmtId="176" fontId="12" fillId="0" borderId="22" xfId="1" applyNumberFormat="1" applyFont="1" applyBorder="1" applyAlignment="1">
      <alignment vertical="center"/>
    </xf>
    <xf numFmtId="176" fontId="12" fillId="0" borderId="23" xfId="1" applyNumberFormat="1" applyFont="1" applyBorder="1" applyAlignment="1">
      <alignment vertical="center"/>
    </xf>
    <xf numFmtId="176" fontId="12" fillId="0" borderId="24" xfId="1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41" fontId="12" fillId="0" borderId="0" xfId="2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76" fontId="12" fillId="0" borderId="1" xfId="2" applyNumberFormat="1" applyFont="1" applyBorder="1" applyAlignment="1">
      <alignment vertical="center"/>
    </xf>
    <xf numFmtId="176" fontId="12" fillId="0" borderId="6" xfId="2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6" fontId="12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12" fillId="0" borderId="11" xfId="2" applyNumberFormat="1" applyFont="1" applyBorder="1" applyAlignment="1">
      <alignment vertical="center"/>
    </xf>
    <xf numFmtId="176" fontId="12" fillId="0" borderId="2" xfId="2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176" fontId="12" fillId="0" borderId="7" xfId="2" applyNumberFormat="1" applyFont="1" applyBorder="1" applyAlignment="1">
      <alignment vertical="center"/>
    </xf>
    <xf numFmtId="176" fontId="12" fillId="0" borderId="12" xfId="2" applyNumberFormat="1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justify" vertical="center" wrapText="1"/>
    </xf>
    <xf numFmtId="176" fontId="18" fillId="0" borderId="26" xfId="1" applyNumberFormat="1" applyFont="1" applyBorder="1" applyAlignment="1">
      <alignment horizontal="right" vertical="center" wrapText="1"/>
    </xf>
    <xf numFmtId="176" fontId="18" fillId="0" borderId="27" xfId="1" applyNumberFormat="1" applyFont="1" applyBorder="1" applyAlignment="1">
      <alignment horizontal="right" vertical="center" wrapText="1"/>
    </xf>
    <xf numFmtId="176" fontId="18" fillId="0" borderId="28" xfId="1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vertical="center" wrapText="1" indent="1"/>
    </xf>
    <xf numFmtId="176" fontId="19" fillId="0" borderId="27" xfId="1" applyNumberFormat="1" applyFont="1" applyBorder="1" applyAlignment="1">
      <alignment vertical="center"/>
    </xf>
    <xf numFmtId="0" fontId="18" fillId="0" borderId="29" xfId="0" applyFont="1" applyFill="1" applyBorder="1" applyAlignment="1">
      <alignment horizontal="left" vertical="center" wrapText="1" indent="1"/>
    </xf>
    <xf numFmtId="0" fontId="19" fillId="0" borderId="30" xfId="0" applyFont="1" applyBorder="1" applyAlignment="1">
      <alignment vertical="center"/>
    </xf>
    <xf numFmtId="0" fontId="19" fillId="0" borderId="17" xfId="0" applyFont="1" applyBorder="1" applyAlignment="1">
      <alignment horizontal="left" vertical="center" indent="1"/>
    </xf>
    <xf numFmtId="0" fontId="19" fillId="0" borderId="29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wrapText="1" indent="1"/>
    </xf>
    <xf numFmtId="176" fontId="18" fillId="0" borderId="31" xfId="1" applyNumberFormat="1" applyFont="1" applyBorder="1" applyAlignment="1">
      <alignment horizontal="right" vertical="center" wrapText="1"/>
    </xf>
    <xf numFmtId="176" fontId="18" fillId="0" borderId="32" xfId="1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justify" vertical="center" wrapText="1"/>
    </xf>
    <xf numFmtId="0" fontId="18" fillId="0" borderId="17" xfId="0" applyFont="1" applyFill="1" applyBorder="1" applyAlignment="1">
      <alignment horizontal="left" vertical="center" wrapText="1" indent="1"/>
    </xf>
    <xf numFmtId="176" fontId="18" fillId="0" borderId="34" xfId="1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distributed" indent="1"/>
    </xf>
    <xf numFmtId="0" fontId="19" fillId="0" borderId="17" xfId="0" applyFont="1" applyBorder="1" applyAlignment="1">
      <alignment vertical="distributed"/>
    </xf>
    <xf numFmtId="0" fontId="19" fillId="0" borderId="35" xfId="0" applyFont="1" applyBorder="1" applyAlignment="1">
      <alignment horizontal="left" vertical="distributed" indent="1"/>
    </xf>
    <xf numFmtId="176" fontId="19" fillId="0" borderId="27" xfId="0" applyNumberFormat="1" applyFont="1" applyBorder="1" applyAlignment="1">
      <alignment vertical="center"/>
    </xf>
    <xf numFmtId="176" fontId="19" fillId="0" borderId="28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76" fontId="18" fillId="0" borderId="36" xfId="1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/>
    </xf>
    <xf numFmtId="177" fontId="5" fillId="0" borderId="1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6" fontId="5" fillId="0" borderId="11" xfId="1" applyNumberFormat="1" applyFont="1" applyBorder="1" applyAlignment="1">
      <alignment horizontal="right"/>
    </xf>
    <xf numFmtId="176" fontId="5" fillId="0" borderId="13" xfId="1" applyNumberFormat="1" applyFont="1" applyBorder="1" applyAlignment="1">
      <alignment horizontal="right"/>
    </xf>
    <xf numFmtId="38" fontId="20" fillId="0" borderId="0" xfId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49" fontId="20" fillId="0" borderId="0" xfId="0" applyNumberFormat="1" applyFont="1" applyBorder="1"/>
    <xf numFmtId="49" fontId="20" fillId="0" borderId="2" xfId="0" applyNumberFormat="1" applyFont="1" applyBorder="1"/>
    <xf numFmtId="38" fontId="20" fillId="0" borderId="6" xfId="1" applyFont="1" applyBorder="1" applyAlignment="1">
      <alignment horizontal="right"/>
    </xf>
    <xf numFmtId="0" fontId="20" fillId="0" borderId="0" xfId="0" applyFont="1"/>
    <xf numFmtId="176" fontId="5" fillId="0" borderId="13" xfId="1" applyNumberFormat="1" applyFont="1" applyBorder="1" applyAlignment="1">
      <alignment horizontal="right" vertical="center"/>
    </xf>
    <xf numFmtId="0" fontId="21" fillId="0" borderId="17" xfId="0" applyFont="1" applyBorder="1" applyAlignment="1">
      <alignment horizontal="left" vertical="center" wrapText="1" indent="1"/>
    </xf>
    <xf numFmtId="176" fontId="5" fillId="0" borderId="37" xfId="1" applyNumberFormat="1" applyFont="1" applyBorder="1" applyAlignment="1">
      <alignment horizontal="right" vertical="center"/>
    </xf>
    <xf numFmtId="49" fontId="5" fillId="0" borderId="2" xfId="0" applyNumberFormat="1" applyFont="1" applyBorder="1" applyAlignment="1"/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8" fontId="12" fillId="0" borderId="38" xfId="1" applyFont="1" applyBorder="1" applyAlignment="1">
      <alignment horizontal="center" vertical="center"/>
    </xf>
    <xf numFmtId="38" fontId="12" fillId="0" borderId="39" xfId="1" applyFont="1" applyBorder="1" applyAlignment="1">
      <alignment horizontal="center" vertical="center"/>
    </xf>
    <xf numFmtId="38" fontId="12" fillId="0" borderId="40" xfId="1" applyFont="1" applyBorder="1" applyAlignment="1">
      <alignment horizontal="center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1" fontId="12" fillId="0" borderId="7" xfId="2" applyNumberFormat="1" applyFont="1" applyBorder="1" applyAlignment="1">
      <alignment horizontal="center" vertical="center"/>
    </xf>
    <xf numFmtId="41" fontId="12" fillId="0" borderId="8" xfId="2" applyNumberFormat="1" applyFont="1" applyBorder="1" applyAlignment="1">
      <alignment horizontal="center" vertical="center"/>
    </xf>
    <xf numFmtId="41" fontId="12" fillId="0" borderId="9" xfId="2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7" xfId="1" applyNumberFormat="1" applyFont="1" applyFill="1" applyBorder="1" applyAlignment="1">
      <alignment horizontal="left" vertical="center"/>
    </xf>
    <xf numFmtId="49" fontId="5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1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176" fontId="18" fillId="0" borderId="27" xfId="1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76" fontId="18" fillId="0" borderId="43" xfId="1" applyNumberFormat="1" applyFont="1" applyBorder="1" applyAlignment="1">
      <alignment horizontal="center" vertical="center" wrapText="1"/>
    </xf>
    <xf numFmtId="176" fontId="19" fillId="0" borderId="44" xfId="1" applyNumberFormat="1" applyFont="1" applyBorder="1" applyAlignment="1">
      <alignment vertical="center"/>
    </xf>
    <xf numFmtId="176" fontId="19" fillId="0" borderId="45" xfId="1" applyNumberFormat="1" applyFont="1" applyBorder="1" applyAlignment="1">
      <alignment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view="pageBreakPreview" topLeftCell="A6" zoomScale="160" zoomScaleSheetLayoutView="160" workbookViewId="0">
      <selection activeCell="A20" sqref="A20"/>
    </sheetView>
  </sheetViews>
  <sheetFormatPr baseColWidth="10" defaultColWidth="8.83203125" defaultRowHeight="14"/>
  <sheetData>
    <row r="1" spans="1:9">
      <c r="A1" s="158"/>
      <c r="B1" s="158"/>
      <c r="C1" s="158"/>
      <c r="D1" s="158"/>
      <c r="E1" s="158"/>
      <c r="F1" s="158"/>
      <c r="G1" s="158"/>
      <c r="H1" s="158"/>
      <c r="I1" s="158"/>
    </row>
    <row r="2" spans="1:9">
      <c r="A2" s="158"/>
      <c r="B2" s="158"/>
      <c r="C2" s="158"/>
      <c r="D2" s="158"/>
      <c r="E2" s="158"/>
      <c r="F2" s="158"/>
      <c r="G2" s="158"/>
      <c r="H2" s="158"/>
      <c r="I2" s="158"/>
    </row>
    <row r="3" spans="1:9">
      <c r="A3" s="158"/>
      <c r="B3" s="158"/>
      <c r="C3" s="158"/>
      <c r="D3" s="158"/>
      <c r="E3" s="158"/>
      <c r="F3" s="158"/>
      <c r="G3" s="158"/>
      <c r="H3" s="158"/>
      <c r="I3" s="158"/>
    </row>
    <row r="4" spans="1:9">
      <c r="A4" s="158"/>
      <c r="B4" s="158"/>
      <c r="C4" s="158"/>
      <c r="D4" s="158"/>
      <c r="E4" s="158"/>
      <c r="F4" s="158"/>
      <c r="G4" s="158"/>
      <c r="H4" s="158"/>
      <c r="I4" s="158"/>
    </row>
    <row r="5" spans="1:9">
      <c r="A5" s="158"/>
      <c r="B5" s="158"/>
      <c r="C5" s="158"/>
      <c r="D5" s="158"/>
      <c r="E5" s="158"/>
      <c r="F5" s="158"/>
      <c r="G5" s="158"/>
      <c r="H5" s="158"/>
      <c r="I5" s="158"/>
    </row>
    <row r="6" spans="1:9">
      <c r="A6" s="158"/>
      <c r="B6" s="158"/>
      <c r="C6" s="158"/>
      <c r="D6" s="158"/>
      <c r="E6" s="158"/>
      <c r="F6" s="158"/>
      <c r="G6" s="158"/>
      <c r="H6" s="158"/>
      <c r="I6" s="158"/>
    </row>
    <row r="7" spans="1:9">
      <c r="A7" s="158"/>
      <c r="B7" s="158"/>
      <c r="C7" s="158"/>
      <c r="D7" s="158"/>
      <c r="E7" s="158"/>
      <c r="F7" s="158"/>
      <c r="G7" s="158"/>
      <c r="H7" s="158"/>
      <c r="I7" s="158"/>
    </row>
    <row r="8" spans="1:9">
      <c r="A8" s="158"/>
      <c r="B8" s="158"/>
      <c r="C8" s="158"/>
      <c r="D8" s="158"/>
      <c r="E8" s="158"/>
      <c r="F8" s="158"/>
      <c r="G8" s="158"/>
      <c r="H8" s="158"/>
      <c r="I8" s="158"/>
    </row>
    <row r="9" spans="1:9">
      <c r="A9" s="158"/>
      <c r="B9" s="158"/>
      <c r="C9" s="158"/>
      <c r="D9" s="158"/>
      <c r="E9" s="158"/>
      <c r="F9" s="158"/>
      <c r="G9" s="158"/>
      <c r="H9" s="158"/>
      <c r="I9" s="158"/>
    </row>
    <row r="10" spans="1:9">
      <c r="A10" s="158"/>
      <c r="B10" s="158"/>
      <c r="C10" s="158"/>
      <c r="D10" s="158"/>
      <c r="E10" s="158"/>
      <c r="F10" s="158"/>
      <c r="G10" s="158"/>
      <c r="H10" s="158"/>
      <c r="I10" s="158"/>
    </row>
    <row r="11" spans="1:9">
      <c r="A11" s="158"/>
      <c r="B11" s="158"/>
      <c r="C11" s="158"/>
      <c r="D11" s="158"/>
      <c r="E11" s="158"/>
      <c r="F11" s="158"/>
      <c r="G11" s="158"/>
      <c r="H11" s="158"/>
      <c r="I11" s="158"/>
    </row>
    <row r="12" spans="1:9">
      <c r="A12" s="158"/>
      <c r="B12" s="158"/>
      <c r="C12" s="158"/>
      <c r="D12" s="158"/>
      <c r="E12" s="158"/>
      <c r="F12" s="158"/>
      <c r="G12" s="158"/>
      <c r="H12" s="158"/>
      <c r="I12" s="158"/>
    </row>
    <row r="13" spans="1:9">
      <c r="A13" s="158"/>
      <c r="B13" s="158"/>
      <c r="C13" s="158"/>
      <c r="D13" s="158"/>
      <c r="E13" s="158"/>
      <c r="F13" s="158"/>
      <c r="G13" s="158"/>
      <c r="H13" s="158"/>
      <c r="I13" s="158"/>
    </row>
    <row r="14" spans="1:9">
      <c r="A14" s="158"/>
      <c r="B14" s="158"/>
      <c r="C14" s="158"/>
      <c r="D14" s="158"/>
      <c r="E14" s="158"/>
      <c r="F14" s="158"/>
      <c r="G14" s="158"/>
      <c r="H14" s="158"/>
      <c r="I14" s="158"/>
    </row>
    <row r="15" spans="1:9">
      <c r="A15" s="158"/>
      <c r="B15" s="158"/>
      <c r="C15" s="158"/>
      <c r="D15" s="158"/>
      <c r="E15" s="158"/>
      <c r="F15" s="158"/>
      <c r="G15" s="158"/>
      <c r="H15" s="158"/>
      <c r="I15" s="158"/>
    </row>
    <row r="16" spans="1:9">
      <c r="A16" s="158"/>
      <c r="B16" s="158"/>
      <c r="C16" s="158"/>
      <c r="D16" s="158"/>
      <c r="E16" s="158"/>
      <c r="F16" s="158"/>
      <c r="G16" s="158"/>
      <c r="H16" s="158"/>
      <c r="I16" s="158"/>
    </row>
    <row r="17" spans="1:9" ht="26">
      <c r="A17" s="207" t="s">
        <v>265</v>
      </c>
      <c r="B17" s="207"/>
      <c r="C17" s="207"/>
      <c r="D17" s="207"/>
      <c r="E17" s="207"/>
      <c r="F17" s="207"/>
      <c r="G17" s="207"/>
      <c r="H17" s="207"/>
      <c r="I17" s="207"/>
    </row>
    <row r="18" spans="1:9">
      <c r="A18" s="159"/>
      <c r="B18" s="159"/>
      <c r="C18" s="159"/>
      <c r="D18" s="159"/>
      <c r="E18" s="159"/>
      <c r="F18" s="159"/>
      <c r="G18" s="159"/>
      <c r="H18" s="159"/>
      <c r="I18" s="159"/>
    </row>
    <row r="19" spans="1:9" ht="17">
      <c r="A19" s="208" t="s">
        <v>266</v>
      </c>
      <c r="B19" s="208"/>
      <c r="C19" s="208"/>
      <c r="D19" s="208"/>
      <c r="E19" s="208"/>
      <c r="F19" s="208"/>
      <c r="G19" s="208"/>
      <c r="H19" s="208"/>
      <c r="I19" s="208"/>
    </row>
    <row r="20" spans="1:9">
      <c r="A20" s="159"/>
      <c r="B20" s="159"/>
      <c r="C20" s="159"/>
      <c r="D20" s="159"/>
      <c r="E20" s="159"/>
      <c r="F20" s="159"/>
      <c r="G20" s="159"/>
      <c r="H20" s="159"/>
      <c r="I20" s="159"/>
    </row>
    <row r="21" spans="1:9">
      <c r="A21" s="159"/>
      <c r="B21" s="159"/>
      <c r="C21" s="159"/>
      <c r="D21" s="159"/>
      <c r="E21" s="159"/>
      <c r="F21" s="159"/>
      <c r="G21" s="159"/>
      <c r="H21" s="159"/>
      <c r="I21" s="159"/>
    </row>
    <row r="22" spans="1:9">
      <c r="A22" s="159"/>
      <c r="B22" s="159"/>
      <c r="C22" s="159"/>
      <c r="D22" s="159"/>
      <c r="E22" s="159"/>
      <c r="F22" s="159"/>
      <c r="G22" s="159"/>
      <c r="H22" s="159"/>
      <c r="I22" s="159"/>
    </row>
    <row r="23" spans="1:9" ht="19">
      <c r="A23" s="209" t="s">
        <v>263</v>
      </c>
      <c r="B23" s="209"/>
      <c r="C23" s="209"/>
      <c r="D23" s="209"/>
      <c r="E23" s="209"/>
      <c r="F23" s="209"/>
      <c r="G23" s="209"/>
      <c r="H23" s="209"/>
      <c r="I23" s="209"/>
    </row>
    <row r="24" spans="1:9">
      <c r="A24" s="158"/>
      <c r="B24" s="158"/>
      <c r="C24" s="158" t="s">
        <v>264</v>
      </c>
      <c r="D24" s="158"/>
      <c r="E24" s="158"/>
      <c r="F24" s="158"/>
      <c r="G24" s="158"/>
      <c r="H24" s="158"/>
      <c r="I24" s="158"/>
    </row>
    <row r="25" spans="1:9">
      <c r="A25" s="158"/>
      <c r="B25" s="158"/>
      <c r="C25" s="158"/>
      <c r="D25" s="158"/>
      <c r="E25" s="158"/>
      <c r="F25" s="158"/>
      <c r="G25" s="158"/>
      <c r="H25" s="158"/>
      <c r="I25" s="158"/>
    </row>
    <row r="26" spans="1:9">
      <c r="A26" s="158"/>
      <c r="B26" s="158"/>
      <c r="C26" s="158"/>
      <c r="D26" s="158"/>
      <c r="E26" s="158"/>
      <c r="F26" s="158"/>
      <c r="G26" s="158"/>
      <c r="H26" s="158"/>
      <c r="I26" s="158"/>
    </row>
    <row r="27" spans="1:9">
      <c r="A27" s="158"/>
      <c r="B27" s="158"/>
      <c r="C27" s="158"/>
      <c r="D27" s="158"/>
      <c r="E27" s="158"/>
      <c r="F27" s="158"/>
      <c r="G27" s="158"/>
      <c r="H27" s="158"/>
      <c r="I27" s="158"/>
    </row>
    <row r="28" spans="1:9">
      <c r="A28" s="158"/>
      <c r="B28" s="158"/>
      <c r="C28" s="158"/>
      <c r="D28" s="158"/>
      <c r="E28" s="158"/>
      <c r="F28" s="158"/>
      <c r="G28" s="158"/>
      <c r="H28" s="158"/>
      <c r="I28" s="158"/>
    </row>
    <row r="29" spans="1:9">
      <c r="A29" s="158"/>
      <c r="B29" s="158"/>
      <c r="C29" s="158"/>
      <c r="D29" s="158"/>
      <c r="E29" s="158"/>
      <c r="F29" s="158"/>
      <c r="G29" s="158"/>
      <c r="H29" s="158"/>
      <c r="I29" s="158"/>
    </row>
    <row r="30" spans="1:9">
      <c r="A30" s="158"/>
      <c r="B30" s="158"/>
      <c r="C30" s="158"/>
      <c r="D30" s="158"/>
      <c r="E30" s="158"/>
      <c r="F30" s="158"/>
      <c r="G30" s="158"/>
      <c r="H30" s="158"/>
      <c r="I30" s="158"/>
    </row>
    <row r="31" spans="1:9">
      <c r="A31" s="158"/>
      <c r="B31" s="158"/>
      <c r="C31" s="158"/>
      <c r="D31" s="158"/>
      <c r="E31" s="158"/>
      <c r="F31" s="158"/>
      <c r="G31" s="158"/>
      <c r="H31" s="158"/>
      <c r="I31" s="158"/>
    </row>
    <row r="32" spans="1:9">
      <c r="A32" s="158"/>
      <c r="B32" s="158"/>
      <c r="C32" s="158"/>
      <c r="D32" s="158"/>
      <c r="E32" s="158"/>
      <c r="F32" s="158"/>
      <c r="G32" s="158"/>
      <c r="H32" s="158"/>
      <c r="I32" s="158"/>
    </row>
    <row r="33" spans="1:9">
      <c r="A33" s="158"/>
      <c r="B33" s="158"/>
      <c r="C33" s="158"/>
      <c r="D33" s="158"/>
      <c r="E33" s="158"/>
      <c r="F33" s="158"/>
      <c r="G33" s="158"/>
      <c r="H33" s="158"/>
      <c r="I33" s="158"/>
    </row>
    <row r="34" spans="1:9">
      <c r="A34" s="158"/>
      <c r="B34" s="158"/>
      <c r="C34" s="158"/>
      <c r="D34" s="158"/>
      <c r="E34" s="158"/>
      <c r="F34" s="158"/>
      <c r="G34" s="158"/>
      <c r="H34" s="158"/>
      <c r="I34" s="158"/>
    </row>
    <row r="35" spans="1:9">
      <c r="A35" s="158"/>
      <c r="B35" s="158"/>
      <c r="C35" s="158"/>
      <c r="D35" s="158"/>
      <c r="E35" s="158"/>
      <c r="F35" s="158"/>
      <c r="G35" s="158"/>
      <c r="H35" s="158"/>
      <c r="I35" s="158"/>
    </row>
    <row r="36" spans="1:9">
      <c r="A36" s="158"/>
      <c r="B36" s="158"/>
      <c r="C36" s="158"/>
      <c r="D36" s="158"/>
      <c r="E36" s="158"/>
      <c r="F36" s="158"/>
      <c r="G36" s="158"/>
      <c r="H36" s="158"/>
      <c r="I36" s="158"/>
    </row>
    <row r="37" spans="1:9">
      <c r="A37" s="158"/>
      <c r="B37" s="158"/>
      <c r="C37" s="158"/>
      <c r="D37" s="158"/>
      <c r="E37" s="158"/>
      <c r="F37" s="158"/>
      <c r="G37" s="158"/>
      <c r="H37" s="158"/>
      <c r="I37" s="158"/>
    </row>
    <row r="38" spans="1:9">
      <c r="A38" s="158"/>
      <c r="B38" s="158"/>
      <c r="C38" s="158"/>
      <c r="D38" s="158"/>
      <c r="E38" s="158"/>
      <c r="F38" s="158"/>
      <c r="G38" s="158"/>
      <c r="H38" s="158"/>
      <c r="I38" s="158"/>
    </row>
    <row r="39" spans="1:9">
      <c r="A39" s="158"/>
      <c r="B39" s="158"/>
      <c r="C39" s="158"/>
      <c r="D39" s="158"/>
      <c r="E39" s="158"/>
      <c r="F39" s="158"/>
      <c r="G39" s="158"/>
      <c r="H39" s="158"/>
      <c r="I39" s="158"/>
    </row>
    <row r="40" spans="1:9">
      <c r="A40" s="158"/>
      <c r="B40" s="158"/>
      <c r="C40" s="158"/>
      <c r="D40" s="158"/>
      <c r="E40" s="158"/>
      <c r="F40" s="158"/>
      <c r="G40" s="158"/>
      <c r="H40" s="158"/>
      <c r="I40" s="158"/>
    </row>
    <row r="41" spans="1:9">
      <c r="A41" s="158"/>
      <c r="B41" s="158"/>
      <c r="C41" s="158"/>
      <c r="D41" s="158"/>
      <c r="E41" s="158"/>
      <c r="F41" s="158"/>
      <c r="G41" s="158"/>
      <c r="H41" s="158"/>
      <c r="I41" s="158"/>
    </row>
    <row r="42" spans="1:9">
      <c r="A42" s="158"/>
      <c r="B42" s="158"/>
      <c r="C42" s="158"/>
      <c r="D42" s="158"/>
      <c r="E42" s="158"/>
      <c r="F42" s="158"/>
      <c r="G42" s="158"/>
      <c r="H42" s="158"/>
      <c r="I42" s="158"/>
    </row>
    <row r="43" spans="1:9">
      <c r="A43" s="158"/>
      <c r="B43" s="158"/>
      <c r="C43" s="158"/>
      <c r="D43" s="158"/>
      <c r="E43" s="158"/>
      <c r="F43" s="158"/>
      <c r="G43" s="158"/>
      <c r="H43" s="158"/>
      <c r="I43" s="158"/>
    </row>
    <row r="44" spans="1:9">
      <c r="A44" s="158"/>
      <c r="B44" s="158"/>
      <c r="C44" s="158"/>
      <c r="D44" s="158"/>
      <c r="E44" s="158"/>
      <c r="F44" s="158"/>
      <c r="G44" s="158"/>
      <c r="H44" s="158"/>
      <c r="I44" s="158"/>
    </row>
  </sheetData>
  <mergeCells count="3">
    <mergeCell ref="A17:I17"/>
    <mergeCell ref="A19:I19"/>
    <mergeCell ref="A23:I23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7"/>
  <sheetViews>
    <sheetView view="pageBreakPreview" topLeftCell="A18" zoomScale="150" zoomScaleSheetLayoutView="150" workbookViewId="0">
      <selection activeCell="A41" sqref="A41:XFD41"/>
    </sheetView>
  </sheetViews>
  <sheetFormatPr baseColWidth="10" defaultColWidth="8.83203125" defaultRowHeight="14"/>
  <cols>
    <col min="1" max="1" width="49.33203125" style="105" customWidth="1"/>
    <col min="2" max="4" width="14" style="105" customWidth="1"/>
    <col min="5" max="16384" width="8.83203125" style="105"/>
  </cols>
  <sheetData>
    <row r="1" spans="1:4">
      <c r="A1" s="106" t="s">
        <v>106</v>
      </c>
      <c r="B1" s="107"/>
      <c r="C1" s="107"/>
      <c r="D1" s="107"/>
    </row>
    <row r="2" spans="1:4">
      <c r="A2" s="106"/>
      <c r="B2" s="107"/>
      <c r="C2" s="107"/>
      <c r="D2" s="107"/>
    </row>
    <row r="3" spans="1:4">
      <c r="A3" s="210" t="s">
        <v>272</v>
      </c>
      <c r="B3" s="210"/>
      <c r="C3" s="210"/>
      <c r="D3" s="210"/>
    </row>
    <row r="4" spans="1:4">
      <c r="A4" s="108"/>
      <c r="B4" s="108"/>
      <c r="C4" s="108"/>
      <c r="D4" s="108"/>
    </row>
    <row r="5" spans="1:4">
      <c r="A5" s="211" t="s">
        <v>267</v>
      </c>
      <c r="B5" s="211"/>
      <c r="C5" s="211"/>
      <c r="D5" s="211"/>
    </row>
    <row r="6" spans="1:4">
      <c r="A6" s="109"/>
      <c r="B6" s="212" t="s">
        <v>107</v>
      </c>
      <c r="C6" s="212"/>
      <c r="D6" s="212"/>
    </row>
    <row r="7" spans="1:4" ht="15" thickBot="1">
      <c r="A7" s="110"/>
      <c r="B7" s="111"/>
      <c r="C7" s="111"/>
      <c r="D7" s="111" t="s">
        <v>108</v>
      </c>
    </row>
    <row r="8" spans="1:4">
      <c r="A8" s="112" t="s">
        <v>109</v>
      </c>
      <c r="B8" s="213" t="s">
        <v>11</v>
      </c>
      <c r="C8" s="214"/>
      <c r="D8" s="215"/>
    </row>
    <row r="9" spans="1:4">
      <c r="A9" s="113" t="s">
        <v>110</v>
      </c>
      <c r="B9" s="114"/>
      <c r="C9" s="115"/>
      <c r="D9" s="116"/>
    </row>
    <row r="10" spans="1:4">
      <c r="A10" s="113" t="s">
        <v>111</v>
      </c>
      <c r="B10" s="114"/>
      <c r="C10" s="115"/>
      <c r="D10" s="116"/>
    </row>
    <row r="11" spans="1:4" ht="16.5" customHeight="1">
      <c r="A11" s="117" t="s">
        <v>112</v>
      </c>
      <c r="B11" s="118">
        <v>230</v>
      </c>
      <c r="C11" s="119"/>
      <c r="D11" s="120"/>
    </row>
    <row r="12" spans="1:4" ht="16.5" customHeight="1">
      <c r="A12" s="117" t="s">
        <v>113</v>
      </c>
      <c r="B12" s="118">
        <v>3448</v>
      </c>
      <c r="C12" s="119"/>
      <c r="D12" s="120"/>
    </row>
    <row r="13" spans="1:4" ht="16.5" customHeight="1">
      <c r="A13" s="117" t="s">
        <v>114</v>
      </c>
      <c r="B13" s="118">
        <v>921</v>
      </c>
      <c r="C13" s="119"/>
      <c r="D13" s="120"/>
    </row>
    <row r="14" spans="1:4" ht="16.5" customHeight="1">
      <c r="A14" s="117"/>
      <c r="B14" s="118"/>
      <c r="C14" s="119"/>
      <c r="D14" s="120"/>
    </row>
    <row r="15" spans="1:4" ht="16.5" customHeight="1">
      <c r="A15" s="117" t="s">
        <v>115</v>
      </c>
      <c r="B15" s="118">
        <v>166</v>
      </c>
      <c r="C15" s="119"/>
      <c r="D15" s="120"/>
    </row>
    <row r="16" spans="1:4" ht="16.5" customHeight="1">
      <c r="A16" s="117" t="s">
        <v>116</v>
      </c>
      <c r="B16" s="118">
        <f>198000+5254+4384+32943+14256+3905+20000</f>
        <v>278742</v>
      </c>
      <c r="C16" s="119"/>
      <c r="D16" s="120"/>
    </row>
    <row r="17" spans="1:4" ht="16.5" customHeight="1">
      <c r="A17" s="117" t="s">
        <v>117</v>
      </c>
      <c r="B17" s="121"/>
      <c r="C17" s="122">
        <f>SUM(B11:B16)</f>
        <v>283507</v>
      </c>
      <c r="D17" s="123"/>
    </row>
    <row r="18" spans="1:4" ht="16.5" customHeight="1">
      <c r="A18" s="117" t="s">
        <v>118</v>
      </c>
      <c r="B18" s="118"/>
      <c r="C18" s="119"/>
      <c r="D18" s="123"/>
    </row>
    <row r="19" spans="1:4" ht="16.5" customHeight="1">
      <c r="A19" s="113" t="s">
        <v>119</v>
      </c>
      <c r="B19" s="118"/>
      <c r="C19" s="119"/>
      <c r="D19" s="123"/>
    </row>
    <row r="20" spans="1:4" ht="16.5" customHeight="1">
      <c r="A20" s="117" t="s">
        <v>120</v>
      </c>
      <c r="B20" s="118">
        <v>1800000</v>
      </c>
      <c r="C20" s="119"/>
      <c r="D20" s="120"/>
    </row>
    <row r="21" spans="1:4" ht="16.5" customHeight="1">
      <c r="A21" s="117" t="s">
        <v>121</v>
      </c>
      <c r="B21" s="118">
        <v>10000</v>
      </c>
      <c r="C21" s="119"/>
      <c r="D21" s="120"/>
    </row>
    <row r="22" spans="1:4" ht="16.5" customHeight="1">
      <c r="A22" s="113" t="s">
        <v>122</v>
      </c>
      <c r="B22" s="118">
        <v>0</v>
      </c>
      <c r="C22" s="119"/>
      <c r="D22" s="120"/>
    </row>
    <row r="23" spans="1:4" ht="16.5" customHeight="1">
      <c r="A23" s="113" t="s">
        <v>123</v>
      </c>
      <c r="B23" s="118">
        <v>0</v>
      </c>
      <c r="C23" s="119"/>
      <c r="D23" s="120"/>
    </row>
    <row r="24" spans="1:4" ht="16.5" customHeight="1">
      <c r="A24" s="117" t="s">
        <v>124</v>
      </c>
      <c r="B24" s="124"/>
      <c r="C24" s="118">
        <f>SUM(B20:B23)</f>
        <v>1810000</v>
      </c>
      <c r="D24" s="120"/>
    </row>
    <row r="25" spans="1:4" ht="16.5" customHeight="1">
      <c r="A25" s="125" t="s">
        <v>125</v>
      </c>
      <c r="B25" s="121"/>
      <c r="C25" s="126"/>
      <c r="D25" s="127">
        <f>C17+C24</f>
        <v>2093507</v>
      </c>
    </row>
    <row r="26" spans="1:4" ht="16.5" customHeight="1">
      <c r="A26" s="117" t="s">
        <v>126</v>
      </c>
      <c r="B26" s="118"/>
      <c r="C26" s="119"/>
      <c r="D26" s="120"/>
    </row>
    <row r="27" spans="1:4" ht="16.5" customHeight="1">
      <c r="A27" s="117" t="s">
        <v>127</v>
      </c>
      <c r="B27" s="118"/>
      <c r="C27" s="119"/>
      <c r="D27" s="120"/>
    </row>
    <row r="28" spans="1:4" ht="16.5" customHeight="1">
      <c r="A28" s="117" t="s">
        <v>128</v>
      </c>
      <c r="B28" s="118">
        <v>220576</v>
      </c>
      <c r="C28" s="119"/>
      <c r="D28" s="120"/>
    </row>
    <row r="29" spans="1:4" ht="16.5" customHeight="1">
      <c r="A29" s="117" t="s">
        <v>129</v>
      </c>
      <c r="B29" s="118">
        <v>1201886</v>
      </c>
      <c r="C29" s="119"/>
      <c r="D29" s="120"/>
    </row>
    <row r="30" spans="1:4" ht="16.5" customHeight="1">
      <c r="A30" s="117" t="s">
        <v>130</v>
      </c>
      <c r="B30" s="118">
        <v>0</v>
      </c>
      <c r="C30" s="119"/>
      <c r="D30" s="120"/>
    </row>
    <row r="31" spans="1:4" ht="16.5" customHeight="1">
      <c r="A31" s="117" t="s">
        <v>131</v>
      </c>
      <c r="B31" s="121"/>
      <c r="C31" s="122">
        <f>SUM(B28:B30)</f>
        <v>1422462</v>
      </c>
      <c r="D31" s="120"/>
    </row>
    <row r="32" spans="1:4" ht="16.5" customHeight="1">
      <c r="A32" s="117" t="s">
        <v>132</v>
      </c>
      <c r="B32" s="118"/>
      <c r="C32" s="119"/>
      <c r="D32" s="120"/>
    </row>
    <row r="33" spans="1:4" ht="16.5" customHeight="1">
      <c r="A33" s="117" t="s">
        <v>133</v>
      </c>
      <c r="B33" s="118">
        <v>3527624</v>
      </c>
      <c r="C33" s="119"/>
      <c r="D33" s="120"/>
    </row>
    <row r="34" spans="1:4" ht="16.5" customHeight="1">
      <c r="A34" s="117" t="s">
        <v>134</v>
      </c>
      <c r="B34" s="118">
        <v>0</v>
      </c>
      <c r="C34" s="119"/>
      <c r="D34" s="120"/>
    </row>
    <row r="35" spans="1:4" ht="16.5" customHeight="1">
      <c r="A35" s="117" t="s">
        <v>135</v>
      </c>
      <c r="B35" s="121"/>
      <c r="C35" s="118">
        <f>SUM(B33:B34)</f>
        <v>3527624</v>
      </c>
      <c r="D35" s="120"/>
    </row>
    <row r="36" spans="1:4" ht="16.5" customHeight="1">
      <c r="A36" s="125" t="s">
        <v>136</v>
      </c>
      <c r="B36" s="121"/>
      <c r="C36" s="126"/>
      <c r="D36" s="127">
        <f>C31+C35</f>
        <v>4950086</v>
      </c>
    </row>
    <row r="37" spans="1:4" ht="16.5" customHeight="1" thickBot="1">
      <c r="A37" s="128" t="s">
        <v>137</v>
      </c>
      <c r="B37" s="129"/>
      <c r="C37" s="130"/>
      <c r="D37" s="131">
        <f>D25-D36</f>
        <v>-2856579</v>
      </c>
    </row>
    <row r="38" spans="1:4">
      <c r="A38" s="132"/>
      <c r="B38" s="119"/>
      <c r="C38" s="119"/>
      <c r="D38" s="119"/>
    </row>
    <row r="39" spans="1:4">
      <c r="A39" s="132"/>
      <c r="B39" s="119"/>
      <c r="C39" s="119"/>
      <c r="D39" s="119"/>
    </row>
    <row r="40" spans="1:4">
      <c r="A40" s="132"/>
      <c r="B40" s="119"/>
      <c r="C40" s="119"/>
      <c r="D40" s="119"/>
    </row>
    <row r="41" spans="1:4">
      <c r="A41" s="133"/>
      <c r="B41" s="134"/>
      <c r="C41" s="134"/>
      <c r="D41" s="134"/>
    </row>
    <row r="42" spans="1:4">
      <c r="A42" s="216"/>
      <c r="B42" s="217"/>
      <c r="C42" s="217"/>
      <c r="D42" s="217"/>
    </row>
    <row r="43" spans="1:4">
      <c r="A43" s="217"/>
      <c r="B43" s="217"/>
      <c r="C43" s="217"/>
      <c r="D43" s="217"/>
    </row>
    <row r="44" spans="1:4">
      <c r="A44" s="217"/>
      <c r="B44" s="217"/>
      <c r="C44" s="217"/>
      <c r="D44" s="217"/>
    </row>
    <row r="45" spans="1:4">
      <c r="A45" s="217"/>
      <c r="B45" s="217"/>
      <c r="C45" s="217"/>
      <c r="D45" s="217"/>
    </row>
    <row r="46" spans="1:4">
      <c r="A46" s="217"/>
      <c r="B46" s="217"/>
      <c r="C46" s="217"/>
      <c r="D46" s="217"/>
    </row>
    <row r="47" spans="1:4">
      <c r="A47" s="106"/>
      <c r="B47" s="106"/>
      <c r="C47" s="106"/>
      <c r="D47" s="106"/>
    </row>
  </sheetData>
  <mergeCells count="5">
    <mergeCell ref="A3:D3"/>
    <mergeCell ref="A5:D5"/>
    <mergeCell ref="B6:D6"/>
    <mergeCell ref="B8:D8"/>
    <mergeCell ref="A42:D46"/>
  </mergeCells>
  <phoneticPr fontId="2"/>
  <pageMargins left="0.7" right="0.45" top="0.64" bottom="0.75" header="0.3" footer="0.3"/>
  <pageSetup paperSize="9" scale="93" orientation="portrait"/>
  <extLst>
    <ext xmlns:mx="http://schemas.microsoft.com/office/mac/excel/2008/main" uri="{64002731-A6B0-56B0-2670-7721B7C09600}">
      <mx:PLV Mode="0" OnePage="0" WScale="99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tabSelected="1" view="pageBreakPreview" topLeftCell="A40" zoomScale="110" zoomScaleSheetLayoutView="110" workbookViewId="0">
      <selection activeCell="A81" sqref="A81:XFD85"/>
    </sheetView>
  </sheetViews>
  <sheetFormatPr baseColWidth="10" defaultColWidth="8.83203125" defaultRowHeight="5.75" customHeight="1"/>
  <cols>
    <col min="1" max="2" width="2.6640625" style="3" customWidth="1"/>
    <col min="3" max="5" width="2.1640625" style="3" customWidth="1"/>
    <col min="6" max="6" width="29" style="3" customWidth="1"/>
    <col min="7" max="9" width="19.5" customWidth="1"/>
    <col min="10" max="10" width="5.6640625" customWidth="1"/>
  </cols>
  <sheetData>
    <row r="1" spans="1:9" ht="14">
      <c r="A1" s="13" t="s">
        <v>87</v>
      </c>
      <c r="B1" s="6"/>
      <c r="C1" s="6"/>
      <c r="D1" s="6"/>
      <c r="E1" s="6"/>
      <c r="F1" s="6"/>
      <c r="G1" s="2"/>
      <c r="H1" s="2"/>
      <c r="I1" s="2"/>
    </row>
    <row r="2" spans="1:9" ht="18" customHeight="1">
      <c r="A2" s="218" t="s">
        <v>273</v>
      </c>
      <c r="B2" s="218"/>
      <c r="C2" s="218"/>
      <c r="D2" s="218"/>
      <c r="E2" s="218"/>
      <c r="F2" s="218"/>
      <c r="G2" s="218"/>
      <c r="H2" s="218"/>
      <c r="I2" s="218"/>
    </row>
    <row r="3" spans="1:9" s="24" customFormat="1" ht="14">
      <c r="A3" s="219" t="s">
        <v>274</v>
      </c>
      <c r="B3" s="219"/>
      <c r="C3" s="219"/>
      <c r="D3" s="219"/>
      <c r="E3" s="219"/>
      <c r="F3" s="219"/>
      <c r="G3" s="219"/>
      <c r="H3" s="219"/>
      <c r="I3" s="219"/>
    </row>
    <row r="4" spans="1:9" s="24" customFormat="1" ht="14">
      <c r="A4" s="14"/>
      <c r="B4" s="14"/>
      <c r="C4" s="14"/>
      <c r="D4" s="14"/>
      <c r="E4" s="14"/>
      <c r="F4" s="14"/>
      <c r="I4" s="21" t="s">
        <v>99</v>
      </c>
    </row>
    <row r="5" spans="1:9" s="14" customFormat="1" ht="14">
      <c r="I5" s="22" t="s">
        <v>1</v>
      </c>
    </row>
    <row r="6" spans="1:9" s="34" customFormat="1" ht="14">
      <c r="A6" s="31" t="s">
        <v>0</v>
      </c>
      <c r="B6" s="32"/>
      <c r="C6" s="32"/>
      <c r="D6" s="32"/>
      <c r="E6" s="32"/>
      <c r="F6" s="33"/>
      <c r="G6" s="223" t="s">
        <v>11</v>
      </c>
      <c r="H6" s="224"/>
      <c r="I6" s="224"/>
    </row>
    <row r="7" spans="1:9" s="24" customFormat="1" ht="14">
      <c r="A7" s="15" t="s">
        <v>15</v>
      </c>
      <c r="B7" s="16" t="s">
        <v>14</v>
      </c>
      <c r="C7" s="16"/>
      <c r="D7" s="16"/>
      <c r="E7" s="16"/>
      <c r="F7" s="17"/>
      <c r="G7" s="25"/>
      <c r="H7" s="26"/>
      <c r="I7" s="26"/>
    </row>
    <row r="8" spans="1:9" s="24" customFormat="1" ht="14">
      <c r="A8" s="15"/>
      <c r="B8" s="16" t="s">
        <v>13</v>
      </c>
      <c r="C8" s="16" t="s">
        <v>12</v>
      </c>
      <c r="D8" s="16"/>
      <c r="E8" s="16"/>
      <c r="F8" s="17"/>
      <c r="G8" s="25"/>
      <c r="H8" s="26"/>
      <c r="I8" s="26"/>
    </row>
    <row r="9" spans="1:9" s="24" customFormat="1" ht="14">
      <c r="A9" s="15"/>
      <c r="B9" s="16"/>
      <c r="C9" s="16" t="s">
        <v>30</v>
      </c>
      <c r="D9" s="16"/>
      <c r="E9" s="16"/>
      <c r="F9" s="17"/>
      <c r="G9" s="94">
        <v>10000</v>
      </c>
      <c r="H9" s="95">
        <f>G9</f>
        <v>10000</v>
      </c>
      <c r="I9" s="26"/>
    </row>
    <row r="10" spans="1:9" s="24" customFormat="1" ht="14">
      <c r="A10" s="15"/>
      <c r="B10" s="16"/>
      <c r="C10" s="16" t="s">
        <v>31</v>
      </c>
      <c r="D10" s="16"/>
      <c r="E10" s="16"/>
      <c r="F10" s="17"/>
      <c r="G10" s="26">
        <v>0</v>
      </c>
      <c r="H10" s="96"/>
      <c r="I10" s="26"/>
    </row>
    <row r="11" spans="1:9" s="24" customFormat="1" ht="14">
      <c r="A11" s="15"/>
      <c r="B11" s="16" t="s">
        <v>18</v>
      </c>
      <c r="C11" s="16" t="s">
        <v>64</v>
      </c>
      <c r="D11" s="16"/>
      <c r="E11" s="16"/>
      <c r="F11" s="17"/>
      <c r="G11" s="25"/>
      <c r="H11" s="96"/>
      <c r="I11" s="26"/>
    </row>
    <row r="12" spans="1:9" s="24" customFormat="1" ht="14">
      <c r="A12" s="15"/>
      <c r="B12" s="16"/>
      <c r="C12" s="16" t="s">
        <v>65</v>
      </c>
      <c r="D12" s="16"/>
      <c r="E12" s="16"/>
      <c r="F12" s="17"/>
      <c r="G12" s="94">
        <v>0</v>
      </c>
      <c r="H12" s="95">
        <f>G12</f>
        <v>0</v>
      </c>
      <c r="I12" s="26"/>
    </row>
    <row r="13" spans="1:9" s="24" customFormat="1" ht="14">
      <c r="A13" s="15"/>
      <c r="B13" s="16"/>
      <c r="C13" s="16" t="s">
        <v>56</v>
      </c>
      <c r="D13" s="16"/>
      <c r="E13" s="16"/>
      <c r="F13" s="17"/>
      <c r="G13" s="27">
        <v>0</v>
      </c>
      <c r="H13" s="96"/>
      <c r="I13" s="26"/>
    </row>
    <row r="14" spans="1:9" s="24" customFormat="1" ht="14">
      <c r="A14" s="15"/>
      <c r="B14" s="16" t="s">
        <v>16</v>
      </c>
      <c r="C14" s="16" t="s">
        <v>17</v>
      </c>
      <c r="D14" s="16"/>
      <c r="E14" s="16"/>
      <c r="F14" s="17"/>
      <c r="G14" s="25"/>
      <c r="H14" s="96"/>
      <c r="I14" s="26"/>
    </row>
    <row r="15" spans="1:9" s="24" customFormat="1" ht="14">
      <c r="A15" s="15"/>
      <c r="B15" s="16"/>
      <c r="C15" s="16" t="s">
        <v>32</v>
      </c>
      <c r="D15" s="16"/>
      <c r="E15" s="16"/>
      <c r="F15" s="17"/>
      <c r="G15" s="26">
        <v>0</v>
      </c>
      <c r="H15" s="96"/>
      <c r="I15" s="26"/>
    </row>
    <row r="16" spans="1:9" s="24" customFormat="1" ht="14">
      <c r="A16" s="15"/>
      <c r="B16" s="16"/>
      <c r="C16" s="16" t="s">
        <v>100</v>
      </c>
      <c r="D16" s="16"/>
      <c r="E16" s="16"/>
      <c r="F16" s="17"/>
      <c r="G16" s="96">
        <v>0</v>
      </c>
      <c r="H16" s="104">
        <f>SUM(G15:G16)</f>
        <v>0</v>
      </c>
      <c r="I16" s="26"/>
    </row>
    <row r="17" spans="1:14" s="24" customFormat="1" ht="14">
      <c r="A17" s="15"/>
      <c r="B17" s="16" t="s">
        <v>19</v>
      </c>
      <c r="C17" s="16" t="s">
        <v>33</v>
      </c>
      <c r="D17" s="16"/>
      <c r="E17" s="16"/>
      <c r="F17" s="17"/>
      <c r="G17" s="26"/>
      <c r="H17" s="103"/>
      <c r="I17" s="26"/>
    </row>
    <row r="18" spans="1:14" s="24" customFormat="1" ht="14">
      <c r="A18" s="15"/>
      <c r="B18" s="16"/>
      <c r="C18" s="16" t="s">
        <v>33</v>
      </c>
      <c r="D18" s="16"/>
      <c r="E18" s="16"/>
      <c r="F18" s="17"/>
      <c r="G18" s="94">
        <v>250000</v>
      </c>
      <c r="H18" s="95">
        <f>G18</f>
        <v>250000</v>
      </c>
      <c r="I18" s="26"/>
    </row>
    <row r="19" spans="1:14" s="24" customFormat="1" ht="14">
      <c r="A19" s="15"/>
      <c r="B19" s="16" t="s">
        <v>20</v>
      </c>
      <c r="C19" s="16" t="s">
        <v>34</v>
      </c>
      <c r="D19" s="16"/>
      <c r="E19" s="16"/>
      <c r="F19" s="17"/>
      <c r="G19" s="25"/>
      <c r="H19" s="96"/>
      <c r="I19" s="26"/>
    </row>
    <row r="20" spans="1:14" s="24" customFormat="1" ht="14">
      <c r="A20" s="15"/>
      <c r="B20" s="16"/>
      <c r="C20" s="16" t="s">
        <v>2</v>
      </c>
      <c r="D20" s="16"/>
      <c r="E20" s="16"/>
      <c r="F20" s="17"/>
      <c r="G20" s="25">
        <v>0</v>
      </c>
      <c r="H20" s="96"/>
      <c r="I20" s="26"/>
    </row>
    <row r="21" spans="1:14" s="24" customFormat="1" ht="14">
      <c r="A21" s="15"/>
      <c r="B21" s="16"/>
      <c r="C21" s="16" t="s">
        <v>85</v>
      </c>
      <c r="D21" s="16"/>
      <c r="E21" s="16"/>
      <c r="F21" s="17"/>
      <c r="G21" s="27">
        <v>0</v>
      </c>
      <c r="H21" s="95">
        <f>G20+G21</f>
        <v>0</v>
      </c>
      <c r="I21" s="26"/>
    </row>
    <row r="22" spans="1:14" s="24" customFormat="1" ht="14">
      <c r="A22" s="18"/>
      <c r="B22" s="19" t="s">
        <v>44</v>
      </c>
      <c r="C22" s="19"/>
      <c r="D22" s="19"/>
      <c r="E22" s="19"/>
      <c r="F22" s="20"/>
      <c r="G22" s="205"/>
      <c r="H22" s="206"/>
      <c r="I22" s="95">
        <f>SUM(H9:H21)</f>
        <v>260000</v>
      </c>
    </row>
    <row r="23" spans="1:14" s="24" customFormat="1" ht="14">
      <c r="A23" s="15" t="s">
        <v>22</v>
      </c>
      <c r="B23" s="16" t="s">
        <v>21</v>
      </c>
      <c r="C23" s="16"/>
      <c r="D23" s="16"/>
      <c r="E23" s="16"/>
      <c r="F23" s="17"/>
      <c r="G23" s="25"/>
      <c r="H23" s="26"/>
      <c r="I23" s="26"/>
    </row>
    <row r="24" spans="1:14" s="24" customFormat="1" ht="14">
      <c r="A24" s="15"/>
      <c r="B24" s="16" t="s">
        <v>60</v>
      </c>
      <c r="C24" s="16" t="s">
        <v>61</v>
      </c>
      <c r="D24" s="16"/>
      <c r="E24" s="16"/>
      <c r="F24" s="17"/>
      <c r="G24" s="25"/>
      <c r="H24" s="26"/>
      <c r="I24" s="26"/>
    </row>
    <row r="25" spans="1:14" s="24" customFormat="1" ht="14">
      <c r="A25" s="15"/>
      <c r="C25" s="225" t="s">
        <v>58</v>
      </c>
      <c r="D25" s="225"/>
      <c r="E25" s="16" t="s">
        <v>23</v>
      </c>
      <c r="F25" s="17"/>
      <c r="G25" s="25">
        <v>0</v>
      </c>
      <c r="H25" s="26"/>
      <c r="I25" s="26"/>
      <c r="N25" s="69"/>
    </row>
    <row r="26" spans="1:14" s="24" customFormat="1" ht="14">
      <c r="A26" s="15"/>
      <c r="B26" s="16"/>
      <c r="E26" s="16" t="s">
        <v>35</v>
      </c>
      <c r="F26" s="17"/>
      <c r="G26" s="25">
        <v>0</v>
      </c>
      <c r="H26" s="26"/>
      <c r="I26" s="26"/>
    </row>
    <row r="27" spans="1:14" s="24" customFormat="1" ht="14">
      <c r="A27" s="15"/>
      <c r="B27" s="16"/>
      <c r="E27" s="16" t="s">
        <v>4</v>
      </c>
      <c r="F27" s="17"/>
      <c r="G27" s="25">
        <v>0</v>
      </c>
      <c r="H27" s="26"/>
      <c r="I27" s="26"/>
    </row>
    <row r="28" spans="1:14" s="24" customFormat="1" ht="14">
      <c r="A28" s="15"/>
      <c r="B28" s="16"/>
      <c r="D28" s="16"/>
      <c r="E28" s="16" t="s">
        <v>8</v>
      </c>
      <c r="F28" s="17"/>
      <c r="G28" s="25">
        <v>0</v>
      </c>
      <c r="H28" s="26"/>
      <c r="I28" s="26"/>
    </row>
    <row r="29" spans="1:14" s="24" customFormat="1" ht="14">
      <c r="A29" s="15"/>
      <c r="B29" s="16"/>
      <c r="E29" s="16" t="s">
        <v>36</v>
      </c>
      <c r="F29" s="17"/>
      <c r="G29" s="97">
        <f>SUM(G25:G28)</f>
        <v>0</v>
      </c>
      <c r="H29" s="26"/>
      <c r="I29" s="26"/>
    </row>
    <row r="30" spans="1:14" s="24" customFormat="1" ht="14">
      <c r="A30" s="15"/>
      <c r="C30" s="225" t="s">
        <v>57</v>
      </c>
      <c r="D30" s="225"/>
      <c r="E30" s="16" t="s">
        <v>24</v>
      </c>
      <c r="F30" s="17"/>
      <c r="G30" s="94"/>
      <c r="H30" s="26"/>
      <c r="I30" s="26"/>
    </row>
    <row r="31" spans="1:14" s="24" customFormat="1" ht="14">
      <c r="A31" s="15"/>
      <c r="B31" s="16"/>
      <c r="D31" s="16"/>
      <c r="E31" s="221" t="s">
        <v>10</v>
      </c>
      <c r="F31" s="222"/>
      <c r="G31" s="94">
        <v>25000</v>
      </c>
      <c r="H31" s="26"/>
      <c r="I31" s="26"/>
    </row>
    <row r="32" spans="1:14" s="24" customFormat="1" ht="14">
      <c r="A32" s="15"/>
      <c r="B32" s="16"/>
      <c r="D32" s="16"/>
      <c r="E32" s="221" t="s">
        <v>3</v>
      </c>
      <c r="F32" s="222"/>
      <c r="G32" s="94">
        <v>0</v>
      </c>
      <c r="H32" s="26"/>
      <c r="I32" s="26"/>
    </row>
    <row r="33" spans="1:9" s="24" customFormat="1" ht="14">
      <c r="A33" s="15"/>
      <c r="B33" s="16"/>
      <c r="D33" s="16"/>
      <c r="E33" s="221" t="s">
        <v>91</v>
      </c>
      <c r="F33" s="222"/>
      <c r="G33" s="94">
        <v>0</v>
      </c>
      <c r="H33" s="26"/>
      <c r="I33" s="26"/>
    </row>
    <row r="34" spans="1:9" s="24" customFormat="1" ht="14">
      <c r="A34" s="15"/>
      <c r="B34" s="16"/>
      <c r="D34" s="16"/>
      <c r="E34" s="221" t="s">
        <v>231</v>
      </c>
      <c r="F34" s="222"/>
      <c r="G34" s="94">
        <v>0</v>
      </c>
      <c r="H34" s="26"/>
      <c r="I34" s="26"/>
    </row>
    <row r="35" spans="1:9" s="24" customFormat="1" ht="14">
      <c r="A35" s="15"/>
      <c r="B35" s="16"/>
      <c r="D35" s="16"/>
      <c r="E35" s="221" t="s">
        <v>92</v>
      </c>
      <c r="F35" s="222"/>
      <c r="G35" s="94">
        <v>0</v>
      </c>
      <c r="H35" s="26"/>
      <c r="I35" s="26"/>
    </row>
    <row r="36" spans="1:9" s="24" customFormat="1" ht="14">
      <c r="A36" s="15"/>
      <c r="B36" s="16"/>
      <c r="D36" s="16"/>
      <c r="E36" s="221" t="s">
        <v>101</v>
      </c>
      <c r="F36" s="222"/>
      <c r="G36" s="94">
        <v>0</v>
      </c>
      <c r="H36" s="26"/>
      <c r="I36" s="26"/>
    </row>
    <row r="37" spans="1:9" s="24" customFormat="1" ht="14">
      <c r="A37" s="15"/>
      <c r="B37" s="16"/>
      <c r="D37" s="16"/>
      <c r="E37" s="221" t="s">
        <v>89</v>
      </c>
      <c r="F37" s="222"/>
      <c r="G37" s="94">
        <v>0</v>
      </c>
      <c r="H37" s="26"/>
      <c r="I37" s="26"/>
    </row>
    <row r="38" spans="1:9" s="24" customFormat="1" ht="14">
      <c r="A38" s="15"/>
      <c r="B38" s="16"/>
      <c r="D38" s="16"/>
      <c r="E38" s="221" t="s">
        <v>228</v>
      </c>
      <c r="F38" s="222"/>
      <c r="G38" s="94">
        <v>0</v>
      </c>
      <c r="H38" s="26"/>
      <c r="I38" s="26"/>
    </row>
    <row r="39" spans="1:9" s="24" customFormat="1" ht="14">
      <c r="A39" s="15"/>
      <c r="B39" s="16"/>
      <c r="D39" s="16"/>
      <c r="E39" s="221" t="s">
        <v>229</v>
      </c>
      <c r="F39" s="222"/>
      <c r="G39" s="94">
        <v>0</v>
      </c>
      <c r="H39" s="26"/>
      <c r="I39" s="26"/>
    </row>
    <row r="40" spans="1:9" s="24" customFormat="1" ht="14">
      <c r="A40" s="15"/>
      <c r="B40" s="16"/>
      <c r="D40" s="16"/>
      <c r="E40" s="221" t="s">
        <v>102</v>
      </c>
      <c r="F40" s="222"/>
      <c r="G40" s="94">
        <v>0</v>
      </c>
      <c r="H40" s="26"/>
      <c r="I40" s="26"/>
    </row>
    <row r="41" spans="1:9" s="24" customFormat="1" ht="14">
      <c r="A41" s="15"/>
      <c r="B41" s="16"/>
      <c r="D41" s="16"/>
      <c r="E41" s="221" t="s">
        <v>98</v>
      </c>
      <c r="F41" s="222"/>
      <c r="G41" s="94">
        <v>200000</v>
      </c>
      <c r="H41" s="194"/>
      <c r="I41" s="26"/>
    </row>
    <row r="42" spans="1:9" s="24" customFormat="1" ht="14">
      <c r="A42" s="15"/>
      <c r="B42" s="16"/>
      <c r="D42" s="16"/>
      <c r="E42" s="221" t="s">
        <v>238</v>
      </c>
      <c r="F42" s="222"/>
      <c r="G42" s="94">
        <v>14256</v>
      </c>
      <c r="H42" s="194"/>
      <c r="I42" s="26"/>
    </row>
    <row r="43" spans="1:9" s="24" customFormat="1" ht="14">
      <c r="A43" s="15"/>
      <c r="B43" s="16"/>
      <c r="D43" s="16"/>
      <c r="E43" s="16" t="s">
        <v>37</v>
      </c>
      <c r="F43" s="17"/>
      <c r="G43" s="95">
        <f>SUM(G31:G42)</f>
        <v>239256</v>
      </c>
      <c r="H43" s="194"/>
      <c r="I43" s="26"/>
    </row>
    <row r="44" spans="1:9" s="24" customFormat="1" ht="14">
      <c r="A44" s="15"/>
      <c r="B44" s="16"/>
      <c r="C44" s="24" t="s">
        <v>59</v>
      </c>
      <c r="D44" s="16"/>
      <c r="E44" s="195"/>
      <c r="F44" s="196"/>
      <c r="G44" s="193"/>
      <c r="H44" s="95">
        <f>G29+G43</f>
        <v>239256</v>
      </c>
      <c r="I44" s="26"/>
    </row>
    <row r="45" spans="1:9" s="24" customFormat="1" ht="14">
      <c r="A45" s="15"/>
      <c r="B45" s="16" t="s">
        <v>62</v>
      </c>
      <c r="C45" s="16" t="s">
        <v>63</v>
      </c>
      <c r="D45" s="16"/>
      <c r="E45" s="16"/>
      <c r="F45" s="17"/>
      <c r="G45" s="94"/>
      <c r="H45" s="96"/>
      <c r="I45" s="26"/>
    </row>
    <row r="46" spans="1:9" s="24" customFormat="1" ht="14">
      <c r="A46" s="15"/>
      <c r="B46" s="16"/>
      <c r="C46" s="225" t="s">
        <v>58</v>
      </c>
      <c r="D46" s="225"/>
      <c r="E46" s="221" t="s">
        <v>23</v>
      </c>
      <c r="F46" s="222"/>
      <c r="G46" s="94"/>
      <c r="H46" s="96"/>
      <c r="I46" s="26"/>
    </row>
    <row r="47" spans="1:9" s="24" customFormat="1" ht="14">
      <c r="A47" s="15"/>
      <c r="B47" s="16"/>
      <c r="D47" s="16"/>
      <c r="E47" s="221" t="s">
        <v>48</v>
      </c>
      <c r="F47" s="222"/>
      <c r="G47" s="94">
        <v>0</v>
      </c>
      <c r="H47" s="96"/>
      <c r="I47" s="26"/>
    </row>
    <row r="48" spans="1:9" s="24" customFormat="1" ht="14">
      <c r="A48" s="15"/>
      <c r="B48" s="16"/>
      <c r="D48" s="16"/>
      <c r="E48" s="221" t="s">
        <v>35</v>
      </c>
      <c r="F48" s="222"/>
      <c r="G48" s="94">
        <v>0</v>
      </c>
      <c r="H48" s="96"/>
      <c r="I48" s="26"/>
    </row>
    <row r="49" spans="1:9" s="24" customFormat="1" ht="14">
      <c r="A49" s="15"/>
      <c r="B49" s="16"/>
      <c r="D49" s="16"/>
      <c r="E49" s="221" t="s">
        <v>230</v>
      </c>
      <c r="F49" s="222"/>
      <c r="G49" s="94">
        <v>0</v>
      </c>
      <c r="H49" s="96"/>
      <c r="I49" s="26"/>
    </row>
    <row r="50" spans="1:9" s="24" customFormat="1" ht="14">
      <c r="A50" s="15"/>
      <c r="B50" s="16"/>
      <c r="D50" s="16"/>
      <c r="E50" s="221" t="s">
        <v>4</v>
      </c>
      <c r="F50" s="222"/>
      <c r="G50" s="94">
        <v>0</v>
      </c>
      <c r="H50" s="96"/>
      <c r="I50" s="26"/>
    </row>
    <row r="51" spans="1:9" s="24" customFormat="1" ht="14">
      <c r="A51" s="15"/>
      <c r="B51" s="16"/>
      <c r="D51" s="16"/>
      <c r="E51" s="221" t="s">
        <v>8</v>
      </c>
      <c r="F51" s="222"/>
      <c r="G51" s="94">
        <v>0</v>
      </c>
      <c r="H51" s="96"/>
      <c r="I51" s="26"/>
    </row>
    <row r="52" spans="1:9" s="24" customFormat="1" ht="14">
      <c r="A52" s="15"/>
      <c r="B52" s="16"/>
      <c r="D52" s="16"/>
      <c r="E52" s="221" t="s">
        <v>9</v>
      </c>
      <c r="F52" s="222"/>
      <c r="G52" s="96">
        <v>0</v>
      </c>
      <c r="H52" s="96"/>
      <c r="I52" s="26"/>
    </row>
    <row r="53" spans="1:9" s="24" customFormat="1" ht="14">
      <c r="A53" s="15"/>
      <c r="B53" s="16"/>
      <c r="D53" s="16"/>
      <c r="E53" s="16" t="s">
        <v>36</v>
      </c>
      <c r="F53" s="17"/>
      <c r="G53" s="97">
        <f>SUM(G47:G52)</f>
        <v>0</v>
      </c>
      <c r="H53" s="96"/>
      <c r="I53" s="26"/>
    </row>
    <row r="54" spans="1:9" s="24" customFormat="1" ht="14">
      <c r="A54" s="15"/>
      <c r="B54" s="16"/>
      <c r="C54" s="225" t="s">
        <v>57</v>
      </c>
      <c r="D54" s="225"/>
      <c r="E54" s="221" t="s">
        <v>24</v>
      </c>
      <c r="F54" s="222"/>
      <c r="G54" s="94"/>
      <c r="H54" s="96"/>
      <c r="I54" s="26"/>
    </row>
    <row r="55" spans="1:9" s="24" customFormat="1" ht="14">
      <c r="A55" s="15"/>
      <c r="B55" s="16"/>
      <c r="D55" s="16"/>
      <c r="E55" s="221" t="s">
        <v>10</v>
      </c>
      <c r="F55" s="222"/>
      <c r="G55" s="94">
        <v>0</v>
      </c>
      <c r="H55" s="96"/>
      <c r="I55" s="26"/>
    </row>
    <row r="56" spans="1:9" s="24" customFormat="1" ht="14">
      <c r="A56" s="15"/>
      <c r="B56" s="16"/>
      <c r="D56" s="16"/>
      <c r="E56" s="221" t="s">
        <v>3</v>
      </c>
      <c r="F56" s="222"/>
      <c r="G56" s="94">
        <v>0</v>
      </c>
      <c r="H56" s="96"/>
      <c r="I56" s="26"/>
    </row>
    <row r="57" spans="1:9" s="24" customFormat="1" ht="14">
      <c r="A57" s="15"/>
      <c r="B57" s="16"/>
      <c r="D57" s="16"/>
      <c r="E57" s="221" t="s">
        <v>91</v>
      </c>
      <c r="F57" s="222"/>
      <c r="G57" s="94">
        <v>0</v>
      </c>
      <c r="H57" s="96"/>
      <c r="I57" s="26"/>
    </row>
    <row r="58" spans="1:9" s="24" customFormat="1" ht="14">
      <c r="A58" s="15"/>
      <c r="B58" s="16"/>
      <c r="D58" s="16"/>
      <c r="E58" s="221" t="s">
        <v>231</v>
      </c>
      <c r="F58" s="222"/>
      <c r="G58" s="94">
        <v>0</v>
      </c>
      <c r="H58" s="96"/>
      <c r="I58" s="26"/>
    </row>
    <row r="59" spans="1:9" s="24" customFormat="1" ht="14">
      <c r="A59" s="15"/>
      <c r="B59" s="16"/>
      <c r="D59" s="16"/>
      <c r="E59" s="221" t="s">
        <v>5</v>
      </c>
      <c r="F59" s="222"/>
      <c r="G59" s="94">
        <v>0</v>
      </c>
      <c r="H59" s="96"/>
      <c r="I59" s="26"/>
    </row>
    <row r="60" spans="1:9" s="24" customFormat="1" ht="14">
      <c r="A60" s="15"/>
      <c r="B60" s="16"/>
      <c r="D60" s="16"/>
      <c r="E60" s="221" t="s">
        <v>103</v>
      </c>
      <c r="F60" s="222"/>
      <c r="G60" s="94">
        <v>89320</v>
      </c>
      <c r="H60" s="96"/>
      <c r="I60" s="26"/>
    </row>
    <row r="61" spans="1:9" s="24" customFormat="1" ht="14">
      <c r="A61" s="15"/>
      <c r="B61" s="16"/>
      <c r="D61" s="16"/>
      <c r="E61" s="226" t="s">
        <v>104</v>
      </c>
      <c r="F61" s="227"/>
      <c r="G61" s="94">
        <v>55456</v>
      </c>
      <c r="H61" s="96"/>
      <c r="I61" s="26"/>
    </row>
    <row r="62" spans="1:9" s="24" customFormat="1" ht="14">
      <c r="A62" s="15"/>
      <c r="B62" s="16"/>
      <c r="D62" s="16"/>
      <c r="E62" s="221" t="s">
        <v>105</v>
      </c>
      <c r="F62" s="222"/>
      <c r="G62" s="94">
        <f>1200+1000+1000+1000</f>
        <v>4200</v>
      </c>
      <c r="H62" s="96"/>
      <c r="I62" s="26"/>
    </row>
    <row r="63" spans="1:9" s="24" customFormat="1" ht="14">
      <c r="A63" s="15"/>
      <c r="B63" s="16"/>
      <c r="D63" s="16"/>
      <c r="E63" s="221" t="s">
        <v>196</v>
      </c>
      <c r="F63" s="222"/>
      <c r="G63" s="94">
        <v>32943</v>
      </c>
      <c r="H63" s="96"/>
      <c r="I63" s="26"/>
    </row>
    <row r="64" spans="1:9" s="24" customFormat="1" ht="14">
      <c r="A64" s="15"/>
      <c r="B64" s="16"/>
      <c r="D64" s="16"/>
      <c r="E64" s="221" t="s">
        <v>240</v>
      </c>
      <c r="F64" s="222"/>
      <c r="G64" s="94">
        <v>0</v>
      </c>
      <c r="H64" s="96"/>
      <c r="I64" s="26"/>
    </row>
    <row r="65" spans="1:9" s="24" customFormat="1" ht="14">
      <c r="A65" s="15"/>
      <c r="B65" s="16"/>
      <c r="D65" s="16"/>
      <c r="E65" s="221" t="s">
        <v>241</v>
      </c>
      <c r="F65" s="222"/>
      <c r="G65" s="94">
        <v>57425</v>
      </c>
      <c r="H65" s="96"/>
      <c r="I65" s="26"/>
    </row>
    <row r="66" spans="1:9" s="24" customFormat="1" ht="14">
      <c r="A66" s="15"/>
      <c r="B66" s="16"/>
      <c r="D66" s="16"/>
      <c r="E66" s="221" t="s">
        <v>37</v>
      </c>
      <c r="F66" s="222"/>
      <c r="G66" s="97">
        <f>SUM(G60:G65)</f>
        <v>239344</v>
      </c>
      <c r="H66" s="197"/>
      <c r="I66" s="26"/>
    </row>
    <row r="67" spans="1:9" s="24" customFormat="1" ht="14">
      <c r="A67" s="15"/>
      <c r="B67" s="16"/>
      <c r="C67" s="16" t="s">
        <v>50</v>
      </c>
      <c r="D67" s="16"/>
      <c r="E67" s="198"/>
      <c r="F67" s="196"/>
      <c r="G67" s="193"/>
      <c r="H67" s="95">
        <f>G53+G66</f>
        <v>239344</v>
      </c>
      <c r="I67" s="26"/>
    </row>
    <row r="68" spans="1:9" s="24" customFormat="1" ht="14">
      <c r="A68" s="15"/>
      <c r="B68" s="16" t="s">
        <v>38</v>
      </c>
      <c r="D68" s="16"/>
      <c r="E68" s="16"/>
      <c r="F68" s="17"/>
      <c r="G68" s="94"/>
      <c r="H68" s="96"/>
      <c r="I68" s="95">
        <f>H44+H67</f>
        <v>478600</v>
      </c>
    </row>
    <row r="69" spans="1:9" s="24" customFormat="1" ht="14">
      <c r="A69" s="15"/>
      <c r="C69" s="16" t="s">
        <v>39</v>
      </c>
      <c r="D69" s="16"/>
      <c r="E69" s="16"/>
      <c r="F69" s="17"/>
      <c r="G69" s="94"/>
      <c r="H69" s="99"/>
      <c r="I69" s="189">
        <f>I22-I68</f>
        <v>-218600</v>
      </c>
    </row>
    <row r="70" spans="1:9" s="24" customFormat="1" ht="14">
      <c r="A70" s="15" t="s">
        <v>27</v>
      </c>
      <c r="B70" s="16" t="s">
        <v>26</v>
      </c>
      <c r="C70" s="16"/>
      <c r="D70" s="16"/>
      <c r="E70" s="16"/>
      <c r="F70" s="17"/>
      <c r="G70" s="94"/>
      <c r="H70" s="96"/>
      <c r="I70" s="190"/>
    </row>
    <row r="71" spans="1:9" s="24" customFormat="1" ht="14">
      <c r="A71" s="15"/>
      <c r="B71" s="16" t="s">
        <v>49</v>
      </c>
      <c r="C71" s="16" t="s">
        <v>40</v>
      </c>
      <c r="D71" s="16"/>
      <c r="E71" s="16"/>
      <c r="F71" s="17"/>
      <c r="G71" s="94"/>
      <c r="H71" s="96">
        <v>0</v>
      </c>
      <c r="I71" s="190"/>
    </row>
    <row r="72" spans="1:9" s="24" customFormat="1" ht="14">
      <c r="A72" s="15"/>
      <c r="B72" s="16" t="s">
        <v>41</v>
      </c>
      <c r="D72" s="16"/>
      <c r="E72" s="16"/>
      <c r="F72" s="17"/>
      <c r="G72" s="94"/>
      <c r="H72" s="96"/>
      <c r="I72" s="190">
        <v>0</v>
      </c>
    </row>
    <row r="73" spans="1:9" s="24" customFormat="1" ht="14">
      <c r="A73" s="15" t="s">
        <v>29</v>
      </c>
      <c r="B73" s="16" t="s">
        <v>28</v>
      </c>
      <c r="C73" s="16"/>
      <c r="D73" s="16"/>
      <c r="E73" s="16"/>
      <c r="F73" s="17"/>
      <c r="G73" s="94"/>
      <c r="H73" s="96"/>
      <c r="I73" s="190"/>
    </row>
    <row r="74" spans="1:9" s="24" customFormat="1" ht="14">
      <c r="A74" s="15"/>
      <c r="B74" s="16" t="s">
        <v>49</v>
      </c>
      <c r="C74" s="16" t="s">
        <v>42</v>
      </c>
      <c r="D74" s="16"/>
      <c r="E74" s="16"/>
      <c r="F74" s="17"/>
      <c r="G74" s="94"/>
      <c r="H74" s="96">
        <v>0</v>
      </c>
      <c r="I74" s="190"/>
    </row>
    <row r="75" spans="1:9" s="24" customFormat="1" ht="14">
      <c r="A75" s="15"/>
      <c r="B75" s="16" t="s">
        <v>43</v>
      </c>
      <c r="D75" s="16"/>
      <c r="E75" s="16"/>
      <c r="F75" s="17"/>
      <c r="G75" s="94"/>
      <c r="H75" s="96"/>
      <c r="I75" s="191">
        <v>0</v>
      </c>
    </row>
    <row r="76" spans="1:9" s="24" customFormat="1" ht="14">
      <c r="A76" s="15"/>
      <c r="B76" s="16"/>
      <c r="C76" s="24" t="s">
        <v>66</v>
      </c>
      <c r="D76" s="16"/>
      <c r="E76" s="16"/>
      <c r="F76" s="17"/>
      <c r="G76" s="94"/>
      <c r="H76" s="96"/>
      <c r="I76" s="190">
        <v>0</v>
      </c>
    </row>
    <row r="77" spans="1:9" s="24" customFormat="1" ht="14">
      <c r="A77" s="15"/>
      <c r="B77" s="16"/>
      <c r="C77" s="24" t="s">
        <v>67</v>
      </c>
      <c r="D77" s="16"/>
      <c r="E77" s="16"/>
      <c r="F77" s="17"/>
      <c r="G77" s="94"/>
      <c r="H77" s="96"/>
      <c r="I77" s="190">
        <v>0</v>
      </c>
    </row>
    <row r="78" spans="1:9" s="24" customFormat="1" ht="14">
      <c r="A78" s="15"/>
      <c r="B78" s="16"/>
      <c r="C78" s="16" t="s">
        <v>45</v>
      </c>
      <c r="D78" s="16"/>
      <c r="E78" s="16"/>
      <c r="F78" s="17"/>
      <c r="G78" s="94"/>
      <c r="H78" s="96"/>
      <c r="I78" s="190">
        <f>I69</f>
        <v>-218600</v>
      </c>
    </row>
    <row r="79" spans="1:9" s="24" customFormat="1" ht="14">
      <c r="A79" s="15"/>
      <c r="B79" s="16"/>
      <c r="C79" s="16" t="s">
        <v>46</v>
      </c>
      <c r="D79" s="16"/>
      <c r="E79" s="16"/>
      <c r="F79" s="17"/>
      <c r="G79" s="94"/>
      <c r="H79" s="96"/>
      <c r="I79" s="191">
        <v>-2637979</v>
      </c>
    </row>
    <row r="80" spans="1:9" s="24" customFormat="1" ht="15" thickBot="1">
      <c r="A80" s="18"/>
      <c r="B80" s="19"/>
      <c r="C80" s="19" t="s">
        <v>47</v>
      </c>
      <c r="D80" s="19"/>
      <c r="E80" s="19"/>
      <c r="F80" s="20"/>
      <c r="G80" s="98"/>
      <c r="H80" s="95"/>
      <c r="I80" s="192">
        <f>SUM(I76:I79)</f>
        <v>-2856579</v>
      </c>
    </row>
    <row r="81" spans="1:10" s="24" customFormat="1" ht="15" thickTop="1">
      <c r="A81" s="28"/>
      <c r="B81" s="29"/>
      <c r="C81" s="29"/>
      <c r="D81" s="29"/>
      <c r="E81" s="29"/>
      <c r="F81" s="29"/>
      <c r="G81" s="30"/>
      <c r="H81" s="30"/>
      <c r="I81" s="30"/>
    </row>
    <row r="82" spans="1:10" s="1" customFormat="1" ht="16.5" customHeight="1">
      <c r="A82" s="12"/>
      <c r="B82" s="220"/>
      <c r="C82" s="220"/>
      <c r="D82" s="220"/>
      <c r="E82" s="220"/>
      <c r="F82" s="220"/>
      <c r="G82" s="220"/>
      <c r="H82" s="10"/>
      <c r="I82" s="10"/>
    </row>
    <row r="83" spans="1:10" s="1" customFormat="1" ht="16.5" customHeight="1">
      <c r="A83" s="12"/>
      <c r="B83" s="137"/>
      <c r="C83" s="137"/>
      <c r="D83" s="137"/>
      <c r="E83" s="137"/>
      <c r="F83" s="137"/>
      <c r="G83" s="137"/>
      <c r="H83" s="10"/>
      <c r="I83" s="10"/>
    </row>
    <row r="84" spans="1:10" s="1" customFormat="1" ht="18" customHeight="1">
      <c r="A84" s="4"/>
      <c r="C84" s="132"/>
      <c r="D84" s="132"/>
      <c r="E84" s="132"/>
      <c r="F84" s="132"/>
      <c r="G84" s="132"/>
    </row>
    <row r="85" spans="1:10" s="35" customFormat="1" ht="13.5" customHeight="1">
      <c r="A85" s="100"/>
      <c r="C85" s="133"/>
      <c r="D85" s="133"/>
      <c r="E85" s="133"/>
      <c r="F85" s="133"/>
      <c r="G85" s="133"/>
      <c r="H85" s="100"/>
      <c r="I85" s="100"/>
      <c r="J85" s="100"/>
    </row>
    <row r="86" spans="1:10" s="35" customFormat="1" ht="11.75" customHeight="1">
      <c r="A86" s="36"/>
      <c r="B86" s="36"/>
      <c r="C86" s="36"/>
      <c r="D86" s="36"/>
      <c r="E86" s="36"/>
      <c r="F86" s="36"/>
      <c r="G86" s="37"/>
      <c r="H86" s="37"/>
      <c r="I86" s="37"/>
      <c r="J86" s="37"/>
    </row>
    <row r="87" spans="1:10" s="35" customFormat="1" ht="11.75" customHeight="1">
      <c r="A87" s="36"/>
      <c r="B87" s="36"/>
      <c r="C87" s="36"/>
      <c r="D87" s="36"/>
      <c r="E87" s="36"/>
      <c r="F87" s="36"/>
      <c r="G87" s="37"/>
      <c r="H87" s="37"/>
      <c r="I87" s="37"/>
      <c r="J87" s="37"/>
    </row>
    <row r="88" spans="1:10" s="35" customFormat="1" ht="11.75" customHeight="1">
      <c r="A88" s="36"/>
      <c r="B88" s="36"/>
      <c r="C88" s="36"/>
      <c r="D88" s="36"/>
      <c r="E88" s="36"/>
      <c r="F88" s="36"/>
      <c r="G88" s="37"/>
      <c r="H88" s="37"/>
      <c r="I88" s="37"/>
      <c r="J88" s="37"/>
    </row>
    <row r="89" spans="1:10" s="35" customFormat="1" ht="11.75" customHeight="1">
      <c r="A89" s="36"/>
      <c r="B89" s="36"/>
      <c r="C89" s="36"/>
      <c r="D89" s="36"/>
      <c r="E89" s="36"/>
      <c r="F89" s="36"/>
      <c r="G89" s="37"/>
      <c r="H89" s="37"/>
      <c r="I89" s="37"/>
      <c r="J89" s="37"/>
    </row>
    <row r="90" spans="1:10" s="35" customFormat="1" ht="11.75" customHeight="1">
      <c r="A90" s="36"/>
      <c r="B90" s="36"/>
      <c r="C90" s="36"/>
      <c r="D90" s="36"/>
      <c r="E90" s="36"/>
      <c r="F90" s="36"/>
      <c r="G90" s="37"/>
      <c r="H90" s="37"/>
      <c r="I90" s="37"/>
      <c r="J90" s="37"/>
    </row>
    <row r="91" spans="1:10" s="35" customFormat="1" ht="11.75" customHeight="1">
      <c r="A91" s="36"/>
      <c r="B91" s="36"/>
      <c r="C91" s="36"/>
      <c r="D91" s="36"/>
      <c r="E91" s="36"/>
      <c r="F91" s="36"/>
      <c r="G91" s="37"/>
      <c r="H91" s="37"/>
      <c r="I91" s="37"/>
      <c r="J91" s="37"/>
    </row>
    <row r="92" spans="1:10" s="35" customFormat="1" ht="11.75" customHeight="1">
      <c r="A92" s="36"/>
      <c r="B92" s="36"/>
      <c r="C92" s="36"/>
      <c r="D92" s="36"/>
      <c r="E92" s="36"/>
      <c r="F92" s="36"/>
      <c r="G92" s="37"/>
      <c r="H92" s="37"/>
      <c r="I92" s="37"/>
      <c r="J92" s="37"/>
    </row>
    <row r="93" spans="1:10" s="35" customFormat="1" ht="11.75" customHeight="1">
      <c r="A93" s="36"/>
      <c r="B93" s="36"/>
      <c r="C93" s="36"/>
      <c r="D93" s="36"/>
      <c r="E93" s="36"/>
      <c r="F93" s="36"/>
      <c r="G93" s="37"/>
      <c r="H93" s="37"/>
      <c r="I93" s="37"/>
      <c r="J93" s="37"/>
    </row>
    <row r="94" spans="1:10" s="35" customFormat="1" ht="11.75" customHeight="1">
      <c r="A94" s="36"/>
      <c r="B94" s="36"/>
      <c r="C94" s="36"/>
      <c r="D94" s="36"/>
      <c r="E94" s="36"/>
      <c r="F94" s="36"/>
      <c r="G94" s="37"/>
      <c r="H94" s="37"/>
      <c r="I94" s="37"/>
      <c r="J94" s="37"/>
    </row>
    <row r="95" spans="1:10" s="35" customFormat="1" ht="11.75" customHeight="1">
      <c r="A95" s="36"/>
      <c r="B95" s="36"/>
      <c r="C95" s="36"/>
      <c r="D95" s="36"/>
      <c r="E95" s="36"/>
      <c r="F95" s="36"/>
      <c r="G95" s="37"/>
      <c r="H95" s="37"/>
      <c r="I95" s="37"/>
      <c r="J95" s="37"/>
    </row>
    <row r="96" spans="1:10" s="35" customFormat="1" ht="11.75" customHeight="1">
      <c r="A96" s="36"/>
      <c r="B96" s="36"/>
      <c r="C96" s="36"/>
      <c r="D96" s="36"/>
      <c r="E96" s="36"/>
      <c r="F96" s="36"/>
      <c r="G96" s="37"/>
      <c r="H96" s="37"/>
      <c r="I96" s="37"/>
      <c r="J96" s="37"/>
    </row>
    <row r="97" spans="1:10" s="35" customFormat="1" ht="13" customHeight="1">
      <c r="A97" s="36"/>
      <c r="B97" s="36"/>
      <c r="C97" s="36"/>
      <c r="D97" s="36"/>
      <c r="E97" s="36"/>
      <c r="F97" s="36"/>
      <c r="G97" s="37"/>
      <c r="H97" s="37"/>
      <c r="I97" s="37"/>
      <c r="J97" s="37"/>
    </row>
    <row r="98" spans="1:10" s="35" customFormat="1" ht="13" customHeight="1">
      <c r="A98" s="36"/>
      <c r="B98" s="36"/>
      <c r="C98" s="36"/>
      <c r="D98" s="36"/>
      <c r="E98" s="36"/>
      <c r="F98" s="36"/>
      <c r="G98" s="37"/>
      <c r="H98" s="37"/>
      <c r="I98" s="37"/>
      <c r="J98" s="37"/>
    </row>
    <row r="99" spans="1:10" s="35" customFormat="1" ht="13" customHeight="1">
      <c r="A99" s="36"/>
      <c r="B99" s="36"/>
      <c r="C99" s="36"/>
      <c r="D99" s="36"/>
      <c r="E99" s="36"/>
      <c r="F99" s="36"/>
      <c r="G99" s="37"/>
      <c r="H99" s="37"/>
      <c r="I99" s="37"/>
      <c r="J99" s="37"/>
    </row>
    <row r="100" spans="1:10" s="35" customFormat="1" ht="13" customHeight="1">
      <c r="A100" s="36"/>
      <c r="B100" s="36"/>
      <c r="C100" s="36"/>
      <c r="D100" s="36"/>
      <c r="E100" s="36"/>
      <c r="F100" s="36"/>
      <c r="G100" s="37"/>
      <c r="H100" s="37"/>
      <c r="I100" s="37"/>
      <c r="J100" s="37"/>
    </row>
    <row r="101" spans="1:10" s="35" customFormat="1" ht="5.75" customHeight="1">
      <c r="A101" s="36"/>
      <c r="B101" s="36"/>
      <c r="C101" s="36"/>
      <c r="D101" s="36"/>
      <c r="E101" s="36"/>
      <c r="F101" s="36"/>
      <c r="G101" s="37"/>
      <c r="H101" s="37"/>
      <c r="I101" s="37"/>
      <c r="J101" s="37"/>
    </row>
    <row r="102" spans="1:10" ht="5.75" customHeight="1">
      <c r="A102" s="101"/>
      <c r="B102" s="101"/>
      <c r="C102" s="101"/>
      <c r="D102" s="101"/>
      <c r="E102" s="101"/>
      <c r="F102" s="101"/>
      <c r="G102" s="102"/>
      <c r="H102" s="102"/>
      <c r="I102" s="102"/>
      <c r="J102" s="102"/>
    </row>
  </sheetData>
  <customSheetViews>
    <customSheetView guid="{C6C41CC9-EC89-4C60-B6AF-090407442283}" showPageBreaks="1">
      <pageMargins left="0.7" right="0.7" top="0.75" bottom="0.75" header="0.3" footer="0.3"/>
      <printOptions horizontalCentered="1"/>
      <pageSetup paperSize="9" scale="90" orientation="portrait"/>
      <headerFooter>
        <oddFooter>&amp;C&amp;"Century,標準"25</oddFooter>
      </headerFooter>
    </customSheetView>
    <customSheetView guid="{1F4C3A28-8AF7-4CA2-AA54-2977604E1925}" showPageBreaks="1" topLeftCell="A31">
      <selection activeCell="M28" sqref="M28"/>
      <pageMargins left="0.7" right="0.7" top="0.75" bottom="0.75" header="0.3" footer="0.3"/>
      <printOptions horizontalCentered="1"/>
      <pageSetup paperSize="9" scale="90" orientation="portrait"/>
      <headerFooter alignWithMargins="0">
        <oddFooter xml:space="preserve">&amp;C&amp;"Century,標準"
</oddFooter>
      </headerFooter>
    </customSheetView>
  </customSheetViews>
  <mergeCells count="40">
    <mergeCell ref="E66:F66"/>
    <mergeCell ref="E65:F65"/>
    <mergeCell ref="E62:F62"/>
    <mergeCell ref="E61:F61"/>
    <mergeCell ref="E54:F54"/>
    <mergeCell ref="E55:F55"/>
    <mergeCell ref="E56:F56"/>
    <mergeCell ref="E59:F59"/>
    <mergeCell ref="E60:F60"/>
    <mergeCell ref="E64:F64"/>
    <mergeCell ref="E47:F47"/>
    <mergeCell ref="E46:F46"/>
    <mergeCell ref="G6:I6"/>
    <mergeCell ref="C54:D54"/>
    <mergeCell ref="C46:D46"/>
    <mergeCell ref="C30:D30"/>
    <mergeCell ref="C25:D25"/>
    <mergeCell ref="E34:F34"/>
    <mergeCell ref="E35:F35"/>
    <mergeCell ref="E36:F36"/>
    <mergeCell ref="E37:F37"/>
    <mergeCell ref="E31:F31"/>
    <mergeCell ref="E32:F32"/>
    <mergeCell ref="E33:F33"/>
    <mergeCell ref="A2:I2"/>
    <mergeCell ref="A3:I3"/>
    <mergeCell ref="B82:G82"/>
    <mergeCell ref="E38:F38"/>
    <mergeCell ref="E40:F40"/>
    <mergeCell ref="E39:F39"/>
    <mergeCell ref="E63:F63"/>
    <mergeCell ref="E49:F49"/>
    <mergeCell ref="E57:F57"/>
    <mergeCell ref="E58:F58"/>
    <mergeCell ref="E41:F41"/>
    <mergeCell ref="E42:F42"/>
    <mergeCell ref="E52:F52"/>
    <mergeCell ref="E51:F51"/>
    <mergeCell ref="E50:F50"/>
    <mergeCell ref="E48:F48"/>
  </mergeCells>
  <phoneticPr fontId="2"/>
  <printOptions horizontalCentered="1"/>
  <pageMargins left="0.51" right="0.51" top="0.51" bottom="0.51" header="0.51" footer="0.2"/>
  <pageSetup paperSize="9" scale="70" firstPageNumber="166" orientation="portrait"/>
  <headerFooter scaleWithDoc="0" alignWithMargins="0"/>
  <rowBreaks count="1" manualBreakCount="1">
    <brk id="22" max="8" man="1"/>
  </rowBreaks>
  <legacyDrawingHF r:id="rId1"/>
  <extLst>
    <ext xmlns:mx="http://schemas.microsoft.com/office/mac/excel/2008/main" uri="{64002731-A6B0-56B0-2670-7721B7C09600}">
      <mx:PLV Mode="0" OnePage="0" WScale="76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5"/>
  <sheetViews>
    <sheetView view="pageBreakPreview" zoomScale="110" zoomScaleSheetLayoutView="110" workbookViewId="0">
      <selection activeCell="A4" sqref="A4"/>
    </sheetView>
  </sheetViews>
  <sheetFormatPr baseColWidth="10" defaultColWidth="8.83203125" defaultRowHeight="14"/>
  <cols>
    <col min="1" max="1" width="10" customWidth="1"/>
    <col min="3" max="3" width="22.6640625" customWidth="1"/>
    <col min="4" max="6" width="14.6640625" customWidth="1"/>
  </cols>
  <sheetData>
    <row r="1" spans="1:6">
      <c r="A1" s="106" t="s">
        <v>138</v>
      </c>
      <c r="B1" s="106"/>
      <c r="C1" s="106"/>
      <c r="D1" s="138"/>
      <c r="E1" s="138"/>
      <c r="F1" s="138"/>
    </row>
    <row r="2" spans="1:6">
      <c r="A2" s="106"/>
      <c r="B2" s="106"/>
      <c r="C2" s="106"/>
      <c r="D2" s="138"/>
      <c r="E2" s="138"/>
      <c r="F2" s="138"/>
    </row>
    <row r="3" spans="1:6">
      <c r="A3" s="231" t="s">
        <v>276</v>
      </c>
      <c r="B3" s="231"/>
      <c r="C3" s="231"/>
      <c r="D3" s="231"/>
      <c r="E3" s="231"/>
      <c r="F3" s="231"/>
    </row>
    <row r="4" spans="1:6">
      <c r="A4" s="139"/>
      <c r="B4" s="139"/>
      <c r="C4" s="139"/>
      <c r="D4" s="139"/>
      <c r="E4" s="139"/>
      <c r="F4" s="139"/>
    </row>
    <row r="5" spans="1:6">
      <c r="A5" s="211" t="s">
        <v>275</v>
      </c>
      <c r="B5" s="211"/>
      <c r="C5" s="211"/>
      <c r="D5" s="211"/>
      <c r="E5" s="211"/>
      <c r="F5" s="211"/>
    </row>
    <row r="6" spans="1:6">
      <c r="A6" s="232" t="s">
        <v>139</v>
      </c>
      <c r="B6" s="232"/>
      <c r="C6" s="232"/>
      <c r="D6" s="232"/>
      <c r="E6" s="232"/>
      <c r="F6" s="232"/>
    </row>
    <row r="7" spans="1:6">
      <c r="A7" s="106"/>
      <c r="B7" s="106"/>
      <c r="C7" s="106"/>
      <c r="D7" s="138"/>
      <c r="E7" s="138"/>
      <c r="F7" s="138" t="s">
        <v>108</v>
      </c>
    </row>
    <row r="8" spans="1:6">
      <c r="A8" s="233" t="s">
        <v>140</v>
      </c>
      <c r="B8" s="234"/>
      <c r="C8" s="235"/>
      <c r="D8" s="236" t="s">
        <v>141</v>
      </c>
      <c r="E8" s="237"/>
      <c r="F8" s="238"/>
    </row>
    <row r="9" spans="1:6">
      <c r="A9" s="239" t="s">
        <v>142</v>
      </c>
      <c r="B9" s="240"/>
      <c r="C9" s="241"/>
      <c r="D9" s="140"/>
      <c r="E9" s="140"/>
      <c r="F9" s="141"/>
    </row>
    <row r="10" spans="1:6">
      <c r="A10" s="228" t="s">
        <v>143</v>
      </c>
      <c r="B10" s="229"/>
      <c r="C10" s="230"/>
      <c r="D10" s="140"/>
      <c r="E10" s="140"/>
      <c r="F10" s="141"/>
    </row>
    <row r="11" spans="1:6">
      <c r="A11" s="142"/>
      <c r="B11" s="143" t="s">
        <v>144</v>
      </c>
      <c r="C11" s="144"/>
      <c r="D11" s="145">
        <f>財産目録!B11</f>
        <v>230</v>
      </c>
      <c r="E11" s="140"/>
      <c r="F11" s="141"/>
    </row>
    <row r="12" spans="1:6">
      <c r="A12" s="142"/>
      <c r="B12" s="143" t="s">
        <v>145</v>
      </c>
      <c r="C12" s="143"/>
      <c r="D12" s="140">
        <f>財産目録!B12+財産目録!B13+財産目録!B14+財産目録!B15</f>
        <v>4535</v>
      </c>
      <c r="E12" s="140"/>
      <c r="F12" s="141"/>
    </row>
    <row r="13" spans="1:6">
      <c r="A13" s="142"/>
      <c r="B13" s="143" t="s">
        <v>146</v>
      </c>
      <c r="C13" s="143"/>
      <c r="D13" s="140">
        <f>財産目録!B16</f>
        <v>278742</v>
      </c>
      <c r="E13" s="140"/>
      <c r="F13" s="141"/>
    </row>
    <row r="14" spans="1:6">
      <c r="A14" s="142"/>
      <c r="B14" s="146" t="s">
        <v>147</v>
      </c>
      <c r="C14" s="143"/>
      <c r="D14" s="147"/>
      <c r="E14" s="147">
        <f>SUM(D11:D13)</f>
        <v>283507</v>
      </c>
      <c r="F14" s="141"/>
    </row>
    <row r="15" spans="1:6">
      <c r="A15" s="142" t="s">
        <v>148</v>
      </c>
      <c r="B15" s="143"/>
      <c r="C15" s="143"/>
      <c r="D15" s="140"/>
      <c r="E15" s="140"/>
      <c r="F15" s="141"/>
    </row>
    <row r="16" spans="1:6">
      <c r="A16" s="142"/>
      <c r="B16" s="146" t="s">
        <v>149</v>
      </c>
      <c r="C16" s="143"/>
      <c r="D16" s="140">
        <v>1800000</v>
      </c>
      <c r="E16" s="140"/>
      <c r="F16" s="141"/>
    </row>
    <row r="17" spans="1:6">
      <c r="A17" s="142"/>
      <c r="B17" s="146" t="s">
        <v>150</v>
      </c>
      <c r="C17" s="143"/>
      <c r="D17" s="140">
        <v>10000</v>
      </c>
      <c r="E17" s="140"/>
      <c r="F17" s="141"/>
    </row>
    <row r="18" spans="1:6">
      <c r="A18" s="142"/>
      <c r="B18" s="146" t="s">
        <v>151</v>
      </c>
      <c r="C18" s="143"/>
      <c r="D18" s="140"/>
      <c r="E18" s="141">
        <f>SUM(D16:D17)</f>
        <v>1810000</v>
      </c>
      <c r="F18" s="148"/>
    </row>
    <row r="19" spans="1:6">
      <c r="A19" s="149"/>
      <c r="B19" s="150" t="s">
        <v>152</v>
      </c>
      <c r="C19" s="151"/>
      <c r="D19" s="152"/>
      <c r="E19" s="152"/>
      <c r="F19" s="153">
        <f>SUM(E18,E14)</f>
        <v>2093507</v>
      </c>
    </row>
    <row r="20" spans="1:6">
      <c r="A20" s="142" t="s">
        <v>126</v>
      </c>
      <c r="B20" s="143"/>
      <c r="C20" s="143"/>
      <c r="D20" s="140"/>
      <c r="E20" s="140"/>
      <c r="F20" s="141"/>
    </row>
    <row r="21" spans="1:6">
      <c r="A21" s="142" t="s">
        <v>153</v>
      </c>
      <c r="B21" s="143"/>
      <c r="C21" s="143"/>
      <c r="D21" s="140"/>
      <c r="E21" s="140"/>
      <c r="F21" s="141"/>
    </row>
    <row r="22" spans="1:6">
      <c r="A22" s="142"/>
      <c r="B22" s="143" t="s">
        <v>154</v>
      </c>
      <c r="C22" s="143"/>
      <c r="D22" s="140">
        <f>財産目録!B28</f>
        <v>220576</v>
      </c>
      <c r="E22" s="140"/>
      <c r="F22" s="141"/>
    </row>
    <row r="23" spans="1:6">
      <c r="A23" s="142"/>
      <c r="B23" s="146" t="s">
        <v>155</v>
      </c>
      <c r="C23" s="143"/>
      <c r="D23" s="140">
        <f>財産目録!B29</f>
        <v>1201886</v>
      </c>
      <c r="E23" s="140"/>
      <c r="F23" s="141"/>
    </row>
    <row r="24" spans="1:6">
      <c r="A24" s="142"/>
      <c r="B24" s="146" t="s">
        <v>156</v>
      </c>
      <c r="C24" s="143"/>
      <c r="D24" s="140">
        <v>0</v>
      </c>
      <c r="E24" s="140"/>
      <c r="F24" s="141"/>
    </row>
    <row r="25" spans="1:6">
      <c r="A25" s="142"/>
      <c r="B25" s="146" t="s">
        <v>157</v>
      </c>
      <c r="C25" s="143"/>
      <c r="D25" s="154"/>
      <c r="E25" s="147">
        <f>SUM(D22:D24)</f>
        <v>1422462</v>
      </c>
      <c r="F25" s="141"/>
    </row>
    <row r="26" spans="1:6">
      <c r="A26" s="142" t="s">
        <v>158</v>
      </c>
      <c r="B26" s="146"/>
      <c r="C26" s="143"/>
      <c r="D26" s="140"/>
      <c r="E26" s="140"/>
      <c r="F26" s="141"/>
    </row>
    <row r="27" spans="1:6">
      <c r="A27" s="142"/>
      <c r="B27" s="146" t="s">
        <v>159</v>
      </c>
      <c r="C27" s="143"/>
      <c r="D27" s="140">
        <v>3527624</v>
      </c>
      <c r="E27" s="140"/>
      <c r="F27" s="141"/>
    </row>
    <row r="28" spans="1:6">
      <c r="A28" s="142"/>
      <c r="B28" s="146" t="s">
        <v>160</v>
      </c>
      <c r="C28" s="143"/>
      <c r="D28" s="140"/>
      <c r="E28" s="140"/>
      <c r="F28" s="141"/>
    </row>
    <row r="29" spans="1:6">
      <c r="A29" s="142"/>
      <c r="B29" s="146" t="s">
        <v>161</v>
      </c>
      <c r="C29" s="143"/>
      <c r="D29" s="140"/>
      <c r="E29" s="141">
        <f>SUM(D27:D28)</f>
        <v>3527624</v>
      </c>
      <c r="F29" s="141"/>
    </row>
    <row r="30" spans="1:6">
      <c r="A30" s="149"/>
      <c r="B30" s="150" t="s">
        <v>162</v>
      </c>
      <c r="C30" s="151"/>
      <c r="D30" s="152"/>
      <c r="E30" s="152"/>
      <c r="F30" s="153">
        <f>SUM(E25,E29)</f>
        <v>4950086</v>
      </c>
    </row>
    <row r="31" spans="1:6">
      <c r="A31" s="142" t="s">
        <v>163</v>
      </c>
      <c r="B31" s="146"/>
      <c r="C31" s="143"/>
      <c r="D31" s="140"/>
      <c r="E31" s="140"/>
      <c r="F31" s="141"/>
    </row>
    <row r="32" spans="1:6">
      <c r="A32" s="142" t="s">
        <v>164</v>
      </c>
      <c r="B32" s="146"/>
      <c r="C32" s="143"/>
      <c r="D32" s="140">
        <f>活動計算書!I79</f>
        <v>-2637979</v>
      </c>
      <c r="E32" s="141"/>
      <c r="F32" s="141"/>
    </row>
    <row r="33" spans="1:6">
      <c r="A33" s="142" t="s">
        <v>165</v>
      </c>
      <c r="B33" s="146"/>
      <c r="C33" s="143"/>
      <c r="D33" s="147">
        <f>活動計算書!I78</f>
        <v>-218600</v>
      </c>
      <c r="E33" s="141"/>
      <c r="F33" s="141"/>
    </row>
    <row r="34" spans="1:6">
      <c r="A34" s="149"/>
      <c r="B34" s="150" t="s">
        <v>166</v>
      </c>
      <c r="C34" s="151"/>
      <c r="D34" s="152"/>
      <c r="E34" s="152"/>
      <c r="F34" s="153">
        <f>D32+D33</f>
        <v>-2856579</v>
      </c>
    </row>
    <row r="35" spans="1:6">
      <c r="A35" s="155" t="s">
        <v>167</v>
      </c>
      <c r="B35" s="156"/>
      <c r="C35" s="157"/>
      <c r="D35" s="154"/>
      <c r="E35" s="154"/>
      <c r="F35" s="147">
        <f>F30+F34</f>
        <v>2093507</v>
      </c>
    </row>
    <row r="37" spans="1:6">
      <c r="A37" s="132"/>
      <c r="B37" s="119"/>
      <c r="C37" s="119"/>
      <c r="D37" s="119"/>
    </row>
    <row r="38" spans="1:6">
      <c r="A38" s="132"/>
      <c r="B38" s="119"/>
      <c r="C38" s="119"/>
      <c r="D38" s="119"/>
    </row>
    <row r="39" spans="1:6">
      <c r="B39" s="132"/>
      <c r="C39" s="119"/>
      <c r="D39" s="119"/>
    </row>
    <row r="40" spans="1:6">
      <c r="B40" s="133"/>
      <c r="C40" s="134"/>
      <c r="D40" s="134"/>
    </row>
    <row r="41" spans="1:6">
      <c r="A41" s="135"/>
      <c r="B41" s="136"/>
      <c r="C41" s="136"/>
      <c r="D41" s="136"/>
    </row>
    <row r="42" spans="1:6">
      <c r="A42" s="136"/>
      <c r="B42" s="136"/>
      <c r="C42" s="136"/>
      <c r="D42" s="136"/>
    </row>
    <row r="43" spans="1:6">
      <c r="A43" s="136"/>
      <c r="B43" s="136"/>
      <c r="C43" s="136"/>
      <c r="D43" s="136"/>
    </row>
    <row r="44" spans="1:6">
      <c r="A44" s="136"/>
      <c r="B44" s="136"/>
      <c r="C44" s="136"/>
      <c r="D44" s="136"/>
    </row>
    <row r="45" spans="1:6">
      <c r="A45" s="136"/>
      <c r="B45" s="136"/>
      <c r="C45" s="136"/>
      <c r="D45" s="136"/>
    </row>
  </sheetData>
  <mergeCells count="7">
    <mergeCell ref="A10:C10"/>
    <mergeCell ref="A3:F3"/>
    <mergeCell ref="A5:F5"/>
    <mergeCell ref="A6:F6"/>
    <mergeCell ref="A8:C8"/>
    <mergeCell ref="D8:F8"/>
    <mergeCell ref="A9:C9"/>
  </mergeCells>
  <phoneticPr fontId="2"/>
  <pageMargins left="0.7" right="0.7" top="0.75" bottom="0.75" header="0.3" footer="0.3"/>
  <pageSetup paperSize="9" scale="96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32"/>
  <sheetViews>
    <sheetView view="pageBreakPreview" topLeftCell="D9" zoomScaleSheetLayoutView="100" workbookViewId="0">
      <selection activeCell="C43" sqref="C43"/>
    </sheetView>
  </sheetViews>
  <sheetFormatPr baseColWidth="10" defaultColWidth="8.83203125" defaultRowHeight="14"/>
  <cols>
    <col min="1" max="1" width="2.6640625" style="8" customWidth="1"/>
    <col min="2" max="3" width="2.1640625" style="8" customWidth="1"/>
    <col min="4" max="4" width="11.6640625" style="8" customWidth="1"/>
    <col min="5" max="12" width="9.83203125" style="9" customWidth="1"/>
    <col min="13" max="13" width="10.6640625" style="9" customWidth="1"/>
    <col min="14" max="14" width="11.1640625" style="9" customWidth="1"/>
    <col min="15" max="16384" width="8.83203125" style="8"/>
  </cols>
  <sheetData>
    <row r="1" spans="1:16">
      <c r="A1" s="13"/>
      <c r="B1" s="7"/>
      <c r="C1" s="7"/>
    </row>
    <row r="2" spans="1:16" ht="27.5" customHeight="1">
      <c r="A2" s="23" t="s">
        <v>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s="13" customFormat="1"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s="13" customFormat="1">
      <c r="B4" s="13" t="s">
        <v>84</v>
      </c>
      <c r="E4" s="38"/>
      <c r="F4" s="38"/>
      <c r="H4" s="38"/>
      <c r="I4" s="38"/>
      <c r="J4" s="38"/>
      <c r="K4" s="38"/>
      <c r="L4" s="38"/>
      <c r="M4" s="38"/>
      <c r="N4" s="38"/>
    </row>
    <row r="5" spans="1:16" s="13" customFormat="1">
      <c r="B5" s="39"/>
      <c r="E5" s="38"/>
      <c r="F5" s="38"/>
      <c r="G5" s="38"/>
      <c r="H5" s="38"/>
      <c r="I5" s="38"/>
      <c r="J5" s="38"/>
      <c r="K5" s="38"/>
      <c r="L5" s="38"/>
      <c r="M5" s="38"/>
      <c r="N5" s="38" t="s">
        <v>1</v>
      </c>
    </row>
    <row r="6" spans="1:16" s="13" customFormat="1">
      <c r="B6" s="247" t="s">
        <v>0</v>
      </c>
      <c r="C6" s="248"/>
      <c r="D6" s="249"/>
      <c r="E6" s="81" t="s">
        <v>52</v>
      </c>
      <c r="F6" s="81" t="s">
        <v>53</v>
      </c>
      <c r="G6" s="81" t="s">
        <v>54</v>
      </c>
      <c r="H6" s="81" t="s">
        <v>55</v>
      </c>
      <c r="I6" s="81" t="s">
        <v>260</v>
      </c>
      <c r="J6" s="81" t="s">
        <v>261</v>
      </c>
      <c r="K6" s="81" t="s">
        <v>262</v>
      </c>
      <c r="L6" s="81" t="s">
        <v>69</v>
      </c>
      <c r="M6" s="81" t="s">
        <v>70</v>
      </c>
      <c r="N6" s="81" t="s">
        <v>6</v>
      </c>
    </row>
    <row r="7" spans="1:16" s="13" customFormat="1">
      <c r="B7" s="82" t="s">
        <v>72</v>
      </c>
      <c r="C7" s="83"/>
      <c r="D7" s="84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s="13" customFormat="1">
      <c r="B8" s="250" t="s">
        <v>73</v>
      </c>
      <c r="C8" s="251"/>
      <c r="D8" s="85" t="s">
        <v>74</v>
      </c>
      <c r="E8" s="73">
        <v>0</v>
      </c>
      <c r="F8" s="74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f>SUM(E8:K8)</f>
        <v>0</v>
      </c>
      <c r="M8" s="73">
        <f>活動計算書!H9</f>
        <v>10000</v>
      </c>
      <c r="N8" s="73">
        <f t="shared" ref="N8:N13" si="0">L8+M8</f>
        <v>10000</v>
      </c>
    </row>
    <row r="9" spans="1:16" s="13" customFormat="1">
      <c r="B9" s="250" t="s">
        <v>75</v>
      </c>
      <c r="C9" s="251"/>
      <c r="D9" s="85" t="s">
        <v>79</v>
      </c>
      <c r="E9" s="73">
        <v>0</v>
      </c>
      <c r="F9" s="74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f t="shared" ref="L9:L12" si="1">SUM(E9:K9)</f>
        <v>0</v>
      </c>
      <c r="M9" s="73">
        <f>活動計算書!H12</f>
        <v>0</v>
      </c>
      <c r="N9" s="73">
        <f t="shared" si="0"/>
        <v>0</v>
      </c>
    </row>
    <row r="10" spans="1:16" s="13" customFormat="1">
      <c r="B10" s="250" t="s">
        <v>76</v>
      </c>
      <c r="C10" s="251"/>
      <c r="D10" s="60" t="s">
        <v>80</v>
      </c>
      <c r="E10" s="73">
        <v>0</v>
      </c>
      <c r="F10" s="74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f t="shared" si="1"/>
        <v>0</v>
      </c>
      <c r="M10" s="73">
        <f>活動計算書!H16</f>
        <v>0</v>
      </c>
      <c r="N10" s="73">
        <f t="shared" si="0"/>
        <v>0</v>
      </c>
    </row>
    <row r="11" spans="1:16" s="40" customFormat="1">
      <c r="B11" s="250" t="s">
        <v>77</v>
      </c>
      <c r="C11" s="251"/>
      <c r="D11" s="85" t="s">
        <v>83</v>
      </c>
      <c r="E11" s="73">
        <v>0</v>
      </c>
      <c r="F11" s="74">
        <v>0</v>
      </c>
      <c r="G11" s="73">
        <v>0</v>
      </c>
      <c r="H11" s="73">
        <f>活動計算書!H18</f>
        <v>250000</v>
      </c>
      <c r="I11" s="73"/>
      <c r="J11" s="73">
        <v>0</v>
      </c>
      <c r="K11" s="73">
        <v>0</v>
      </c>
      <c r="L11" s="73">
        <f t="shared" si="1"/>
        <v>250000</v>
      </c>
      <c r="M11" s="73">
        <f>活動計算書!H17</f>
        <v>0</v>
      </c>
      <c r="N11" s="73">
        <f t="shared" si="0"/>
        <v>250000</v>
      </c>
      <c r="O11" s="43"/>
      <c r="P11" s="43"/>
    </row>
    <row r="12" spans="1:16" s="40" customFormat="1">
      <c r="B12" s="250" t="s">
        <v>78</v>
      </c>
      <c r="C12" s="251"/>
      <c r="D12" s="86" t="s">
        <v>82</v>
      </c>
      <c r="E12" s="75">
        <v>0</v>
      </c>
      <c r="F12" s="76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3">
        <f t="shared" si="1"/>
        <v>0</v>
      </c>
      <c r="M12" s="75">
        <f>活動計算書!H21</f>
        <v>0</v>
      </c>
      <c r="N12" s="75">
        <f t="shared" si="0"/>
        <v>0</v>
      </c>
      <c r="O12" s="43"/>
      <c r="P12" s="43"/>
    </row>
    <row r="13" spans="1:16" s="40" customFormat="1">
      <c r="B13" s="87"/>
      <c r="C13" s="59" t="s">
        <v>81</v>
      </c>
      <c r="D13" s="85"/>
      <c r="E13" s="73">
        <f>SUM(E8:E12)</f>
        <v>0</v>
      </c>
      <c r="F13" s="73">
        <f>SUM(F8:F12)</f>
        <v>0</v>
      </c>
      <c r="G13" s="73">
        <f>SUM(G8:G12)</f>
        <v>0</v>
      </c>
      <c r="H13" s="73">
        <f>SUM(H8:H12)</f>
        <v>250000</v>
      </c>
      <c r="I13" s="73">
        <f t="shared" ref="I13:L13" si="2">SUM(I8:I12)</f>
        <v>0</v>
      </c>
      <c r="J13" s="73">
        <f t="shared" si="2"/>
        <v>0</v>
      </c>
      <c r="K13" s="73">
        <f t="shared" si="2"/>
        <v>0</v>
      </c>
      <c r="L13" s="78">
        <f t="shared" si="2"/>
        <v>250000</v>
      </c>
      <c r="M13" s="73">
        <f>M8+M9+M10+M11+M12</f>
        <v>10000</v>
      </c>
      <c r="N13" s="73">
        <f t="shared" si="0"/>
        <v>260000</v>
      </c>
      <c r="O13" s="43"/>
      <c r="P13" s="43"/>
    </row>
    <row r="14" spans="1:16" s="40" customFormat="1">
      <c r="B14" s="47" t="s">
        <v>71</v>
      </c>
      <c r="C14" s="88"/>
      <c r="D14" s="84"/>
      <c r="E14" s="77"/>
      <c r="F14" s="77"/>
      <c r="G14" s="77"/>
      <c r="H14" s="77"/>
      <c r="I14" s="77"/>
      <c r="J14" s="77"/>
      <c r="K14" s="77"/>
      <c r="L14" s="77"/>
      <c r="M14" s="77"/>
      <c r="N14" s="92"/>
      <c r="O14" s="43"/>
      <c r="P14" s="43"/>
    </row>
    <row r="15" spans="1:16" s="40" customFormat="1">
      <c r="B15" s="256" t="s">
        <v>25</v>
      </c>
      <c r="C15" s="225"/>
      <c r="D15" s="86" t="s">
        <v>23</v>
      </c>
      <c r="E15" s="73">
        <v>0</v>
      </c>
      <c r="F15" s="74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188">
        <v>0</v>
      </c>
      <c r="N15" s="73">
        <v>0</v>
      </c>
      <c r="O15" s="43"/>
      <c r="P15" s="43"/>
    </row>
    <row r="16" spans="1:16" s="40" customFormat="1">
      <c r="B16" s="80"/>
      <c r="C16" s="57"/>
      <c r="D16" s="86" t="s">
        <v>233</v>
      </c>
      <c r="E16" s="73">
        <v>0</v>
      </c>
      <c r="F16" s="74">
        <v>0</v>
      </c>
      <c r="G16" s="73">
        <v>0</v>
      </c>
      <c r="H16" s="188">
        <v>0</v>
      </c>
      <c r="I16" s="188">
        <v>0</v>
      </c>
      <c r="J16" s="188">
        <v>0</v>
      </c>
      <c r="K16" s="188">
        <v>0</v>
      </c>
      <c r="L16" s="73">
        <f>SUM(E16:K16)</f>
        <v>0</v>
      </c>
      <c r="M16" s="74">
        <v>0</v>
      </c>
      <c r="N16" s="73">
        <f>L16+M16</f>
        <v>0</v>
      </c>
      <c r="O16" s="43"/>
      <c r="P16" s="43"/>
    </row>
    <row r="17" spans="2:16" s="40" customFormat="1">
      <c r="B17" s="89"/>
      <c r="C17" s="39"/>
      <c r="D17" s="86" t="s">
        <v>35</v>
      </c>
      <c r="E17" s="73">
        <v>0</v>
      </c>
      <c r="F17" s="74">
        <v>0</v>
      </c>
      <c r="G17" s="73">
        <v>0</v>
      </c>
      <c r="H17" s="188">
        <v>0</v>
      </c>
      <c r="I17" s="188">
        <v>0</v>
      </c>
      <c r="J17" s="188">
        <v>0</v>
      </c>
      <c r="K17" s="188">
        <v>0</v>
      </c>
      <c r="L17" s="73">
        <f t="shared" ref="L17:L21" si="3">SUM(E17:K17)</f>
        <v>0</v>
      </c>
      <c r="M17" s="74">
        <f>活動計算書!G48</f>
        <v>0</v>
      </c>
      <c r="N17" s="73">
        <f t="shared" ref="N17:N43" si="4">L17+M17</f>
        <v>0</v>
      </c>
      <c r="O17" s="43"/>
      <c r="P17" s="43"/>
    </row>
    <row r="18" spans="2:16" s="40" customFormat="1">
      <c r="B18" s="89"/>
      <c r="C18" s="39"/>
      <c r="D18" s="86" t="s">
        <v>7</v>
      </c>
      <c r="E18" s="73">
        <v>0</v>
      </c>
      <c r="F18" s="74">
        <v>0</v>
      </c>
      <c r="G18" s="73">
        <v>0</v>
      </c>
      <c r="H18" s="188">
        <v>0</v>
      </c>
      <c r="I18" s="188">
        <v>0</v>
      </c>
      <c r="J18" s="188">
        <v>0</v>
      </c>
      <c r="K18" s="188">
        <v>0</v>
      </c>
      <c r="L18" s="73">
        <f t="shared" si="3"/>
        <v>0</v>
      </c>
      <c r="M18" s="74">
        <f>活動計算書!G49</f>
        <v>0</v>
      </c>
      <c r="N18" s="73">
        <f t="shared" si="4"/>
        <v>0</v>
      </c>
      <c r="O18" s="43"/>
      <c r="P18" s="43"/>
    </row>
    <row r="19" spans="2:16" s="40" customFormat="1">
      <c r="B19" s="89"/>
      <c r="C19" s="39"/>
      <c r="D19" s="86" t="s">
        <v>234</v>
      </c>
      <c r="E19" s="73">
        <v>0</v>
      </c>
      <c r="F19" s="74">
        <v>0</v>
      </c>
      <c r="G19" s="73">
        <v>0</v>
      </c>
      <c r="H19" s="188">
        <v>0</v>
      </c>
      <c r="I19" s="188">
        <v>0</v>
      </c>
      <c r="J19" s="188">
        <v>0</v>
      </c>
      <c r="K19" s="188">
        <v>0</v>
      </c>
      <c r="L19" s="73">
        <f t="shared" si="3"/>
        <v>0</v>
      </c>
      <c r="M19" s="74">
        <f>活動計算書!G50</f>
        <v>0</v>
      </c>
      <c r="N19" s="73">
        <f t="shared" si="4"/>
        <v>0</v>
      </c>
      <c r="O19" s="43"/>
      <c r="P19" s="43"/>
    </row>
    <row r="20" spans="2:16" s="40" customFormat="1">
      <c r="B20" s="89"/>
      <c r="C20" s="39"/>
      <c r="D20" s="86" t="s">
        <v>235</v>
      </c>
      <c r="E20" s="73">
        <v>0</v>
      </c>
      <c r="F20" s="74">
        <v>0</v>
      </c>
      <c r="G20" s="73">
        <v>0</v>
      </c>
      <c r="H20" s="188">
        <v>0</v>
      </c>
      <c r="I20" s="188">
        <v>0</v>
      </c>
      <c r="J20" s="188">
        <v>0</v>
      </c>
      <c r="K20" s="188">
        <v>0</v>
      </c>
      <c r="L20" s="73">
        <f t="shared" si="3"/>
        <v>0</v>
      </c>
      <c r="M20" s="74">
        <f>活動計算書!G51</f>
        <v>0</v>
      </c>
      <c r="N20" s="73">
        <f t="shared" si="4"/>
        <v>0</v>
      </c>
      <c r="O20" s="43"/>
      <c r="P20" s="43"/>
    </row>
    <row r="21" spans="2:16" s="40" customFormat="1">
      <c r="B21" s="89"/>
      <c r="C21" s="39"/>
      <c r="D21" s="86" t="s">
        <v>236</v>
      </c>
      <c r="E21" s="73">
        <v>0</v>
      </c>
      <c r="F21" s="74">
        <v>0</v>
      </c>
      <c r="G21" s="73">
        <v>0</v>
      </c>
      <c r="H21" s="188">
        <v>0</v>
      </c>
      <c r="I21" s="188">
        <v>0</v>
      </c>
      <c r="J21" s="188">
        <v>0</v>
      </c>
      <c r="K21" s="188">
        <v>0</v>
      </c>
      <c r="L21" s="73">
        <f t="shared" si="3"/>
        <v>0</v>
      </c>
      <c r="M21" s="74">
        <f>活動計算書!G52</f>
        <v>0</v>
      </c>
      <c r="N21" s="75">
        <f t="shared" si="4"/>
        <v>0</v>
      </c>
      <c r="O21" s="43"/>
      <c r="P21" s="43"/>
    </row>
    <row r="22" spans="2:16" s="13" customFormat="1">
      <c r="B22" s="89"/>
      <c r="C22" s="39"/>
      <c r="D22" s="86" t="s">
        <v>36</v>
      </c>
      <c r="E22" s="78">
        <f>SUM(E16:E21)</f>
        <v>0</v>
      </c>
      <c r="F22" s="78">
        <f>SUM(F16:F21)</f>
        <v>0</v>
      </c>
      <c r="G22" s="78">
        <f>SUM(G16:G21)</f>
        <v>0</v>
      </c>
      <c r="H22" s="78">
        <f>SUM(H16:H21)</f>
        <v>0</v>
      </c>
      <c r="I22" s="78">
        <f t="shared" ref="I22:K22" si="5">SUM(I16:I21)</f>
        <v>0</v>
      </c>
      <c r="J22" s="78">
        <f t="shared" si="5"/>
        <v>0</v>
      </c>
      <c r="K22" s="78">
        <f t="shared" si="5"/>
        <v>0</v>
      </c>
      <c r="L22" s="78">
        <f>SUM(E22:K22)</f>
        <v>0</v>
      </c>
      <c r="M22" s="78">
        <f>SUM(M17:M21)</f>
        <v>0</v>
      </c>
      <c r="N22" s="78">
        <f t="shared" si="4"/>
        <v>0</v>
      </c>
      <c r="O22" s="38"/>
      <c r="P22" s="38"/>
    </row>
    <row r="23" spans="2:16" s="13" customFormat="1">
      <c r="B23" s="256" t="s">
        <v>86</v>
      </c>
      <c r="C23" s="225"/>
      <c r="D23" s="39" t="s">
        <v>24</v>
      </c>
      <c r="E23" s="92"/>
      <c r="F23" s="74"/>
      <c r="G23" s="73"/>
      <c r="H23" s="73"/>
      <c r="I23" s="73"/>
      <c r="J23" s="73"/>
      <c r="K23" s="73"/>
      <c r="L23" s="73"/>
      <c r="M23" s="73"/>
      <c r="N23" s="73"/>
      <c r="O23" s="38"/>
      <c r="P23" s="38"/>
    </row>
    <row r="24" spans="2:16" s="13" customFormat="1">
      <c r="B24" s="80"/>
      <c r="C24" s="57"/>
      <c r="D24" s="39" t="s">
        <v>10</v>
      </c>
      <c r="E24" s="73">
        <f>活動計算書!G31</f>
        <v>25000</v>
      </c>
      <c r="F24" s="74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f>SUM(E24:K24)</f>
        <v>25000</v>
      </c>
      <c r="M24" s="188">
        <f>活動計算書!G55</f>
        <v>0</v>
      </c>
      <c r="N24" s="73">
        <f t="shared" si="4"/>
        <v>25000</v>
      </c>
      <c r="O24" s="38"/>
      <c r="P24" s="38"/>
    </row>
    <row r="25" spans="2:16" s="13" customFormat="1">
      <c r="B25" s="80"/>
      <c r="C25" s="57"/>
      <c r="D25" s="39" t="s">
        <v>90</v>
      </c>
      <c r="E25" s="73">
        <f>活動計算書!G32</f>
        <v>0</v>
      </c>
      <c r="F25" s="74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f t="shared" ref="L25:L41" si="6">SUM(E25:K25)</f>
        <v>0</v>
      </c>
      <c r="M25" s="188">
        <f>活動計算書!G56</f>
        <v>0</v>
      </c>
      <c r="N25" s="73">
        <f t="shared" si="4"/>
        <v>0</v>
      </c>
      <c r="O25" s="38"/>
      <c r="P25" s="38"/>
    </row>
    <row r="26" spans="2:16" s="13" customFormat="1">
      <c r="B26" s="58"/>
      <c r="C26" s="39"/>
      <c r="D26" s="13" t="s">
        <v>91</v>
      </c>
      <c r="E26" s="73">
        <f>活動計算書!G33</f>
        <v>0</v>
      </c>
      <c r="F26" s="9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f t="shared" si="6"/>
        <v>0</v>
      </c>
      <c r="M26" s="188">
        <v>0</v>
      </c>
      <c r="N26" s="73">
        <f t="shared" si="4"/>
        <v>0</v>
      </c>
      <c r="O26" s="38"/>
      <c r="P26" s="38"/>
    </row>
    <row r="27" spans="2:16" s="13" customFormat="1">
      <c r="B27" s="58"/>
      <c r="C27" s="39"/>
      <c r="D27" s="39" t="s">
        <v>51</v>
      </c>
      <c r="E27" s="73">
        <f>活動計算書!G34</f>
        <v>0</v>
      </c>
      <c r="F27" s="74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f t="shared" si="6"/>
        <v>0</v>
      </c>
      <c r="M27" s="188">
        <v>0</v>
      </c>
      <c r="N27" s="73">
        <f t="shared" si="4"/>
        <v>0</v>
      </c>
      <c r="O27" s="38"/>
      <c r="P27" s="38"/>
    </row>
    <row r="28" spans="2:16" s="13" customFormat="1">
      <c r="B28" s="58"/>
      <c r="C28" s="39"/>
      <c r="D28" s="39" t="s">
        <v>92</v>
      </c>
      <c r="E28" s="73">
        <f>活動計算書!G35</f>
        <v>0</v>
      </c>
      <c r="F28" s="74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f t="shared" si="6"/>
        <v>0</v>
      </c>
      <c r="M28" s="188">
        <v>0</v>
      </c>
      <c r="N28" s="73">
        <f t="shared" si="4"/>
        <v>0</v>
      </c>
      <c r="O28" s="38"/>
      <c r="P28" s="38"/>
    </row>
    <row r="29" spans="2:16" s="13" customFormat="1">
      <c r="B29" s="58"/>
      <c r="C29" s="39"/>
      <c r="D29" s="13" t="s">
        <v>88</v>
      </c>
      <c r="E29" s="73">
        <f>活動計算書!G36</f>
        <v>0</v>
      </c>
      <c r="F29" s="74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f t="shared" si="6"/>
        <v>0</v>
      </c>
      <c r="M29" s="188">
        <v>0</v>
      </c>
      <c r="N29" s="73">
        <f t="shared" si="4"/>
        <v>0</v>
      </c>
      <c r="O29" s="38"/>
      <c r="P29" s="38"/>
    </row>
    <row r="30" spans="2:16" s="13" customFormat="1">
      <c r="B30" s="58"/>
      <c r="C30" s="39"/>
      <c r="D30" s="39" t="s">
        <v>89</v>
      </c>
      <c r="E30" s="73">
        <f>活動計算書!G37</f>
        <v>0</v>
      </c>
      <c r="F30" s="74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f t="shared" si="6"/>
        <v>0</v>
      </c>
      <c r="M30" s="188">
        <v>0</v>
      </c>
      <c r="N30" s="73">
        <f t="shared" si="4"/>
        <v>0</v>
      </c>
      <c r="O30" s="38"/>
      <c r="P30" s="38"/>
    </row>
    <row r="31" spans="2:16" s="13" customFormat="1">
      <c r="B31" s="58"/>
      <c r="C31" s="39"/>
      <c r="D31" s="39" t="s">
        <v>194</v>
      </c>
      <c r="E31" s="73">
        <f>活動計算書!G38</f>
        <v>0</v>
      </c>
      <c r="F31" s="74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f t="shared" si="6"/>
        <v>0</v>
      </c>
      <c r="M31" s="188">
        <v>0</v>
      </c>
      <c r="N31" s="73">
        <f t="shared" si="4"/>
        <v>0</v>
      </c>
      <c r="O31" s="38"/>
      <c r="P31" s="38"/>
    </row>
    <row r="32" spans="2:16" s="13" customFormat="1">
      <c r="B32" s="58"/>
      <c r="C32" s="39"/>
      <c r="D32" s="39" t="s">
        <v>232</v>
      </c>
      <c r="E32" s="73">
        <f>活動計算書!G39</f>
        <v>0</v>
      </c>
      <c r="F32" s="74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f t="shared" si="6"/>
        <v>0</v>
      </c>
      <c r="M32" s="188">
        <v>0</v>
      </c>
      <c r="N32" s="73">
        <f t="shared" si="4"/>
        <v>0</v>
      </c>
      <c r="O32" s="38"/>
      <c r="P32" s="38"/>
    </row>
    <row r="33" spans="1:16" s="13" customFormat="1">
      <c r="B33" s="58"/>
      <c r="C33" s="39"/>
      <c r="D33" s="39" t="s">
        <v>93</v>
      </c>
      <c r="E33" s="73">
        <f>活動計算書!G40</f>
        <v>0</v>
      </c>
      <c r="F33" s="74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f t="shared" si="6"/>
        <v>0</v>
      </c>
      <c r="M33" s="188">
        <v>0</v>
      </c>
      <c r="N33" s="73">
        <f t="shared" si="4"/>
        <v>0</v>
      </c>
      <c r="O33" s="38"/>
      <c r="P33" s="38"/>
    </row>
    <row r="34" spans="1:16" s="13" customFormat="1">
      <c r="B34" s="58"/>
      <c r="C34" s="39"/>
      <c r="D34" s="39" t="s">
        <v>94</v>
      </c>
      <c r="E34" s="73">
        <f>活動計算書!G42</f>
        <v>14256</v>
      </c>
      <c r="F34" s="74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f t="shared" si="6"/>
        <v>14256</v>
      </c>
      <c r="M34" s="188">
        <v>0</v>
      </c>
      <c r="N34" s="73">
        <f t="shared" si="4"/>
        <v>14256</v>
      </c>
      <c r="O34" s="38"/>
      <c r="P34" s="38"/>
    </row>
    <row r="35" spans="1:16" s="13" customFormat="1">
      <c r="B35" s="58"/>
      <c r="C35" s="39"/>
      <c r="D35" s="39" t="s">
        <v>95</v>
      </c>
      <c r="E35" s="73">
        <v>0</v>
      </c>
      <c r="F35" s="74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f t="shared" si="6"/>
        <v>0</v>
      </c>
      <c r="M35" s="188">
        <f>活動計算書!G60</f>
        <v>89320</v>
      </c>
      <c r="N35" s="73">
        <f t="shared" si="4"/>
        <v>89320</v>
      </c>
      <c r="O35" s="38"/>
      <c r="P35" s="38"/>
    </row>
    <row r="36" spans="1:16" s="13" customFormat="1">
      <c r="B36" s="58"/>
      <c r="C36" s="39"/>
      <c r="D36" s="39" t="s">
        <v>96</v>
      </c>
      <c r="E36" s="73">
        <v>0</v>
      </c>
      <c r="F36" s="74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f t="shared" si="6"/>
        <v>0</v>
      </c>
      <c r="M36" s="188">
        <f>活動計算書!G61</f>
        <v>55456</v>
      </c>
      <c r="N36" s="73">
        <f t="shared" si="4"/>
        <v>55456</v>
      </c>
      <c r="O36" s="38"/>
      <c r="P36" s="38"/>
    </row>
    <row r="37" spans="1:16" s="13" customFormat="1">
      <c r="B37" s="58"/>
      <c r="C37" s="39"/>
      <c r="D37" s="39" t="s">
        <v>97</v>
      </c>
      <c r="E37" s="73">
        <v>0</v>
      </c>
      <c r="F37" s="74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f t="shared" si="6"/>
        <v>0</v>
      </c>
      <c r="M37" s="188">
        <f>活動計算書!G62</f>
        <v>4200</v>
      </c>
      <c r="N37" s="73">
        <f t="shared" si="4"/>
        <v>4200</v>
      </c>
      <c r="O37" s="38"/>
      <c r="P37" s="38"/>
    </row>
    <row r="38" spans="1:16" s="13" customFormat="1">
      <c r="B38" s="58"/>
      <c r="C38" s="39"/>
      <c r="D38" s="39" t="s">
        <v>196</v>
      </c>
      <c r="E38" s="73">
        <v>0</v>
      </c>
      <c r="F38" s="74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f t="shared" si="6"/>
        <v>0</v>
      </c>
      <c r="M38" s="188">
        <f>活動計算書!G63</f>
        <v>32943</v>
      </c>
      <c r="N38" s="73">
        <f t="shared" si="4"/>
        <v>32943</v>
      </c>
      <c r="O38" s="38"/>
      <c r="P38" s="38"/>
    </row>
    <row r="39" spans="1:16" s="13" customFormat="1">
      <c r="B39" s="58"/>
      <c r="C39" s="39"/>
      <c r="D39" s="39" t="s">
        <v>239</v>
      </c>
      <c r="E39" s="73">
        <v>0</v>
      </c>
      <c r="F39" s="74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f t="shared" si="6"/>
        <v>0</v>
      </c>
      <c r="M39" s="188">
        <f>活動計算書!G64</f>
        <v>0</v>
      </c>
      <c r="N39" s="73">
        <f t="shared" si="4"/>
        <v>0</v>
      </c>
      <c r="O39" s="38"/>
      <c r="P39" s="38"/>
    </row>
    <row r="40" spans="1:16" s="13" customFormat="1">
      <c r="B40" s="58"/>
      <c r="C40" s="39"/>
      <c r="D40" s="39" t="s">
        <v>98</v>
      </c>
      <c r="E40" s="73">
        <v>40000</v>
      </c>
      <c r="F40" s="74">
        <v>40000</v>
      </c>
      <c r="G40" s="73">
        <v>40000</v>
      </c>
      <c r="H40" s="73">
        <v>40000</v>
      </c>
      <c r="I40" s="73">
        <v>40000</v>
      </c>
      <c r="J40" s="73">
        <v>0</v>
      </c>
      <c r="K40" s="73">
        <v>0</v>
      </c>
      <c r="L40" s="73">
        <f t="shared" si="6"/>
        <v>200000</v>
      </c>
      <c r="M40" s="188">
        <v>0</v>
      </c>
      <c r="N40" s="73">
        <f>L40+M40</f>
        <v>200000</v>
      </c>
      <c r="O40" s="38"/>
      <c r="P40" s="38"/>
    </row>
    <row r="41" spans="1:16" s="13" customFormat="1">
      <c r="B41" s="58"/>
      <c r="C41" s="39"/>
      <c r="D41" s="202" t="s">
        <v>241</v>
      </c>
      <c r="E41" s="73">
        <v>0</v>
      </c>
      <c r="F41" s="74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f t="shared" si="6"/>
        <v>0</v>
      </c>
      <c r="M41" s="73">
        <f>活動計算書!G65</f>
        <v>57425</v>
      </c>
      <c r="N41" s="73">
        <f>L41+M41</f>
        <v>57425</v>
      </c>
      <c r="O41" s="38"/>
      <c r="P41" s="38"/>
    </row>
    <row r="42" spans="1:16" s="13" customFormat="1">
      <c r="B42" s="58"/>
      <c r="C42" s="39"/>
      <c r="D42" s="86" t="s">
        <v>37</v>
      </c>
      <c r="E42" s="78">
        <f t="shared" ref="E42:M42" si="7">SUM(E24:E41)</f>
        <v>79256</v>
      </c>
      <c r="F42" s="78">
        <f t="shared" si="7"/>
        <v>40000</v>
      </c>
      <c r="G42" s="78">
        <f t="shared" si="7"/>
        <v>40000</v>
      </c>
      <c r="H42" s="78">
        <f t="shared" si="7"/>
        <v>40000</v>
      </c>
      <c r="I42" s="78">
        <f t="shared" si="7"/>
        <v>40000</v>
      </c>
      <c r="J42" s="78">
        <f t="shared" si="7"/>
        <v>0</v>
      </c>
      <c r="K42" s="78">
        <f t="shared" si="7"/>
        <v>0</v>
      </c>
      <c r="L42" s="78">
        <f>SUM(L24:L41)</f>
        <v>239256</v>
      </c>
      <c r="M42" s="78">
        <f t="shared" si="7"/>
        <v>239344</v>
      </c>
      <c r="N42" s="78">
        <f t="shared" si="4"/>
        <v>478600</v>
      </c>
      <c r="O42" s="38"/>
      <c r="P42" s="38"/>
    </row>
    <row r="43" spans="1:16" s="13" customFormat="1" ht="15" thickBot="1">
      <c r="B43" s="58"/>
      <c r="C43" s="39" t="s">
        <v>38</v>
      </c>
      <c r="D43" s="86"/>
      <c r="E43" s="79">
        <f t="shared" ref="E43:M43" si="8">E22+E42</f>
        <v>79256</v>
      </c>
      <c r="F43" s="79">
        <f t="shared" si="8"/>
        <v>40000</v>
      </c>
      <c r="G43" s="79">
        <f t="shared" si="8"/>
        <v>40000</v>
      </c>
      <c r="H43" s="79">
        <f t="shared" si="8"/>
        <v>40000</v>
      </c>
      <c r="I43" s="79">
        <f t="shared" si="8"/>
        <v>40000</v>
      </c>
      <c r="J43" s="79"/>
      <c r="K43" s="79"/>
      <c r="L43" s="79">
        <f t="shared" si="8"/>
        <v>239256</v>
      </c>
      <c r="M43" s="79">
        <f t="shared" si="8"/>
        <v>239344</v>
      </c>
      <c r="N43" s="79">
        <f t="shared" si="4"/>
        <v>478600</v>
      </c>
      <c r="O43" s="38"/>
      <c r="P43" s="38"/>
    </row>
    <row r="44" spans="1:16" s="13" customFormat="1" ht="16" thickTop="1" thickBot="1">
      <c r="B44" s="90"/>
      <c r="C44" s="61" t="s">
        <v>39</v>
      </c>
      <c r="D44" s="91"/>
      <c r="E44" s="199">
        <f t="shared" ref="E44:N44" si="9">E13-E43</f>
        <v>-79256</v>
      </c>
      <c r="F44" s="199">
        <f t="shared" si="9"/>
        <v>-40000</v>
      </c>
      <c r="G44" s="199">
        <f t="shared" si="9"/>
        <v>-40000</v>
      </c>
      <c r="H44" s="199">
        <f t="shared" si="9"/>
        <v>210000</v>
      </c>
      <c r="I44" s="199">
        <f t="shared" si="9"/>
        <v>-40000</v>
      </c>
      <c r="J44" s="199"/>
      <c r="K44" s="199"/>
      <c r="L44" s="199">
        <f t="shared" si="9"/>
        <v>10744</v>
      </c>
      <c r="M44" s="201">
        <f t="shared" si="9"/>
        <v>-229344</v>
      </c>
      <c r="N44" s="201">
        <f t="shared" si="9"/>
        <v>-218600</v>
      </c>
      <c r="O44" s="38"/>
      <c r="P44" s="38"/>
    </row>
    <row r="45" spans="1:16" s="13" customFormat="1" ht="15" thickTop="1">
      <c r="B45" s="39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s="13" customFormat="1">
      <c r="B46" s="242" t="s">
        <v>52</v>
      </c>
      <c r="C46" s="242"/>
      <c r="D46" s="242"/>
      <c r="E46" s="242" t="s">
        <v>243</v>
      </c>
      <c r="F46" s="242"/>
      <c r="G46" s="242"/>
      <c r="H46" s="242"/>
      <c r="I46" s="242"/>
      <c r="J46" s="242"/>
      <c r="K46" s="242"/>
      <c r="L46" s="242"/>
      <c r="M46" s="242"/>
      <c r="N46" s="38"/>
      <c r="O46" s="38"/>
      <c r="P46" s="38"/>
    </row>
    <row r="47" spans="1:16" s="13" customFormat="1">
      <c r="A47" s="48"/>
      <c r="B47" s="242" t="s">
        <v>53</v>
      </c>
      <c r="C47" s="242"/>
      <c r="D47" s="242"/>
      <c r="E47" s="242" t="s">
        <v>245</v>
      </c>
      <c r="F47" s="242"/>
      <c r="G47" s="242"/>
      <c r="H47" s="242"/>
      <c r="I47" s="242"/>
      <c r="J47" s="242"/>
      <c r="K47" s="242"/>
      <c r="L47" s="242"/>
      <c r="M47" s="242"/>
      <c r="N47" s="38"/>
      <c r="O47" s="38"/>
      <c r="P47" s="38"/>
    </row>
    <row r="48" spans="1:16" s="13" customFormat="1">
      <c r="A48" s="48"/>
      <c r="B48" s="242" t="s">
        <v>54</v>
      </c>
      <c r="C48" s="242"/>
      <c r="D48" s="242"/>
      <c r="E48" s="243" t="s">
        <v>247</v>
      </c>
      <c r="F48" s="243"/>
      <c r="G48" s="243"/>
      <c r="H48" s="243"/>
      <c r="I48" s="243"/>
      <c r="J48" s="243"/>
      <c r="K48" s="243"/>
      <c r="L48" s="243"/>
      <c r="M48" s="243"/>
      <c r="N48" s="43"/>
      <c r="O48" s="38"/>
      <c r="P48" s="38"/>
    </row>
    <row r="49" spans="1:16" s="13" customFormat="1">
      <c r="A49" s="48"/>
      <c r="B49" s="242" t="s">
        <v>55</v>
      </c>
      <c r="C49" s="242"/>
      <c r="D49" s="242"/>
      <c r="E49" s="242" t="s">
        <v>249</v>
      </c>
      <c r="F49" s="242"/>
      <c r="G49" s="242"/>
      <c r="H49" s="242"/>
      <c r="I49" s="242"/>
      <c r="J49" s="242"/>
      <c r="K49" s="242"/>
      <c r="L49" s="242"/>
      <c r="M49" s="242"/>
      <c r="N49" s="38"/>
      <c r="O49" s="38"/>
      <c r="P49" s="38"/>
    </row>
    <row r="50" spans="1:16" s="13" customFormat="1">
      <c r="A50" s="48"/>
      <c r="B50" s="242" t="s">
        <v>257</v>
      </c>
      <c r="C50" s="242"/>
      <c r="D50" s="242"/>
      <c r="E50" s="242" t="s">
        <v>251</v>
      </c>
      <c r="F50" s="242"/>
      <c r="G50" s="242"/>
      <c r="H50" s="242"/>
      <c r="I50" s="242"/>
      <c r="J50" s="242"/>
      <c r="K50" s="242"/>
      <c r="L50" s="242"/>
      <c r="M50" s="242"/>
      <c r="N50" s="43"/>
    </row>
    <row r="51" spans="1:16" s="13" customFormat="1">
      <c r="A51" s="48"/>
      <c r="B51" s="242" t="s">
        <v>258</v>
      </c>
      <c r="C51" s="242"/>
      <c r="D51" s="242"/>
      <c r="E51" s="242" t="s">
        <v>252</v>
      </c>
      <c r="F51" s="242"/>
      <c r="G51" s="242"/>
      <c r="H51" s="242"/>
      <c r="I51" s="242"/>
      <c r="J51" s="242"/>
      <c r="K51" s="242"/>
      <c r="L51" s="242"/>
      <c r="M51" s="242"/>
      <c r="N51" s="43"/>
    </row>
    <row r="52" spans="1:16" s="13" customFormat="1">
      <c r="A52" s="48"/>
      <c r="B52" s="242" t="s">
        <v>259</v>
      </c>
      <c r="C52" s="242"/>
      <c r="D52" s="242"/>
      <c r="E52" s="242" t="s">
        <v>254</v>
      </c>
      <c r="F52" s="242"/>
      <c r="G52" s="242"/>
      <c r="H52" s="242"/>
      <c r="I52" s="242"/>
      <c r="J52" s="242"/>
      <c r="K52" s="242"/>
      <c r="L52" s="242"/>
      <c r="M52" s="242"/>
      <c r="N52" s="38"/>
    </row>
    <row r="53" spans="1:16" s="40" customFormat="1">
      <c r="A53" s="46"/>
      <c r="B53" s="243" t="s">
        <v>255</v>
      </c>
      <c r="C53" s="243"/>
      <c r="D53" s="243"/>
      <c r="E53" s="244" t="s">
        <v>256</v>
      </c>
      <c r="F53" s="245"/>
      <c r="G53" s="245"/>
      <c r="H53" s="245"/>
      <c r="I53" s="245"/>
      <c r="J53" s="245"/>
      <c r="K53" s="245"/>
      <c r="L53" s="245"/>
      <c r="M53" s="246"/>
      <c r="N53" s="43"/>
      <c r="O53" s="43"/>
      <c r="P53" s="43"/>
    </row>
    <row r="54" spans="1:16" s="13" customFormat="1">
      <c r="A54" s="48"/>
      <c r="B54" s="71"/>
      <c r="C54" s="71"/>
      <c r="D54" s="71"/>
      <c r="E54" s="44"/>
      <c r="F54" s="72"/>
      <c r="G54" s="72"/>
      <c r="H54" s="72"/>
      <c r="I54" s="72"/>
      <c r="J54" s="72"/>
      <c r="K54" s="72"/>
      <c r="L54" s="53"/>
      <c r="M54" s="38"/>
      <c r="N54" s="38"/>
      <c r="O54" s="38"/>
      <c r="P54" s="38"/>
    </row>
    <row r="55" spans="1:16" s="13" customFormat="1">
      <c r="A55" s="48"/>
      <c r="B55" s="48"/>
      <c r="C55" s="48"/>
      <c r="D55" s="48"/>
      <c r="E55" s="48"/>
      <c r="F55" s="72"/>
      <c r="G55" s="72"/>
      <c r="H55" s="72"/>
      <c r="I55" s="72"/>
      <c r="J55" s="72"/>
      <c r="K55" s="72"/>
      <c r="L55" s="53"/>
      <c r="M55" s="38"/>
      <c r="N55" s="38"/>
      <c r="O55" s="38"/>
      <c r="P55" s="38"/>
    </row>
    <row r="56" spans="1:16" s="13" customFormat="1"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6" s="13" customFormat="1"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6" s="40" customFormat="1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3"/>
      <c r="P58" s="43"/>
    </row>
    <row r="59" spans="1:16" s="13" customFormat="1">
      <c r="O59" s="38"/>
      <c r="P59" s="38"/>
    </row>
    <row r="60" spans="1:16" s="13" customForma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38"/>
      <c r="P60" s="38"/>
    </row>
    <row r="61" spans="1:16" s="13" customFormat="1">
      <c r="A61" s="48"/>
      <c r="B61" s="48"/>
      <c r="C61" s="48"/>
      <c r="D61" s="48"/>
      <c r="E61" s="53"/>
      <c r="F61" s="53"/>
      <c r="G61" s="53"/>
      <c r="H61" s="53"/>
      <c r="I61" s="53"/>
      <c r="J61" s="53"/>
      <c r="K61" s="53"/>
      <c r="L61" s="53"/>
      <c r="M61" s="53"/>
      <c r="N61" s="45"/>
    </row>
    <row r="62" spans="1:16" s="13" customFormat="1">
      <c r="A62" s="48"/>
      <c r="B62" s="254"/>
      <c r="C62" s="254"/>
      <c r="D62" s="254"/>
      <c r="E62" s="62"/>
      <c r="F62" s="62"/>
      <c r="G62" s="62"/>
      <c r="H62" s="62"/>
      <c r="I62" s="203"/>
      <c r="J62" s="203"/>
      <c r="K62" s="203"/>
      <c r="L62" s="255"/>
      <c r="M62" s="255"/>
      <c r="N62" s="255"/>
    </row>
    <row r="63" spans="1:16" s="13" customFormat="1">
      <c r="A63" s="48"/>
      <c r="B63" s="48"/>
      <c r="C63" s="50"/>
      <c r="D63" s="50"/>
      <c r="E63" s="67"/>
      <c r="F63" s="44"/>
      <c r="G63" s="44"/>
      <c r="H63" s="44"/>
      <c r="I63" s="44"/>
      <c r="J63" s="44"/>
      <c r="K63" s="44"/>
      <c r="L63" s="66"/>
      <c r="M63" s="46"/>
      <c r="N63" s="68"/>
    </row>
    <row r="64" spans="1:16" s="13" customFormat="1">
      <c r="A64" s="48"/>
      <c r="B64" s="48"/>
      <c r="C64" s="50"/>
      <c r="D64" s="50"/>
      <c r="E64" s="46"/>
      <c r="F64" s="44"/>
      <c r="G64" s="48"/>
      <c r="H64" s="48"/>
      <c r="I64" s="48"/>
      <c r="J64" s="48"/>
      <c r="K64" s="48"/>
      <c r="L64" s="48"/>
      <c r="M64" s="48"/>
      <c r="N64" s="50"/>
    </row>
    <row r="65" spans="1:15" s="13" customFormat="1">
      <c r="A65" s="48"/>
      <c r="B65" s="48"/>
      <c r="C65" s="50"/>
      <c r="D65" s="50"/>
      <c r="E65" s="46"/>
      <c r="F65" s="44"/>
      <c r="G65" s="48"/>
      <c r="H65" s="48"/>
      <c r="I65" s="48"/>
      <c r="J65" s="48"/>
      <c r="K65" s="48"/>
      <c r="L65" s="48"/>
      <c r="M65" s="48"/>
      <c r="N65" s="50"/>
    </row>
    <row r="66" spans="1:15" s="13" customFormat="1">
      <c r="A66" s="48"/>
      <c r="B66" s="48"/>
      <c r="C66" s="48"/>
      <c r="D66" s="48"/>
      <c r="E66" s="67"/>
      <c r="F66" s="44"/>
      <c r="G66" s="44"/>
      <c r="H66" s="44"/>
      <c r="I66" s="44"/>
      <c r="J66" s="44"/>
      <c r="K66" s="44"/>
      <c r="L66" s="253"/>
      <c r="M66" s="253"/>
      <c r="N66" s="253"/>
    </row>
    <row r="67" spans="1:15" s="40" customFormat="1">
      <c r="A67" s="46"/>
      <c r="B67" s="48"/>
      <c r="C67" s="48"/>
      <c r="D67" s="48"/>
      <c r="E67" s="46"/>
      <c r="F67" s="44"/>
      <c r="G67" s="48"/>
      <c r="H67" s="48"/>
      <c r="I67" s="48"/>
      <c r="J67" s="48"/>
      <c r="K67" s="48"/>
      <c r="L67" s="253"/>
      <c r="M67" s="253"/>
      <c r="N67" s="253"/>
    </row>
    <row r="68" spans="1:15" s="13" customFormat="1">
      <c r="A68" s="48"/>
      <c r="B68" s="48"/>
      <c r="C68" s="48"/>
      <c r="D68" s="48"/>
      <c r="E68" s="46"/>
      <c r="F68" s="44"/>
      <c r="G68" s="48"/>
      <c r="H68" s="48"/>
      <c r="I68" s="48"/>
      <c r="J68" s="48"/>
      <c r="K68" s="48"/>
      <c r="L68" s="253"/>
      <c r="M68" s="253"/>
      <c r="N68" s="253"/>
      <c r="O68" s="40"/>
    </row>
    <row r="69" spans="1:15" s="13" customFormat="1">
      <c r="A69" s="48"/>
      <c r="B69" s="48"/>
      <c r="C69" s="48"/>
      <c r="D69" s="48"/>
      <c r="E69" s="46"/>
      <c r="F69" s="44"/>
      <c r="G69" s="48"/>
      <c r="H69" s="48"/>
      <c r="I69" s="48"/>
      <c r="J69" s="48"/>
      <c r="K69" s="48"/>
      <c r="L69" s="253"/>
      <c r="M69" s="253"/>
      <c r="N69" s="253"/>
    </row>
    <row r="70" spans="1:15" s="13" customFormat="1">
      <c r="A70" s="48"/>
      <c r="B70" s="48"/>
      <c r="C70" s="48"/>
      <c r="D70" s="48"/>
      <c r="E70" s="46"/>
      <c r="F70" s="44"/>
      <c r="G70" s="48"/>
      <c r="H70" s="48"/>
      <c r="I70" s="48"/>
      <c r="J70" s="48"/>
      <c r="K70" s="48"/>
      <c r="L70" s="253"/>
      <c r="M70" s="253"/>
      <c r="N70" s="253"/>
    </row>
    <row r="71" spans="1:15" s="13" customFormat="1" ht="12.5" customHeight="1">
      <c r="A71" s="48"/>
      <c r="B71" s="48"/>
      <c r="C71" s="48"/>
      <c r="D71" s="48"/>
      <c r="E71" s="46"/>
      <c r="F71" s="44"/>
      <c r="G71" s="48"/>
      <c r="H71" s="48"/>
      <c r="I71" s="48"/>
      <c r="J71" s="48"/>
      <c r="K71" s="48"/>
      <c r="L71" s="253"/>
      <c r="M71" s="253"/>
      <c r="N71" s="253"/>
      <c r="O71" s="40"/>
    </row>
    <row r="72" spans="1:15" s="13" customFormat="1" ht="13" customHeight="1">
      <c r="A72" s="48"/>
      <c r="B72" s="64"/>
      <c r="C72" s="64"/>
      <c r="D72" s="64"/>
      <c r="E72" s="67"/>
      <c r="F72" s="44"/>
      <c r="G72" s="44"/>
      <c r="H72" s="44"/>
      <c r="I72" s="44"/>
      <c r="J72" s="44"/>
      <c r="K72" s="44"/>
      <c r="L72" s="253"/>
      <c r="M72" s="253"/>
      <c r="N72" s="253"/>
    </row>
    <row r="73" spans="1:15" s="13" customFormat="1" ht="13" customHeight="1">
      <c r="A73" s="48"/>
      <c r="B73" s="69"/>
      <c r="C73" s="69"/>
      <c r="D73" s="69"/>
      <c r="E73" s="69"/>
      <c r="F73" s="69"/>
      <c r="G73" s="70"/>
      <c r="H73" s="70"/>
      <c r="I73" s="70"/>
      <c r="J73" s="70"/>
      <c r="K73" s="70"/>
      <c r="L73" s="70"/>
      <c r="M73" s="70"/>
      <c r="N73" s="70"/>
    </row>
    <row r="74" spans="1:15" s="13" customFormat="1" ht="13" customHeight="1">
      <c r="A74" s="48"/>
      <c r="B74" s="69"/>
      <c r="C74" s="69"/>
      <c r="D74" s="69"/>
      <c r="E74" s="69"/>
      <c r="F74" s="69"/>
      <c r="G74" s="70"/>
      <c r="H74" s="70"/>
      <c r="I74" s="70"/>
      <c r="J74" s="70"/>
      <c r="K74" s="70"/>
      <c r="L74" s="70"/>
      <c r="M74" s="70"/>
      <c r="N74" s="70"/>
    </row>
    <row r="75" spans="1:15" s="13" customFormat="1" ht="13" customHeight="1">
      <c r="B75" s="24"/>
      <c r="C75" s="24"/>
      <c r="D75" s="24"/>
      <c r="E75" s="24"/>
      <c r="F75" s="24"/>
      <c r="G75" s="51"/>
      <c r="H75" s="51"/>
      <c r="I75" s="51"/>
      <c r="J75" s="51"/>
      <c r="K75" s="51"/>
      <c r="L75" s="51"/>
      <c r="M75" s="51"/>
      <c r="N75" s="51"/>
    </row>
    <row r="76" spans="1:15" s="13" customFormat="1" ht="13" customHeight="1">
      <c r="B76" s="24"/>
      <c r="C76" s="24"/>
      <c r="D76" s="24"/>
      <c r="E76" s="24"/>
      <c r="F76" s="24"/>
      <c r="G76" s="51"/>
      <c r="H76" s="51"/>
      <c r="I76" s="51"/>
      <c r="J76" s="51"/>
      <c r="K76" s="51"/>
      <c r="L76" s="51"/>
      <c r="M76" s="51"/>
      <c r="N76" s="51"/>
    </row>
    <row r="77" spans="1:15" s="13" customFormat="1">
      <c r="B77" s="24"/>
      <c r="C77" s="24"/>
      <c r="D77" s="24"/>
      <c r="E77" s="24"/>
      <c r="F77" s="24"/>
      <c r="G77" s="51"/>
      <c r="H77" s="51"/>
      <c r="I77" s="51"/>
      <c r="J77" s="51"/>
      <c r="K77" s="51"/>
      <c r="L77" s="51"/>
      <c r="M77" s="51"/>
      <c r="N77" s="51"/>
    </row>
    <row r="78" spans="1:15" s="52" customFormat="1" ht="12.75" customHeight="1">
      <c r="A78" s="24"/>
      <c r="B78" s="24"/>
      <c r="C78" s="24"/>
      <c r="D78" s="24"/>
      <c r="E78" s="24"/>
      <c r="F78" s="24"/>
      <c r="G78" s="51"/>
      <c r="H78" s="51"/>
      <c r="I78" s="51"/>
      <c r="J78" s="51"/>
      <c r="K78" s="51"/>
      <c r="L78" s="51"/>
      <c r="M78" s="51"/>
      <c r="N78" s="51"/>
    </row>
    <row r="79" spans="1:15" s="52" customFormat="1" ht="12.75" customHeight="1">
      <c r="A79" s="24"/>
      <c r="B79" s="24"/>
      <c r="C79" s="24"/>
      <c r="D79" s="24"/>
      <c r="E79" s="24"/>
      <c r="F79" s="24"/>
      <c r="G79" s="51"/>
      <c r="H79" s="51"/>
      <c r="I79" s="51"/>
      <c r="J79" s="51"/>
      <c r="K79" s="51"/>
      <c r="L79" s="51"/>
      <c r="M79" s="51"/>
      <c r="N79" s="51"/>
    </row>
    <row r="80" spans="1:15" s="52" customFormat="1" ht="12.75" customHeight="1">
      <c r="A80" s="24"/>
      <c r="B80" s="13"/>
      <c r="C80" s="13"/>
      <c r="D80" s="13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8" s="52" customFormat="1" ht="12.75" customHeight="1">
      <c r="A81" s="24"/>
      <c r="B81" s="13"/>
      <c r="C81" s="13"/>
      <c r="D81" s="13"/>
      <c r="E81" s="38"/>
      <c r="F81" s="38"/>
      <c r="G81" s="38"/>
      <c r="H81" s="38"/>
      <c r="I81" s="38"/>
      <c r="J81" s="38"/>
      <c r="K81" s="38"/>
      <c r="L81" s="38"/>
      <c r="M81" s="49"/>
      <c r="N81" s="38"/>
    </row>
    <row r="82" spans="1:18" s="52" customFormat="1" ht="12.75" customHeight="1">
      <c r="A82" s="24"/>
      <c r="B82" s="251"/>
      <c r="C82" s="251"/>
      <c r="D82" s="251"/>
      <c r="E82" s="63"/>
      <c r="F82" s="63"/>
      <c r="G82" s="63"/>
      <c r="H82" s="63"/>
      <c r="I82" s="63"/>
      <c r="J82" s="63"/>
      <c r="K82" s="63"/>
      <c r="L82" s="63"/>
      <c r="M82" s="63"/>
      <c r="N82" s="56"/>
    </row>
    <row r="83" spans="1:18" s="52" customFormat="1" ht="12.75" customHeight="1">
      <c r="A83" s="24"/>
      <c r="B83" s="48"/>
      <c r="C83" s="48"/>
      <c r="D83" s="48"/>
      <c r="E83" s="53"/>
      <c r="F83" s="53"/>
      <c r="G83" s="53"/>
      <c r="H83" s="53"/>
      <c r="I83" s="53"/>
      <c r="J83" s="53"/>
      <c r="K83" s="53"/>
      <c r="L83" s="53"/>
      <c r="M83" s="53"/>
      <c r="N83" s="38"/>
    </row>
    <row r="84" spans="1:18" s="52" customFormat="1" ht="12.75" customHeight="1">
      <c r="A84" s="24"/>
      <c r="B84" s="48"/>
      <c r="C84" s="48"/>
      <c r="D84" s="48"/>
      <c r="E84" s="45"/>
      <c r="F84" s="45"/>
      <c r="G84" s="45"/>
      <c r="H84" s="45"/>
      <c r="I84" s="45"/>
      <c r="J84" s="45"/>
      <c r="K84" s="45"/>
      <c r="L84" s="45"/>
      <c r="M84" s="45"/>
      <c r="N84" s="38"/>
    </row>
    <row r="85" spans="1:18" s="13" customFormat="1">
      <c r="B85" s="48"/>
      <c r="C85" s="48"/>
      <c r="D85" s="48"/>
      <c r="E85" s="45"/>
      <c r="F85" s="45"/>
      <c r="G85" s="45"/>
      <c r="H85" s="45"/>
      <c r="I85" s="45"/>
      <c r="J85" s="45"/>
      <c r="K85" s="45"/>
      <c r="L85" s="45"/>
      <c r="M85" s="45"/>
      <c r="N85" s="38"/>
    </row>
    <row r="86" spans="1:18" s="13" customFormat="1">
      <c r="B86" s="48"/>
      <c r="C86" s="48"/>
      <c r="D86" s="48"/>
      <c r="E86" s="45"/>
      <c r="F86" s="45"/>
      <c r="G86" s="45"/>
      <c r="H86" s="45"/>
      <c r="I86" s="45"/>
      <c r="J86" s="45"/>
      <c r="K86" s="45"/>
      <c r="L86" s="45"/>
      <c r="M86" s="45"/>
      <c r="N86" s="38"/>
    </row>
    <row r="87" spans="1:18" s="55" customFormat="1">
      <c r="B87" s="48"/>
      <c r="C87" s="48"/>
      <c r="D87" s="48"/>
      <c r="E87" s="45"/>
      <c r="F87" s="45"/>
      <c r="G87" s="45"/>
      <c r="H87" s="45"/>
      <c r="I87" s="45"/>
      <c r="J87" s="45"/>
      <c r="K87" s="45"/>
      <c r="L87" s="45"/>
      <c r="M87" s="45"/>
      <c r="N87" s="38"/>
      <c r="P87" s="56"/>
    </row>
    <row r="88" spans="1:18" s="13" customFormat="1">
      <c r="B88" s="48"/>
      <c r="C88" s="48"/>
      <c r="D88" s="48"/>
      <c r="E88" s="45"/>
      <c r="F88" s="45"/>
      <c r="G88" s="45"/>
      <c r="H88" s="45"/>
      <c r="I88" s="45"/>
      <c r="J88" s="45"/>
      <c r="K88" s="45"/>
      <c r="L88" s="45"/>
      <c r="M88" s="45"/>
      <c r="N88" s="38"/>
      <c r="P88" s="38"/>
    </row>
    <row r="89" spans="1:18" s="13" customFormat="1">
      <c r="B89" s="48"/>
      <c r="C89" s="48"/>
      <c r="D89" s="48"/>
      <c r="E89" s="45"/>
      <c r="F89" s="45"/>
      <c r="G89" s="45"/>
      <c r="H89" s="45"/>
      <c r="I89" s="45"/>
      <c r="J89" s="45"/>
      <c r="K89" s="45"/>
      <c r="L89" s="45"/>
      <c r="M89" s="45"/>
      <c r="N89" s="38"/>
      <c r="P89" s="38"/>
    </row>
    <row r="90" spans="1:18" s="13" customFormat="1">
      <c r="B90" s="64"/>
      <c r="C90" s="64"/>
      <c r="D90" s="64"/>
      <c r="E90" s="45"/>
      <c r="F90" s="45"/>
      <c r="G90" s="45"/>
      <c r="H90" s="45"/>
      <c r="I90" s="45"/>
      <c r="J90" s="45"/>
      <c r="K90" s="45"/>
      <c r="L90" s="45"/>
      <c r="M90" s="45"/>
      <c r="N90" s="38"/>
      <c r="P90" s="38"/>
    </row>
    <row r="91" spans="1:18" s="13" customFormat="1">
      <c r="B91" s="48"/>
      <c r="C91" s="48"/>
      <c r="D91" s="48"/>
      <c r="E91" s="53"/>
      <c r="F91" s="53"/>
      <c r="G91" s="53"/>
      <c r="H91" s="53"/>
      <c r="I91" s="53"/>
      <c r="J91" s="53"/>
      <c r="K91" s="53"/>
      <c r="L91" s="53"/>
      <c r="M91" s="53"/>
      <c r="N91" s="38"/>
      <c r="P91" s="38"/>
    </row>
    <row r="92" spans="1:18" s="13" customFormat="1">
      <c r="B92" s="48"/>
      <c r="C92" s="48"/>
      <c r="D92" s="48"/>
      <c r="E92" s="53"/>
      <c r="F92" s="53"/>
      <c r="G92" s="53"/>
      <c r="H92" s="53"/>
      <c r="I92" s="53"/>
      <c r="J92" s="53"/>
      <c r="K92" s="53"/>
      <c r="L92" s="53"/>
      <c r="M92" s="53"/>
      <c r="N92" s="38"/>
      <c r="P92" s="38"/>
    </row>
    <row r="93" spans="1:18" s="13" customFormat="1">
      <c r="B93" s="48"/>
      <c r="C93" s="48"/>
      <c r="D93" s="48"/>
      <c r="E93" s="48"/>
      <c r="F93" s="48"/>
      <c r="G93" s="53"/>
      <c r="H93" s="45"/>
      <c r="I93" s="45"/>
      <c r="J93" s="45"/>
      <c r="K93" s="45"/>
      <c r="L93" s="53"/>
      <c r="M93" s="53"/>
      <c r="N93" s="38"/>
      <c r="P93" s="38"/>
      <c r="R93" s="48"/>
    </row>
    <row r="94" spans="1:18" s="13" customFormat="1">
      <c r="B94" s="41"/>
      <c r="C94" s="41"/>
      <c r="D94" s="41"/>
      <c r="E94" s="65"/>
      <c r="F94" s="65"/>
      <c r="G94" s="65"/>
      <c r="H94" s="65"/>
      <c r="I94" s="65"/>
      <c r="J94" s="65"/>
      <c r="K94" s="65"/>
      <c r="L94" s="66"/>
      <c r="M94" s="66"/>
      <c r="N94" s="43"/>
      <c r="P94" s="38"/>
    </row>
    <row r="95" spans="1:18" s="13" customFormat="1">
      <c r="B95" s="48"/>
      <c r="C95" s="48"/>
      <c r="D95" s="48"/>
      <c r="E95" s="45"/>
      <c r="F95" s="45"/>
      <c r="G95" s="45"/>
      <c r="H95" s="45"/>
      <c r="I95" s="45"/>
      <c r="J95" s="45"/>
      <c r="K95" s="45"/>
      <c r="L95" s="53"/>
      <c r="M95" s="53"/>
      <c r="N95" s="38"/>
      <c r="P95" s="38"/>
    </row>
    <row r="96" spans="1:18" s="13" customFormat="1">
      <c r="B96" s="48"/>
      <c r="C96" s="48"/>
      <c r="D96" s="48"/>
      <c r="E96" s="45"/>
      <c r="F96" s="45"/>
      <c r="G96" s="45"/>
      <c r="H96" s="45"/>
      <c r="I96" s="45"/>
      <c r="J96" s="45"/>
      <c r="K96" s="45"/>
      <c r="L96" s="53"/>
      <c r="M96" s="53"/>
      <c r="N96" s="38"/>
    </row>
    <row r="97" spans="2:16" s="13" customFormat="1">
      <c r="B97" s="64"/>
      <c r="C97" s="64"/>
      <c r="D97" s="64"/>
      <c r="E97" s="45"/>
      <c r="F97" s="45"/>
      <c r="G97" s="45"/>
      <c r="H97" s="45"/>
      <c r="I97" s="45"/>
      <c r="J97" s="45"/>
      <c r="K97" s="45"/>
      <c r="L97" s="53"/>
      <c r="M97" s="53"/>
      <c r="N97" s="38"/>
    </row>
    <row r="98" spans="2:16" s="13" customFormat="1">
      <c r="B98" s="48"/>
      <c r="C98" s="48"/>
      <c r="D98" s="48"/>
      <c r="E98" s="53"/>
      <c r="F98" s="53"/>
      <c r="G98" s="53"/>
      <c r="H98" s="53"/>
      <c r="I98" s="53"/>
      <c r="J98" s="53"/>
      <c r="K98" s="53"/>
      <c r="L98" s="53"/>
      <c r="M98" s="53"/>
      <c r="N98" s="38"/>
      <c r="O98" s="38"/>
      <c r="P98" s="38"/>
    </row>
    <row r="99" spans="2:16" s="40" customFormat="1">
      <c r="B99" s="48"/>
      <c r="C99" s="48"/>
      <c r="D99" s="48"/>
      <c r="E99" s="53"/>
      <c r="F99" s="53"/>
      <c r="G99" s="53"/>
      <c r="H99" s="53"/>
      <c r="I99" s="53"/>
      <c r="J99" s="53"/>
      <c r="K99" s="53"/>
      <c r="L99" s="53"/>
      <c r="M99" s="53"/>
      <c r="N99" s="38"/>
      <c r="O99" s="43"/>
      <c r="P99" s="43"/>
    </row>
    <row r="100" spans="2:16" s="13" customFormat="1"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</row>
    <row r="101" spans="2:16" s="13" customFormat="1"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</row>
    <row r="102" spans="2:16" s="13" customFormat="1">
      <c r="B102" s="254"/>
      <c r="C102" s="254"/>
      <c r="D102" s="254"/>
      <c r="E102" s="63"/>
      <c r="F102" s="63"/>
      <c r="G102" s="56"/>
      <c r="H102" s="56"/>
      <c r="I102" s="56"/>
      <c r="J102" s="56"/>
      <c r="K102" s="56"/>
      <c r="L102" s="56"/>
      <c r="M102" s="56"/>
      <c r="N102" s="56"/>
      <c r="O102" s="38"/>
      <c r="P102" s="38"/>
    </row>
    <row r="103" spans="2:16" s="13" customFormat="1">
      <c r="B103" s="254"/>
      <c r="C103" s="254"/>
      <c r="D103" s="254"/>
      <c r="E103" s="63"/>
      <c r="F103" s="63"/>
      <c r="G103" s="56"/>
      <c r="H103" s="56"/>
      <c r="I103" s="56"/>
      <c r="J103" s="56"/>
      <c r="K103" s="56"/>
      <c r="L103" s="56"/>
      <c r="M103" s="56"/>
      <c r="N103" s="56"/>
    </row>
    <row r="104" spans="2:16" s="13" customFormat="1">
      <c r="B104" s="48"/>
      <c r="C104" s="48"/>
      <c r="D104" s="48"/>
      <c r="E104" s="45"/>
      <c r="F104" s="45"/>
      <c r="G104" s="38"/>
      <c r="H104" s="38"/>
      <c r="I104" s="38"/>
      <c r="J104" s="38"/>
      <c r="K104" s="38"/>
      <c r="L104" s="38"/>
      <c r="M104" s="38"/>
      <c r="N104" s="38"/>
    </row>
    <row r="105" spans="2:16" s="13" customFormat="1">
      <c r="B105" s="48"/>
      <c r="C105" s="48"/>
      <c r="D105" s="48"/>
      <c r="E105" s="45"/>
      <c r="F105" s="45"/>
      <c r="G105" s="38"/>
      <c r="H105" s="38"/>
      <c r="I105" s="38"/>
      <c r="J105" s="38"/>
      <c r="K105" s="38"/>
      <c r="L105" s="38"/>
      <c r="M105" s="38"/>
      <c r="N105" s="38"/>
    </row>
    <row r="106" spans="2:16" s="13" customFormat="1">
      <c r="B106" s="48"/>
      <c r="C106" s="48"/>
      <c r="D106" s="48"/>
      <c r="E106" s="45"/>
      <c r="F106" s="45"/>
      <c r="G106" s="38"/>
      <c r="H106" s="38"/>
      <c r="I106" s="38"/>
      <c r="J106" s="38"/>
      <c r="K106" s="38"/>
      <c r="L106" s="38"/>
      <c r="M106" s="38"/>
      <c r="N106" s="38"/>
    </row>
    <row r="107" spans="2:16" s="55" customFormat="1" ht="13.75" customHeight="1">
      <c r="B107" s="46"/>
      <c r="C107" s="46"/>
      <c r="D107" s="46"/>
      <c r="E107" s="45"/>
      <c r="F107" s="45"/>
      <c r="G107" s="38"/>
      <c r="H107" s="38"/>
      <c r="I107" s="38"/>
      <c r="J107" s="38"/>
      <c r="K107" s="38"/>
      <c r="L107" s="38"/>
      <c r="M107" s="38"/>
      <c r="N107" s="38"/>
      <c r="O107" s="56"/>
      <c r="P107" s="56"/>
    </row>
    <row r="108" spans="2:16" s="55" customFormat="1">
      <c r="B108" s="48"/>
      <c r="C108" s="48"/>
      <c r="D108" s="48"/>
      <c r="E108" s="45"/>
      <c r="F108" s="45"/>
      <c r="G108" s="38"/>
      <c r="H108" s="38"/>
      <c r="I108" s="38"/>
      <c r="J108" s="38"/>
      <c r="K108" s="38"/>
      <c r="L108" s="38"/>
      <c r="M108" s="38"/>
      <c r="N108" s="38"/>
      <c r="O108" s="56"/>
      <c r="P108" s="56"/>
    </row>
    <row r="109" spans="2:16" s="13" customFormat="1">
      <c r="B109" s="46"/>
      <c r="C109" s="46"/>
      <c r="D109" s="46"/>
      <c r="E109" s="45"/>
      <c r="F109" s="45"/>
      <c r="G109" s="38"/>
      <c r="H109" s="38"/>
      <c r="I109" s="38"/>
      <c r="J109" s="38"/>
      <c r="K109" s="38"/>
      <c r="L109" s="38"/>
      <c r="M109" s="38"/>
      <c r="N109" s="38"/>
      <c r="O109" s="38"/>
      <c r="P109" s="38"/>
    </row>
    <row r="110" spans="2:16" s="13" customFormat="1">
      <c r="B110" s="48"/>
      <c r="C110" s="48"/>
      <c r="D110" s="48"/>
      <c r="E110" s="45"/>
      <c r="F110" s="45"/>
      <c r="G110" s="38"/>
      <c r="H110" s="38"/>
      <c r="I110" s="38"/>
      <c r="J110" s="38"/>
      <c r="K110" s="38"/>
      <c r="L110" s="38"/>
      <c r="M110" s="38"/>
      <c r="N110" s="38"/>
      <c r="O110" s="38"/>
      <c r="P110" s="38"/>
    </row>
    <row r="111" spans="2:16" s="13" customFormat="1">
      <c r="B111" s="46"/>
      <c r="C111" s="46"/>
      <c r="D111" s="46"/>
      <c r="E111" s="45"/>
      <c r="F111" s="45"/>
      <c r="G111" s="38"/>
      <c r="H111" s="38"/>
      <c r="I111" s="38"/>
      <c r="J111" s="38"/>
      <c r="K111" s="38"/>
      <c r="L111" s="38"/>
      <c r="M111" s="38"/>
      <c r="N111" s="38"/>
      <c r="O111" s="38"/>
      <c r="P111" s="38"/>
    </row>
    <row r="112" spans="2:16" s="13" customFormat="1"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1:16" s="13" customFormat="1">
      <c r="B113" s="54"/>
      <c r="C113" s="54"/>
      <c r="D113" s="54"/>
      <c r="E113" s="54"/>
      <c r="F113" s="54"/>
      <c r="G113" s="54"/>
      <c r="H113" s="54"/>
      <c r="I113" s="204"/>
      <c r="J113" s="204"/>
      <c r="K113" s="204"/>
      <c r="L113" s="54"/>
      <c r="M113" s="54"/>
      <c r="N113" s="54"/>
      <c r="O113" s="38"/>
      <c r="P113" s="38"/>
    </row>
    <row r="114" spans="1:16" s="13" customFormat="1"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</row>
    <row r="115" spans="1:16" s="13" customFormat="1"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</row>
    <row r="116" spans="1:16" s="13" customFormat="1"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7" spans="1:16" s="13" customFormat="1"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6" s="13" customFormat="1" ht="36" customHeight="1">
      <c r="A118" s="54"/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</row>
    <row r="119" spans="1:16" s="13" customFormat="1">
      <c r="D119" s="54"/>
      <c r="E119" s="54"/>
      <c r="F119" s="54"/>
      <c r="G119" s="54"/>
      <c r="H119" s="54"/>
      <c r="I119" s="204"/>
      <c r="J119" s="204"/>
      <c r="K119" s="204"/>
      <c r="L119" s="54"/>
      <c r="M119" s="54"/>
      <c r="N119" s="54"/>
    </row>
    <row r="120" spans="1:16" s="13" customFormat="1"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6" s="13" customFormat="1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</row>
    <row r="122" spans="1:16" s="13" customFormat="1">
      <c r="E122" s="38"/>
      <c r="F122" s="38"/>
      <c r="G122" s="38"/>
      <c r="H122" s="38"/>
      <c r="I122" s="38"/>
      <c r="J122" s="38"/>
      <c r="K122" s="38"/>
      <c r="L122" s="38"/>
      <c r="M122" s="38"/>
      <c r="N122" s="38"/>
    </row>
    <row r="123" spans="1:16" s="13" customFormat="1" ht="26.25" customHeight="1">
      <c r="E123" s="38"/>
      <c r="F123" s="38"/>
      <c r="G123" s="38"/>
      <c r="H123" s="38"/>
      <c r="I123" s="38"/>
      <c r="J123" s="38"/>
      <c r="K123" s="38"/>
      <c r="L123" s="38"/>
      <c r="M123" s="38"/>
      <c r="N123" s="38"/>
    </row>
    <row r="124" spans="1:16" s="13" customFormat="1" ht="36" customHeight="1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</row>
    <row r="125" spans="1:16" s="13" customFormat="1">
      <c r="B125" s="8"/>
      <c r="C125" s="8"/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6" s="13" customFormat="1" ht="28.25" customHeight="1">
      <c r="A126" s="54"/>
      <c r="B126" s="8"/>
      <c r="C126" s="8"/>
      <c r="D126" s="8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6" s="13" customFormat="1">
      <c r="B127" s="8"/>
      <c r="C127" s="8"/>
      <c r="D127" s="8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6" s="13" customFormat="1">
      <c r="B128" s="8"/>
      <c r="C128" s="8"/>
      <c r="D128" s="8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s="13" customFormat="1" ht="42.5" customHeight="1">
      <c r="B129" s="8"/>
      <c r="C129" s="8"/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2" spans="1:14">
      <c r="A132" s="11"/>
    </row>
  </sheetData>
  <customSheetViews>
    <customSheetView guid="{C6C41CC9-EC89-4C60-B6AF-090407442283}" showPageBreaks="1">
      <rowBreaks count="1" manualBreakCount="1">
        <brk id="54" max="16383" man="1"/>
      </rowBreaks>
      <pageMargins left="0.7" right="0.7" top="0.75" bottom="0.75" header="0.3" footer="0.3"/>
      <printOptions horizontalCentered="1"/>
      <pageSetup paperSize="9" orientation="portrait"/>
      <headerFooter>
        <oddFooter>&amp;C&amp;"Century,標準"28</oddFooter>
      </headerFooter>
    </customSheetView>
    <customSheetView guid="{1F4C3A28-8AF7-4CA2-AA54-2977604E1925}" showPageBreaks="1" topLeftCell="A38">
      <selection activeCell="A2" sqref="A2"/>
      <rowBreaks count="2" manualBreakCount="2">
        <brk id="54" max="16383" man="1"/>
        <brk id="113" max="16383" man="1"/>
      </rowBreaks>
      <pageMargins left="0.7" right="0.7" top="0.75" bottom="0.75" header="0.3" footer="0.3"/>
      <printOptions horizontalCentered="1"/>
      <pageSetup paperSize="9" orientation="portrait"/>
    </customSheetView>
  </customSheetViews>
  <mergeCells count="32">
    <mergeCell ref="B15:C15"/>
    <mergeCell ref="B23:C23"/>
    <mergeCell ref="B10:C10"/>
    <mergeCell ref="B11:C11"/>
    <mergeCell ref="B12:C12"/>
    <mergeCell ref="B82:D82"/>
    <mergeCell ref="B124:N124"/>
    <mergeCell ref="B102:D103"/>
    <mergeCell ref="B121:N121"/>
    <mergeCell ref="B62:D62"/>
    <mergeCell ref="L62:N62"/>
    <mergeCell ref="B6:D6"/>
    <mergeCell ref="B8:C8"/>
    <mergeCell ref="B9:C9"/>
    <mergeCell ref="B118:N118"/>
    <mergeCell ref="L66:N72"/>
    <mergeCell ref="B52:D52"/>
    <mergeCell ref="B46:D46"/>
    <mergeCell ref="B47:D47"/>
    <mergeCell ref="B48:D48"/>
    <mergeCell ref="B49:D49"/>
    <mergeCell ref="B50:D50"/>
    <mergeCell ref="B51:D51"/>
    <mergeCell ref="E46:M46"/>
    <mergeCell ref="E47:M47"/>
    <mergeCell ref="E48:M48"/>
    <mergeCell ref="E49:M49"/>
    <mergeCell ref="E50:M50"/>
    <mergeCell ref="E51:M51"/>
    <mergeCell ref="E52:M52"/>
    <mergeCell ref="B53:D53"/>
    <mergeCell ref="E53:M53"/>
  </mergeCells>
  <phoneticPr fontId="2"/>
  <printOptions horizontalCentered="1"/>
  <pageMargins left="0.51181102362204722" right="0.51181102362204722" top="0.74803149606299213" bottom="0.74803149606299213" header="0.31496062992125984" footer="0.19685039370078741"/>
  <pageSetup paperSize="9" scale="63" firstPageNumber="171" orientation="portrait" useFirstPageNumber="1"/>
  <headerFooter scaleWithDoc="0" alignWithMargins="0"/>
  <rowBreaks count="2" manualBreakCount="2">
    <brk id="55" max="12" man="1"/>
    <brk id="117" max="12" man="1"/>
  </rowBreaks>
  <colBreaks count="1" manualBreakCount="1">
    <brk id="14" max="54" man="1"/>
  </colBreaks>
  <extLst>
    <ext xmlns:mx="http://schemas.microsoft.com/office/mac/excel/2008/main" uri="{64002731-A6B0-56B0-2670-7721B7C09600}">
      <mx:PLV Mode="0" OnePage="0" WScale="79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9"/>
  <sheetViews>
    <sheetView view="pageBreakPreview" topLeftCell="A19" zoomScale="80" zoomScaleSheetLayoutView="80" workbookViewId="0">
      <selection activeCell="A23" sqref="A23"/>
    </sheetView>
  </sheetViews>
  <sheetFormatPr baseColWidth="10" defaultColWidth="8.83203125" defaultRowHeight="14"/>
  <sheetData>
    <row r="1" spans="1:9">
      <c r="A1" s="158"/>
      <c r="B1" s="158"/>
      <c r="C1" s="158"/>
      <c r="D1" s="158"/>
      <c r="E1" s="158"/>
      <c r="F1" s="158"/>
      <c r="G1" s="158"/>
      <c r="H1" s="158"/>
      <c r="I1" s="158"/>
    </row>
    <row r="2" spans="1:9">
      <c r="A2" s="158"/>
      <c r="B2" s="158"/>
      <c r="C2" s="158"/>
      <c r="D2" s="158"/>
      <c r="E2" s="158"/>
      <c r="F2" s="158"/>
      <c r="G2" s="158"/>
      <c r="H2" s="158"/>
      <c r="I2" s="158"/>
    </row>
    <row r="3" spans="1:9">
      <c r="A3" s="158"/>
      <c r="B3" s="158"/>
      <c r="C3" s="158"/>
      <c r="D3" s="158"/>
      <c r="E3" s="158"/>
      <c r="F3" s="158"/>
      <c r="G3" s="158"/>
      <c r="H3" s="158"/>
      <c r="I3" s="158"/>
    </row>
    <row r="4" spans="1:9">
      <c r="A4" s="158"/>
      <c r="B4" s="158"/>
      <c r="C4" s="158"/>
      <c r="D4" s="158"/>
      <c r="E4" s="158"/>
      <c r="F4" s="158"/>
      <c r="G4" s="158"/>
      <c r="H4" s="158"/>
      <c r="I4" s="158"/>
    </row>
    <row r="5" spans="1:9">
      <c r="A5" s="158"/>
      <c r="B5" s="158"/>
      <c r="C5" s="158"/>
      <c r="D5" s="158"/>
      <c r="E5" s="158"/>
      <c r="F5" s="158"/>
      <c r="G5" s="158"/>
      <c r="H5" s="158"/>
      <c r="I5" s="158"/>
    </row>
    <row r="6" spans="1:9">
      <c r="A6" s="158"/>
      <c r="B6" s="158"/>
      <c r="C6" s="158"/>
      <c r="D6" s="158"/>
      <c r="E6" s="158"/>
      <c r="F6" s="158"/>
      <c r="G6" s="158"/>
      <c r="H6" s="158"/>
      <c r="I6" s="158"/>
    </row>
    <row r="7" spans="1:9">
      <c r="A7" s="158"/>
      <c r="B7" s="158"/>
      <c r="C7" s="158"/>
      <c r="D7" s="158"/>
      <c r="E7" s="158"/>
      <c r="F7" s="158"/>
      <c r="G7" s="158"/>
      <c r="H7" s="158"/>
      <c r="I7" s="158"/>
    </row>
    <row r="8" spans="1:9">
      <c r="A8" s="158"/>
      <c r="B8" s="158"/>
      <c r="C8" s="158"/>
      <c r="D8" s="158"/>
      <c r="E8" s="158"/>
      <c r="F8" s="158"/>
      <c r="G8" s="158"/>
      <c r="H8" s="158"/>
      <c r="I8" s="158"/>
    </row>
    <row r="9" spans="1:9">
      <c r="A9" s="158"/>
      <c r="B9" s="158"/>
      <c r="C9" s="158"/>
      <c r="D9" s="158"/>
      <c r="E9" s="158"/>
      <c r="F9" s="158"/>
      <c r="G9" s="158"/>
      <c r="H9" s="158"/>
      <c r="I9" s="158"/>
    </row>
    <row r="10" spans="1:9">
      <c r="A10" s="158"/>
      <c r="B10" s="158"/>
      <c r="C10" s="158"/>
      <c r="D10" s="158"/>
      <c r="E10" s="158"/>
      <c r="F10" s="158"/>
      <c r="G10" s="158"/>
      <c r="H10" s="158"/>
      <c r="I10" s="158"/>
    </row>
    <row r="11" spans="1:9">
      <c r="A11" s="158"/>
      <c r="B11" s="158"/>
      <c r="C11" s="158"/>
      <c r="D11" s="158"/>
      <c r="E11" s="158"/>
      <c r="F11" s="158"/>
      <c r="G11" s="158"/>
      <c r="H11" s="158"/>
      <c r="I11" s="158"/>
    </row>
    <row r="12" spans="1:9">
      <c r="A12" s="158"/>
      <c r="B12" s="158"/>
      <c r="C12" s="158"/>
      <c r="D12" s="158"/>
      <c r="E12" s="158"/>
      <c r="F12" s="158"/>
      <c r="G12" s="158"/>
      <c r="H12" s="158"/>
      <c r="I12" s="158"/>
    </row>
    <row r="13" spans="1:9">
      <c r="A13" s="158"/>
      <c r="B13" s="158"/>
      <c r="C13" s="158"/>
      <c r="D13" s="158"/>
      <c r="E13" s="158"/>
      <c r="F13" s="158"/>
      <c r="G13" s="158"/>
      <c r="H13" s="158"/>
      <c r="I13" s="158"/>
    </row>
    <row r="14" spans="1:9">
      <c r="A14" s="158"/>
      <c r="B14" s="158"/>
      <c r="C14" s="158"/>
      <c r="D14" s="158"/>
      <c r="E14" s="158"/>
      <c r="F14" s="158"/>
      <c r="G14" s="158"/>
      <c r="H14" s="158"/>
      <c r="I14" s="158"/>
    </row>
    <row r="15" spans="1:9">
      <c r="A15" s="158"/>
      <c r="B15" s="158"/>
      <c r="C15" s="158"/>
      <c r="D15" s="158"/>
      <c r="E15" s="158"/>
      <c r="F15" s="158"/>
      <c r="G15" s="158"/>
      <c r="H15" s="158"/>
      <c r="I15" s="158"/>
    </row>
    <row r="16" spans="1:9">
      <c r="A16" s="158"/>
      <c r="B16" s="158"/>
      <c r="C16" s="158"/>
      <c r="D16" s="158"/>
      <c r="E16" s="158"/>
      <c r="F16" s="158"/>
      <c r="G16" s="158"/>
      <c r="H16" s="158"/>
      <c r="I16" s="158"/>
    </row>
    <row r="17" spans="1:9">
      <c r="A17" s="158"/>
      <c r="B17" s="158"/>
      <c r="C17" s="158"/>
      <c r="D17" s="158"/>
      <c r="E17" s="158"/>
      <c r="F17" s="158"/>
      <c r="G17" s="158"/>
      <c r="H17" s="158"/>
      <c r="I17" s="158"/>
    </row>
    <row r="18" spans="1:9">
      <c r="A18" s="158"/>
      <c r="B18" s="158"/>
      <c r="C18" s="158"/>
      <c r="D18" s="158"/>
      <c r="E18" s="158"/>
      <c r="F18" s="158"/>
      <c r="G18" s="158"/>
      <c r="H18" s="158"/>
      <c r="I18" s="158"/>
    </row>
    <row r="19" spans="1:9">
      <c r="A19" s="158"/>
      <c r="B19" s="158"/>
      <c r="C19" s="158"/>
      <c r="D19" s="158"/>
      <c r="E19" s="158"/>
      <c r="F19" s="158"/>
      <c r="G19" s="158"/>
      <c r="H19" s="158"/>
      <c r="I19" s="158"/>
    </row>
    <row r="20" spans="1:9">
      <c r="A20" s="158"/>
      <c r="B20" s="158"/>
      <c r="C20" s="158"/>
      <c r="D20" s="158"/>
      <c r="E20" s="158"/>
      <c r="F20" s="158"/>
      <c r="G20" s="158"/>
      <c r="H20" s="158"/>
      <c r="I20" s="158"/>
    </row>
    <row r="21" spans="1:9">
      <c r="A21" s="158"/>
      <c r="B21" s="158"/>
      <c r="C21" s="158"/>
      <c r="D21" s="158"/>
      <c r="E21" s="158"/>
      <c r="F21" s="158"/>
      <c r="G21" s="158"/>
      <c r="H21" s="158"/>
      <c r="I21" s="158"/>
    </row>
    <row r="22" spans="1:9" ht="26">
      <c r="A22" s="257" t="s">
        <v>271</v>
      </c>
      <c r="B22" s="257"/>
      <c r="C22" s="257"/>
      <c r="D22" s="257"/>
      <c r="E22" s="257"/>
      <c r="F22" s="257"/>
      <c r="G22" s="257"/>
      <c r="H22" s="257"/>
      <c r="I22" s="257"/>
    </row>
    <row r="23" spans="1:9">
      <c r="A23" s="159"/>
      <c r="B23" s="159"/>
      <c r="C23" s="159"/>
      <c r="D23" s="159"/>
      <c r="E23" s="159"/>
      <c r="F23" s="159"/>
      <c r="G23" s="159"/>
      <c r="H23" s="159"/>
      <c r="I23" s="159"/>
    </row>
    <row r="24" spans="1:9" ht="17">
      <c r="A24" s="208" t="s">
        <v>268</v>
      </c>
      <c r="B24" s="208"/>
      <c r="C24" s="208"/>
      <c r="D24" s="208"/>
      <c r="E24" s="208"/>
      <c r="F24" s="208"/>
      <c r="G24" s="208"/>
      <c r="H24" s="208"/>
      <c r="I24" s="208"/>
    </row>
    <row r="25" spans="1:9">
      <c r="A25" s="159"/>
      <c r="B25" s="159"/>
      <c r="C25" s="159"/>
      <c r="D25" s="159"/>
      <c r="E25" s="159"/>
      <c r="F25" s="159"/>
      <c r="G25" s="159"/>
      <c r="H25" s="159"/>
      <c r="I25" s="159"/>
    </row>
    <row r="26" spans="1:9">
      <c r="A26" s="159"/>
      <c r="B26" s="159"/>
      <c r="C26" s="159"/>
      <c r="D26" s="159"/>
      <c r="E26" s="159"/>
      <c r="F26" s="159"/>
      <c r="G26" s="159"/>
      <c r="H26" s="159"/>
      <c r="I26" s="159"/>
    </row>
    <row r="27" spans="1:9">
      <c r="A27" s="159"/>
      <c r="B27" s="159"/>
      <c r="C27" s="159"/>
      <c r="D27" s="159"/>
      <c r="E27" s="159"/>
      <c r="F27" s="159"/>
      <c r="G27" s="159"/>
      <c r="H27" s="159"/>
      <c r="I27" s="159"/>
    </row>
    <row r="28" spans="1:9" ht="19">
      <c r="A28" s="209" t="s">
        <v>99</v>
      </c>
      <c r="B28" s="209"/>
      <c r="C28" s="209"/>
      <c r="D28" s="209"/>
      <c r="E28" s="209"/>
      <c r="F28" s="209"/>
      <c r="G28" s="209"/>
      <c r="H28" s="209"/>
      <c r="I28" s="209"/>
    </row>
    <row r="29" spans="1:9">
      <c r="A29" s="158"/>
      <c r="B29" s="158"/>
      <c r="C29" s="158"/>
      <c r="D29" s="158"/>
      <c r="E29" s="158"/>
      <c r="F29" s="158"/>
      <c r="G29" s="158"/>
      <c r="H29" s="158"/>
      <c r="I29" s="158"/>
    </row>
    <row r="30" spans="1:9">
      <c r="A30" s="158"/>
      <c r="B30" s="158"/>
      <c r="C30" s="158"/>
      <c r="D30" s="158"/>
      <c r="E30" s="158"/>
      <c r="F30" s="158"/>
      <c r="G30" s="158"/>
      <c r="H30" s="158"/>
      <c r="I30" s="158"/>
    </row>
    <row r="31" spans="1:9">
      <c r="A31" s="158"/>
      <c r="B31" s="158"/>
      <c r="C31" s="158"/>
      <c r="D31" s="158"/>
      <c r="E31" s="158"/>
      <c r="F31" s="158"/>
      <c r="G31" s="158"/>
      <c r="H31" s="158"/>
      <c r="I31" s="158"/>
    </row>
    <row r="32" spans="1:9">
      <c r="A32" s="158"/>
      <c r="B32" s="158"/>
      <c r="C32" s="158"/>
      <c r="D32" s="158"/>
      <c r="E32" s="158"/>
      <c r="F32" s="158"/>
      <c r="G32" s="158"/>
      <c r="H32" s="158"/>
      <c r="I32" s="158"/>
    </row>
    <row r="33" spans="1:9">
      <c r="A33" s="158"/>
      <c r="B33" s="158"/>
      <c r="C33" s="158"/>
      <c r="D33" s="158"/>
      <c r="E33" s="158"/>
      <c r="F33" s="158"/>
      <c r="G33" s="158"/>
      <c r="H33" s="158"/>
      <c r="I33" s="158"/>
    </row>
    <row r="34" spans="1:9">
      <c r="A34" s="158"/>
      <c r="B34" s="158"/>
      <c r="C34" s="158"/>
      <c r="D34" s="158"/>
      <c r="E34" s="158"/>
      <c r="F34" s="158"/>
      <c r="G34" s="158"/>
      <c r="H34" s="158"/>
      <c r="I34" s="158"/>
    </row>
    <row r="35" spans="1:9">
      <c r="A35" s="158"/>
      <c r="B35" s="158"/>
      <c r="C35" s="158"/>
      <c r="D35" s="158"/>
      <c r="E35" s="158"/>
      <c r="F35" s="158"/>
      <c r="G35" s="158"/>
      <c r="H35" s="158"/>
      <c r="I35" s="158"/>
    </row>
    <row r="36" spans="1:9">
      <c r="A36" s="158"/>
      <c r="B36" s="158"/>
      <c r="C36" s="158"/>
      <c r="D36" s="158"/>
      <c r="E36" s="158"/>
      <c r="F36" s="158"/>
      <c r="G36" s="158"/>
      <c r="H36" s="158"/>
      <c r="I36" s="158"/>
    </row>
    <row r="37" spans="1:9">
      <c r="A37" s="158"/>
      <c r="B37" s="158"/>
      <c r="C37" s="158"/>
      <c r="D37" s="158"/>
      <c r="E37" s="158"/>
      <c r="F37" s="158"/>
      <c r="G37" s="158"/>
      <c r="H37" s="158"/>
      <c r="I37" s="158"/>
    </row>
    <row r="38" spans="1:9">
      <c r="A38" s="158"/>
      <c r="B38" s="158"/>
      <c r="C38" s="158"/>
      <c r="D38" s="158"/>
      <c r="E38" s="158"/>
      <c r="F38" s="158"/>
      <c r="G38" s="158"/>
      <c r="H38" s="158"/>
      <c r="I38" s="158"/>
    </row>
    <row r="39" spans="1:9">
      <c r="A39" s="158"/>
      <c r="B39" s="158"/>
      <c r="C39" s="158"/>
      <c r="D39" s="158"/>
      <c r="E39" s="158"/>
      <c r="F39" s="158"/>
      <c r="G39" s="158"/>
      <c r="H39" s="158"/>
      <c r="I39" s="158"/>
    </row>
    <row r="40" spans="1:9">
      <c r="A40" s="158"/>
      <c r="B40" s="158"/>
      <c r="C40" s="158"/>
      <c r="D40" s="158"/>
      <c r="E40" s="158"/>
      <c r="F40" s="158"/>
      <c r="G40" s="158"/>
      <c r="H40" s="158"/>
      <c r="I40" s="158"/>
    </row>
    <row r="41" spans="1:9">
      <c r="A41" s="158"/>
      <c r="B41" s="158"/>
      <c r="C41" s="158"/>
      <c r="D41" s="158"/>
      <c r="E41" s="158"/>
      <c r="F41" s="158"/>
      <c r="G41" s="158"/>
      <c r="H41" s="158"/>
      <c r="I41" s="158"/>
    </row>
    <row r="42" spans="1:9">
      <c r="A42" s="158"/>
      <c r="B42" s="158"/>
      <c r="C42" s="158"/>
      <c r="D42" s="158"/>
      <c r="E42" s="158"/>
      <c r="F42" s="158"/>
      <c r="G42" s="158"/>
      <c r="H42" s="158"/>
      <c r="I42" s="158"/>
    </row>
    <row r="43" spans="1:9">
      <c r="A43" s="158"/>
      <c r="B43" s="158"/>
      <c r="C43" s="158"/>
      <c r="D43" s="158"/>
      <c r="E43" s="158"/>
      <c r="F43" s="158"/>
      <c r="G43" s="158"/>
      <c r="H43" s="158"/>
      <c r="I43" s="158"/>
    </row>
    <row r="44" spans="1:9">
      <c r="A44" s="158"/>
      <c r="B44" s="158"/>
      <c r="C44" s="158"/>
      <c r="D44" s="158"/>
      <c r="E44" s="158"/>
      <c r="F44" s="158"/>
      <c r="G44" s="158"/>
      <c r="H44" s="158"/>
      <c r="I44" s="158"/>
    </row>
    <row r="45" spans="1:9">
      <c r="A45" s="158"/>
      <c r="B45" s="158"/>
      <c r="C45" s="158"/>
      <c r="D45" s="158"/>
      <c r="E45" s="158"/>
      <c r="F45" s="158"/>
      <c r="G45" s="158"/>
      <c r="H45" s="158"/>
      <c r="I45" s="158"/>
    </row>
    <row r="46" spans="1:9">
      <c r="A46" s="158"/>
      <c r="B46" s="158"/>
      <c r="C46" s="158"/>
      <c r="D46" s="158"/>
      <c r="E46" s="158"/>
      <c r="F46" s="158"/>
      <c r="G46" s="158"/>
      <c r="H46" s="158"/>
      <c r="I46" s="158"/>
    </row>
    <row r="47" spans="1:9">
      <c r="A47" s="158"/>
      <c r="B47" s="158"/>
      <c r="C47" s="158"/>
      <c r="D47" s="158"/>
      <c r="E47" s="158"/>
      <c r="F47" s="158"/>
      <c r="G47" s="158"/>
      <c r="H47" s="158"/>
      <c r="I47" s="158"/>
    </row>
    <row r="48" spans="1:9">
      <c r="A48" s="158"/>
      <c r="B48" s="158"/>
      <c r="C48" s="158"/>
      <c r="D48" s="158"/>
      <c r="E48" s="158"/>
      <c r="F48" s="158"/>
      <c r="G48" s="158"/>
      <c r="H48" s="158"/>
      <c r="I48" s="158"/>
    </row>
    <row r="49" spans="1:9">
      <c r="A49" s="158"/>
      <c r="B49" s="158"/>
      <c r="C49" s="158"/>
      <c r="D49" s="158"/>
      <c r="E49" s="158"/>
      <c r="F49" s="158"/>
      <c r="G49" s="158"/>
      <c r="H49" s="158"/>
      <c r="I49" s="158"/>
    </row>
  </sheetData>
  <mergeCells count="3">
    <mergeCell ref="A22:I22"/>
    <mergeCell ref="A24:I24"/>
    <mergeCell ref="A28:I28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8"/>
  <sheetViews>
    <sheetView view="pageBreakPreview" topLeftCell="A29" zoomScaleSheetLayoutView="100" workbookViewId="0">
      <selection activeCell="A45" sqref="A45:XFD45"/>
    </sheetView>
  </sheetViews>
  <sheetFormatPr baseColWidth="10" defaultColWidth="8.83203125" defaultRowHeight="14"/>
  <cols>
    <col min="1" max="1" width="58.33203125" customWidth="1"/>
    <col min="2" max="4" width="15.6640625" customWidth="1"/>
  </cols>
  <sheetData>
    <row r="1" spans="1:4" ht="16.5" customHeight="1">
      <c r="A1" s="259" t="s">
        <v>270</v>
      </c>
      <c r="B1" s="259"/>
      <c r="C1" s="259"/>
      <c r="D1" s="259"/>
    </row>
    <row r="2" spans="1:4" ht="16.5" customHeight="1">
      <c r="A2" s="260" t="s">
        <v>269</v>
      </c>
      <c r="B2" s="260"/>
      <c r="C2" s="260"/>
      <c r="D2" s="260"/>
    </row>
    <row r="3" spans="1:4" ht="16.5" customHeight="1" thickBot="1">
      <c r="A3" s="261" t="s">
        <v>168</v>
      </c>
      <c r="B3" s="261"/>
      <c r="C3" s="261"/>
      <c r="D3" s="261"/>
    </row>
    <row r="4" spans="1:4" ht="16.5" customHeight="1" thickBot="1">
      <c r="A4" s="160" t="s">
        <v>169</v>
      </c>
      <c r="B4" s="262" t="s">
        <v>170</v>
      </c>
      <c r="C4" s="263"/>
      <c r="D4" s="264"/>
    </row>
    <row r="5" spans="1:4" ht="16.5" customHeight="1">
      <c r="A5" s="161" t="s">
        <v>171</v>
      </c>
      <c r="B5" s="162"/>
      <c r="C5" s="162"/>
      <c r="D5" s="162"/>
    </row>
    <row r="6" spans="1:4" ht="16.5" customHeight="1">
      <c r="A6" s="161" t="s">
        <v>172</v>
      </c>
      <c r="B6" s="163">
        <v>78000</v>
      </c>
      <c r="C6" s="163"/>
      <c r="D6" s="163"/>
    </row>
    <row r="7" spans="1:4" ht="16.5" customHeight="1">
      <c r="A7" s="161" t="s">
        <v>173</v>
      </c>
      <c r="B7" s="164"/>
      <c r="C7" s="164">
        <f>SUM(B6:B7)</f>
        <v>78000</v>
      </c>
      <c r="D7" s="163"/>
    </row>
    <row r="8" spans="1:4" ht="16.5" customHeight="1">
      <c r="A8" s="161" t="s">
        <v>174</v>
      </c>
      <c r="B8" s="163"/>
      <c r="C8" s="163"/>
      <c r="D8" s="163"/>
    </row>
    <row r="9" spans="1:4" ht="16.5" customHeight="1">
      <c r="A9" s="165" t="s">
        <v>175</v>
      </c>
      <c r="B9" s="163">
        <v>0</v>
      </c>
      <c r="C9" s="163"/>
      <c r="D9" s="258"/>
    </row>
    <row r="10" spans="1:4" ht="16.5" customHeight="1">
      <c r="A10" s="200" t="s">
        <v>237</v>
      </c>
      <c r="B10" s="163">
        <v>0</v>
      </c>
      <c r="C10" s="163"/>
      <c r="D10" s="258"/>
    </row>
    <row r="11" spans="1:4" ht="16.5" customHeight="1">
      <c r="A11" s="166" t="s">
        <v>176</v>
      </c>
      <c r="B11" s="167">
        <v>0</v>
      </c>
      <c r="C11" s="163"/>
      <c r="D11" s="258"/>
    </row>
    <row r="12" spans="1:4" ht="16.5" customHeight="1">
      <c r="A12" s="166" t="s">
        <v>177</v>
      </c>
      <c r="B12" s="163">
        <v>300000</v>
      </c>
      <c r="C12" s="163"/>
      <c r="D12" s="258"/>
    </row>
    <row r="13" spans="1:4" ht="33" customHeight="1">
      <c r="A13" s="166" t="s">
        <v>178</v>
      </c>
      <c r="B13" s="163">
        <v>100000</v>
      </c>
      <c r="C13" s="163"/>
      <c r="D13" s="258"/>
    </row>
    <row r="14" spans="1:4" ht="16.5" customHeight="1">
      <c r="A14" s="166" t="s">
        <v>179</v>
      </c>
      <c r="B14" s="163">
        <v>10000</v>
      </c>
      <c r="C14" s="163"/>
      <c r="D14" s="258"/>
    </row>
    <row r="15" spans="1:4" ht="16.5" customHeight="1">
      <c r="A15" s="168" t="s">
        <v>180</v>
      </c>
      <c r="B15" s="164">
        <v>10000</v>
      </c>
      <c r="C15" s="164">
        <f>SUM(B9:B15)</f>
        <v>420000</v>
      </c>
      <c r="D15" s="258"/>
    </row>
    <row r="16" spans="1:4" ht="16.5" customHeight="1">
      <c r="A16" s="169" t="s">
        <v>181</v>
      </c>
      <c r="B16" s="163"/>
      <c r="C16" s="163"/>
      <c r="D16" s="163"/>
    </row>
    <row r="17" spans="1:4" ht="16.5" customHeight="1">
      <c r="A17" s="170" t="s">
        <v>182</v>
      </c>
      <c r="B17" s="163">
        <v>0</v>
      </c>
      <c r="C17" s="163"/>
      <c r="D17" s="163"/>
    </row>
    <row r="18" spans="1:4" ht="16.5" customHeight="1">
      <c r="A18" s="171"/>
      <c r="B18" s="164"/>
      <c r="C18" s="164">
        <f>SUM(B17:B18)</f>
        <v>0</v>
      </c>
      <c r="D18" s="163"/>
    </row>
    <row r="19" spans="1:4" ht="16.5" customHeight="1">
      <c r="A19" s="172" t="s">
        <v>183</v>
      </c>
      <c r="B19" s="163"/>
      <c r="C19" s="163"/>
      <c r="D19" s="163"/>
    </row>
    <row r="20" spans="1:4" ht="16.5" customHeight="1">
      <c r="A20" s="170" t="s">
        <v>184</v>
      </c>
      <c r="B20" s="163">
        <v>0</v>
      </c>
      <c r="C20" s="163"/>
      <c r="D20" s="163"/>
    </row>
    <row r="21" spans="1:4" ht="16.5" customHeight="1">
      <c r="A21" s="170" t="s">
        <v>100</v>
      </c>
      <c r="B21" s="163">
        <v>0</v>
      </c>
      <c r="C21" s="163"/>
      <c r="D21" s="163"/>
    </row>
    <row r="22" spans="1:4" ht="16.5" customHeight="1">
      <c r="A22" s="171"/>
      <c r="B22" s="164"/>
      <c r="C22" s="164">
        <f>SUM(B20:B22)</f>
        <v>0</v>
      </c>
      <c r="D22" s="163"/>
    </row>
    <row r="23" spans="1:4" ht="16.5" customHeight="1">
      <c r="A23" s="172" t="s">
        <v>185</v>
      </c>
      <c r="B23" s="163"/>
      <c r="C23" s="163"/>
      <c r="D23" s="163"/>
    </row>
    <row r="24" spans="1:4" ht="16.5" customHeight="1">
      <c r="A24" s="165" t="s">
        <v>2</v>
      </c>
      <c r="B24" s="163">
        <v>0</v>
      </c>
      <c r="C24" s="163"/>
      <c r="D24" s="163"/>
    </row>
    <row r="25" spans="1:4" ht="16.5" customHeight="1">
      <c r="A25" s="165" t="s">
        <v>186</v>
      </c>
      <c r="B25" s="163">
        <v>0</v>
      </c>
      <c r="C25" s="163">
        <f>SUM(B24:B25)</f>
        <v>0</v>
      </c>
      <c r="D25" s="163"/>
    </row>
    <row r="26" spans="1:4" ht="16.5" customHeight="1" thickBot="1">
      <c r="A26" s="173" t="s">
        <v>187</v>
      </c>
      <c r="B26" s="174"/>
      <c r="C26" s="174"/>
      <c r="D26" s="175">
        <f>SUM(C7:C25)</f>
        <v>498000</v>
      </c>
    </row>
    <row r="27" spans="1:4" ht="16.5" customHeight="1">
      <c r="A27" s="176" t="s">
        <v>188</v>
      </c>
      <c r="B27" s="162"/>
      <c r="C27" s="162"/>
      <c r="D27" s="162"/>
    </row>
    <row r="28" spans="1:4" ht="16.5" customHeight="1">
      <c r="A28" s="161" t="s">
        <v>189</v>
      </c>
      <c r="B28" s="163"/>
      <c r="C28" s="163"/>
      <c r="D28" s="163"/>
    </row>
    <row r="29" spans="1:4" ht="16.5" customHeight="1">
      <c r="A29" s="165" t="s">
        <v>242</v>
      </c>
      <c r="B29" s="163">
        <v>0</v>
      </c>
      <c r="C29" s="163"/>
      <c r="D29" s="258"/>
    </row>
    <row r="30" spans="1:4" ht="16.5" customHeight="1">
      <c r="A30" s="200" t="s">
        <v>244</v>
      </c>
      <c r="B30" s="163">
        <v>0</v>
      </c>
      <c r="C30" s="163"/>
      <c r="D30" s="258"/>
    </row>
    <row r="31" spans="1:4" ht="16.5" customHeight="1">
      <c r="A31" s="166" t="s">
        <v>246</v>
      </c>
      <c r="B31" s="167">
        <v>50000</v>
      </c>
      <c r="C31" s="163"/>
      <c r="D31" s="258"/>
    </row>
    <row r="32" spans="1:4" ht="16.5" customHeight="1">
      <c r="A32" s="166" t="s">
        <v>248</v>
      </c>
      <c r="B32" s="163">
        <v>300000</v>
      </c>
      <c r="C32" s="163"/>
      <c r="D32" s="258"/>
    </row>
    <row r="33" spans="1:4" ht="33.75" customHeight="1">
      <c r="A33" s="166" t="s">
        <v>250</v>
      </c>
      <c r="B33" s="163">
        <v>50000</v>
      </c>
      <c r="C33" s="163"/>
      <c r="D33" s="258"/>
    </row>
    <row r="34" spans="1:4" ht="16.5" customHeight="1">
      <c r="A34" s="166" t="s">
        <v>179</v>
      </c>
      <c r="B34" s="163">
        <v>10000</v>
      </c>
      <c r="C34" s="163"/>
      <c r="D34" s="258"/>
    </row>
    <row r="35" spans="1:4" ht="16.5" customHeight="1">
      <c r="A35" s="177" t="s">
        <v>253</v>
      </c>
      <c r="B35" s="164">
        <v>5000</v>
      </c>
      <c r="C35" s="164">
        <f>SUM(B29:B35)</f>
        <v>415000</v>
      </c>
      <c r="D35" s="258"/>
    </row>
    <row r="36" spans="1:4" ht="16.5" customHeight="1">
      <c r="A36" s="161" t="s">
        <v>190</v>
      </c>
      <c r="B36" s="163"/>
      <c r="C36" s="163"/>
      <c r="D36" s="258"/>
    </row>
    <row r="37" spans="1:4" ht="16.5" customHeight="1">
      <c r="A37" s="170" t="s">
        <v>191</v>
      </c>
      <c r="B37" s="163">
        <v>0</v>
      </c>
      <c r="C37" s="163"/>
      <c r="D37" s="258"/>
    </row>
    <row r="38" spans="1:4" ht="16.5" customHeight="1">
      <c r="A38" s="170" t="s">
        <v>35</v>
      </c>
      <c r="B38" s="163">
        <v>0</v>
      </c>
      <c r="C38" s="163"/>
      <c r="D38" s="258"/>
    </row>
    <row r="39" spans="1:4" ht="16.5" customHeight="1">
      <c r="A39" s="170" t="s">
        <v>3</v>
      </c>
      <c r="B39" s="163">
        <v>0</v>
      </c>
      <c r="C39" s="163"/>
      <c r="D39" s="258"/>
    </row>
    <row r="40" spans="1:4" ht="16.5" customHeight="1">
      <c r="A40" s="170" t="s">
        <v>192</v>
      </c>
      <c r="B40" s="163">
        <v>5000</v>
      </c>
      <c r="C40" s="163"/>
      <c r="D40" s="258"/>
    </row>
    <row r="41" spans="1:4" ht="16.5" customHeight="1">
      <c r="A41" s="170" t="s">
        <v>10</v>
      </c>
      <c r="B41" s="163">
        <v>0</v>
      </c>
      <c r="C41" s="163"/>
      <c r="D41" s="258"/>
    </row>
    <row r="42" spans="1:4" ht="16.5" customHeight="1">
      <c r="A42" s="170" t="s">
        <v>89</v>
      </c>
      <c r="B42" s="163">
        <v>0</v>
      </c>
      <c r="C42" s="163"/>
      <c r="D42" s="258"/>
    </row>
    <row r="43" spans="1:4" ht="16.5" customHeight="1">
      <c r="A43" s="170" t="s">
        <v>193</v>
      </c>
      <c r="B43" s="163">
        <v>20000</v>
      </c>
      <c r="C43" s="163"/>
      <c r="D43" s="258"/>
    </row>
    <row r="44" spans="1:4" ht="16.5" customHeight="1">
      <c r="A44" s="170" t="s">
        <v>88</v>
      </c>
      <c r="B44" s="163">
        <v>0</v>
      </c>
      <c r="C44" s="163"/>
      <c r="D44" s="258"/>
    </row>
    <row r="45" spans="1:4" ht="16.5" customHeight="1">
      <c r="A45" s="170" t="s">
        <v>195</v>
      </c>
      <c r="B45" s="163">
        <v>10000</v>
      </c>
      <c r="C45" s="163"/>
      <c r="D45" s="258"/>
    </row>
    <row r="46" spans="1:4" ht="16.5" customHeight="1">
      <c r="A46" s="170" t="s">
        <v>196</v>
      </c>
      <c r="B46" s="163">
        <v>32943</v>
      </c>
      <c r="C46" s="163"/>
      <c r="D46" s="258"/>
    </row>
    <row r="47" spans="1:4" ht="16.5" customHeight="1">
      <c r="A47" s="170" t="s">
        <v>197</v>
      </c>
      <c r="B47" s="163">
        <v>12000</v>
      </c>
      <c r="C47" s="163"/>
      <c r="D47" s="258"/>
    </row>
    <row r="48" spans="1:4" ht="16.5" customHeight="1">
      <c r="A48" s="170" t="s">
        <v>198</v>
      </c>
      <c r="B48" s="163">
        <v>0</v>
      </c>
      <c r="C48" s="163"/>
      <c r="D48" s="258"/>
    </row>
    <row r="49" spans="1:4" ht="16.5" customHeight="1">
      <c r="A49" s="166" t="s">
        <v>100</v>
      </c>
      <c r="B49" s="163">
        <v>0</v>
      </c>
      <c r="C49" s="163"/>
      <c r="D49" s="258"/>
    </row>
    <row r="50" spans="1:4" ht="16.5" customHeight="1">
      <c r="A50" s="166" t="s">
        <v>200</v>
      </c>
      <c r="B50" s="163">
        <v>0</v>
      </c>
      <c r="C50" s="163"/>
      <c r="D50" s="258"/>
    </row>
    <row r="51" spans="1:4" ht="16.5" customHeight="1">
      <c r="A51" s="166" t="s">
        <v>201</v>
      </c>
      <c r="B51" s="164">
        <v>0</v>
      </c>
      <c r="C51" s="164">
        <f>SUM(B37:B51)</f>
        <v>79943</v>
      </c>
      <c r="D51" s="258"/>
    </row>
    <row r="52" spans="1:4" ht="16.5" customHeight="1">
      <c r="A52" s="161" t="s">
        <v>202</v>
      </c>
      <c r="B52" s="163"/>
      <c r="C52" s="178"/>
      <c r="D52" s="163"/>
    </row>
    <row r="53" spans="1:4" ht="16.5" customHeight="1">
      <c r="A53" s="166" t="s">
        <v>199</v>
      </c>
      <c r="B53" s="164">
        <v>0</v>
      </c>
      <c r="C53" s="164">
        <v>0</v>
      </c>
      <c r="D53" s="163"/>
    </row>
    <row r="54" spans="1:4" ht="16.5" customHeight="1">
      <c r="A54" s="170" t="s">
        <v>203</v>
      </c>
      <c r="B54" s="163"/>
      <c r="C54" s="163"/>
      <c r="D54" s="164">
        <f>C35+C51+C53</f>
        <v>494943</v>
      </c>
    </row>
    <row r="55" spans="1:4" ht="16.5" customHeight="1">
      <c r="A55" s="179" t="s">
        <v>204</v>
      </c>
      <c r="B55" s="164"/>
      <c r="C55" s="164"/>
      <c r="D55" s="164">
        <f>D26-D54</f>
        <v>3057</v>
      </c>
    </row>
    <row r="56" spans="1:4" ht="16.5" customHeight="1">
      <c r="A56" s="161" t="s">
        <v>205</v>
      </c>
      <c r="B56" s="163"/>
      <c r="C56" s="163"/>
      <c r="D56" s="163"/>
    </row>
    <row r="57" spans="1:4" ht="16.5" customHeight="1">
      <c r="A57" s="161" t="s">
        <v>206</v>
      </c>
      <c r="B57" s="163"/>
      <c r="C57" s="163"/>
      <c r="D57" s="163"/>
    </row>
    <row r="58" spans="1:4" ht="16.5" customHeight="1">
      <c r="A58" s="180" t="s">
        <v>207</v>
      </c>
      <c r="B58" s="163">
        <v>0</v>
      </c>
      <c r="C58" s="163"/>
      <c r="D58" s="163"/>
    </row>
    <row r="59" spans="1:4" ht="16.5" customHeight="1">
      <c r="A59" s="180" t="s">
        <v>208</v>
      </c>
      <c r="B59" s="163">
        <v>0</v>
      </c>
      <c r="C59" s="163"/>
      <c r="D59" s="163"/>
    </row>
    <row r="60" spans="1:4" ht="16.5" customHeight="1">
      <c r="A60" s="180" t="s">
        <v>209</v>
      </c>
      <c r="B60" s="164">
        <v>0</v>
      </c>
      <c r="C60" s="164">
        <f>SUM(B58:B60)</f>
        <v>0</v>
      </c>
      <c r="D60" s="163"/>
    </row>
    <row r="61" spans="1:4" ht="16.5" customHeight="1">
      <c r="A61" s="181" t="s">
        <v>210</v>
      </c>
      <c r="B61" s="163"/>
      <c r="C61" s="163"/>
      <c r="D61" s="163"/>
    </row>
    <row r="62" spans="1:4" ht="16.5" customHeight="1">
      <c r="A62" s="180" t="s">
        <v>211</v>
      </c>
      <c r="B62" s="163">
        <v>0</v>
      </c>
      <c r="C62" s="163"/>
      <c r="D62" s="163"/>
    </row>
    <row r="63" spans="1:4" ht="16.5" customHeight="1">
      <c r="A63" s="180" t="s">
        <v>212</v>
      </c>
      <c r="B63" s="164">
        <v>0</v>
      </c>
      <c r="C63" s="164">
        <f>SUM(B62:B63)</f>
        <v>0</v>
      </c>
      <c r="D63" s="163"/>
    </row>
    <row r="64" spans="1:4" ht="16.5" customHeight="1">
      <c r="A64" s="182" t="s">
        <v>213</v>
      </c>
      <c r="B64" s="163"/>
      <c r="C64" s="163"/>
      <c r="D64" s="164">
        <f>SUM(C60:C63)</f>
        <v>0</v>
      </c>
    </row>
    <row r="65" spans="1:4" ht="16.5" customHeight="1">
      <c r="A65" s="161" t="s">
        <v>214</v>
      </c>
      <c r="B65" s="163"/>
      <c r="C65" s="163"/>
      <c r="D65" s="163"/>
    </row>
    <row r="66" spans="1:4" ht="16.5" customHeight="1">
      <c r="A66" s="161" t="s">
        <v>215</v>
      </c>
      <c r="B66" s="163"/>
      <c r="C66" s="163"/>
      <c r="D66" s="163"/>
    </row>
    <row r="67" spans="1:4" ht="16.5" customHeight="1">
      <c r="A67" s="180" t="s">
        <v>216</v>
      </c>
      <c r="B67" s="163">
        <v>0</v>
      </c>
      <c r="C67" s="163"/>
      <c r="D67" s="163"/>
    </row>
    <row r="68" spans="1:4" ht="16.5" customHeight="1">
      <c r="A68" s="180" t="s">
        <v>217</v>
      </c>
      <c r="B68" s="163">
        <v>0</v>
      </c>
      <c r="C68" s="163"/>
      <c r="D68" s="163"/>
    </row>
    <row r="69" spans="1:4" ht="16.5" customHeight="1">
      <c r="A69" s="180" t="s">
        <v>218</v>
      </c>
      <c r="B69" s="164">
        <v>0</v>
      </c>
      <c r="C69" s="164">
        <f>SUM(B67:B69)</f>
        <v>0</v>
      </c>
      <c r="D69" s="163"/>
    </row>
    <row r="70" spans="1:4" ht="16.5" customHeight="1">
      <c r="A70" s="181" t="s">
        <v>219</v>
      </c>
      <c r="B70" s="163"/>
      <c r="C70" s="163"/>
      <c r="D70" s="163"/>
    </row>
    <row r="71" spans="1:4" ht="16.5" customHeight="1">
      <c r="A71" s="180" t="s">
        <v>220</v>
      </c>
      <c r="B71" s="163">
        <v>0</v>
      </c>
      <c r="C71" s="163"/>
      <c r="D71" s="163"/>
    </row>
    <row r="72" spans="1:4" ht="16.5" customHeight="1">
      <c r="A72" s="180" t="s">
        <v>221</v>
      </c>
      <c r="B72" s="163">
        <v>0</v>
      </c>
      <c r="C72" s="163">
        <f>SUM(B71:B72)</f>
        <v>0</v>
      </c>
      <c r="D72" s="163"/>
    </row>
    <row r="73" spans="1:4" ht="16.5" customHeight="1">
      <c r="A73" s="161" t="s">
        <v>222</v>
      </c>
      <c r="B73" s="164">
        <v>0</v>
      </c>
      <c r="C73" s="164">
        <f>B73</f>
        <v>0</v>
      </c>
      <c r="D73" s="183"/>
    </row>
    <row r="74" spans="1:4" ht="16.5" customHeight="1">
      <c r="A74" s="182" t="s">
        <v>223</v>
      </c>
      <c r="B74" s="163"/>
      <c r="C74" s="163"/>
      <c r="D74" s="164">
        <f>SUM(C69:C73)</f>
        <v>0</v>
      </c>
    </row>
    <row r="75" spans="1:4" ht="16.5" customHeight="1">
      <c r="A75" s="179" t="s">
        <v>224</v>
      </c>
      <c r="B75" s="163"/>
      <c r="C75" s="163"/>
      <c r="D75" s="184">
        <f>D64-D74</f>
        <v>0</v>
      </c>
    </row>
    <row r="76" spans="1:4" ht="16.5" customHeight="1">
      <c r="A76" s="185" t="s">
        <v>225</v>
      </c>
      <c r="B76" s="163"/>
      <c r="C76" s="163"/>
      <c r="D76" s="186">
        <f>D55+D75</f>
        <v>3057</v>
      </c>
    </row>
    <row r="77" spans="1:4" ht="16.5" customHeight="1">
      <c r="A77" s="185" t="s">
        <v>226</v>
      </c>
      <c r="B77" s="163"/>
      <c r="C77" s="163"/>
      <c r="D77" s="186">
        <f>活動計算書!I80</f>
        <v>-2856579</v>
      </c>
    </row>
    <row r="78" spans="1:4" ht="16.5" customHeight="1" thickBot="1">
      <c r="A78" s="187" t="s">
        <v>227</v>
      </c>
      <c r="B78" s="175"/>
      <c r="C78" s="175"/>
      <c r="D78" s="175">
        <f>D76+D77</f>
        <v>-2853522</v>
      </c>
    </row>
  </sheetData>
  <mergeCells count="7">
    <mergeCell ref="D36:D51"/>
    <mergeCell ref="A1:D1"/>
    <mergeCell ref="A2:D2"/>
    <mergeCell ref="A3:D3"/>
    <mergeCell ref="B4:D4"/>
    <mergeCell ref="D9:D15"/>
    <mergeCell ref="D29:D35"/>
  </mergeCells>
  <phoneticPr fontId="2"/>
  <pageMargins left="0.7" right="0.31" top="0.75" bottom="0.75" header="0.3" footer="0.3"/>
  <pageSetup paperSize="9" scale="82" fitToHeight="2" orientation="portrait"/>
  <rowBreaks count="1" manualBreakCount="1">
    <brk id="26" max="16383" man="1"/>
  </rowBreaks>
  <extLst>
    <ext xmlns:mx="http://schemas.microsoft.com/office/mac/excel/2008/main" uri="{64002731-A6B0-56B0-2670-7721B7C09600}">
      <mx:PLV Mode="0" OnePage="0" WScale="8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表紙</vt:lpstr>
      <vt:lpstr>財産目録</vt:lpstr>
      <vt:lpstr>活動計算書</vt:lpstr>
      <vt:lpstr>貸借対照表</vt:lpstr>
      <vt:lpstr>計算書類の注記</vt:lpstr>
      <vt:lpstr>予算表紙</vt:lpstr>
      <vt:lpstr>予算</vt:lpstr>
      <vt:lpstr>活動計算書!Print_Area</vt:lpstr>
      <vt:lpstr>計算書類の注記!Print_Area</vt:lpstr>
      <vt:lpstr>貸借対照表!Print_Area</vt:lpstr>
      <vt:lpstr>表紙!Print_Area</vt:lpstr>
      <vt:lpstr>予算表紙!Print_Area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Microsoft Office User</cp:lastModifiedBy>
  <cp:lastPrinted>2020-12-07T09:02:53Z</cp:lastPrinted>
  <dcterms:created xsi:type="dcterms:W3CDTF">2009-08-15T00:27:33Z</dcterms:created>
  <dcterms:modified xsi:type="dcterms:W3CDTF">2020-12-12T12:40:28Z</dcterms:modified>
</cp:coreProperties>
</file>