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0" documentId="8_{84D40892-9DA5-461E-800E-2C4ED7EBA1D5}" xr6:coauthVersionLast="47" xr6:coauthVersionMax="47" xr10:uidLastSave="{00000000-0000-0000-0000-000000000000}"/>
  <bookViews>
    <workbookView xWindow="-120" yWindow="-120" windowWidth="29040" windowHeight="15840" activeTab="1" xr2:uid="{00000000-000D-0000-FFFF-FFFF00000000}"/>
  </bookViews>
  <sheets>
    <sheet name="【フォーム】完了報告書" sheetId="7" r:id="rId1"/>
    <sheet name="【フォーム】収支計算書" sheetId="3" r:id="rId2"/>
  </sheets>
  <definedNames>
    <definedName name="_xlnm.Print_Area" localSheetId="0">【フォーム】完了報告書!$A$1:$K$183</definedName>
    <definedName name="_xlnm.Print_Area" localSheetId="1">【フォーム】収支計算書!$A$1:$G$30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C28" i="3"/>
  <c r="E27" i="3"/>
  <c r="E26" i="3"/>
  <c r="B26" i="3"/>
  <c r="B28" i="3" s="1"/>
  <c r="B27" i="3" s="1"/>
  <c r="E25" i="3"/>
  <c r="E24" i="3"/>
  <c r="E23" i="3"/>
  <c r="E22" i="3"/>
  <c r="E21" i="3"/>
  <c r="E20" i="3"/>
  <c r="E19" i="3"/>
  <c r="E18" i="3"/>
  <c r="E17" i="3"/>
  <c r="E16" i="3"/>
  <c r="E15" i="3"/>
  <c r="D9" i="3"/>
  <c r="C9" i="3"/>
  <c r="B9" i="3"/>
  <c r="D8" i="3"/>
  <c r="F7" i="3"/>
  <c r="F9" i="3" s="1"/>
  <c r="E7" i="3"/>
  <c r="E9" i="3" s="1"/>
  <c r="C150" i="7"/>
  <c r="F150" i="7" s="1"/>
  <c r="E28" i="3" l="1"/>
  <c r="B43" i="3" s="1"/>
  <c r="B42" i="3"/>
  <c r="A34" i="3"/>
  <c r="B41" i="3"/>
</calcChain>
</file>

<file path=xl/sharedStrings.xml><?xml version="1.0" encoding="utf-8"?>
<sst xmlns="http://schemas.openxmlformats.org/spreadsheetml/2006/main" count="165" uniqueCount="126">
  <si>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</si>
  <si>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</si>
  <si>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</si>
  <si>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</si>
  <si>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</si>
  <si>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</si>
  <si>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</si>
  <si>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</si>
  <si>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</si>
  <si>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</si>
  <si>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</si>
  <si>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</si>
  <si>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</si>
  <si>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</si>
  <si>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</si>
  <si>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</si>
  <si>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</si>
  <si>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</si>
  <si>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</si>
  <si>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</si>
  <si>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</si>
  <si>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</si>
  <si>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</si>
  <si>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</si>
  <si>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</si>
  <si>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</si>
  <si>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</si>
  <si>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</si>
  <si>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</si>
  <si>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</si>
  <si>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</si>
  <si>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</si>
  <si>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</si>
  <si>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</si>
  <si>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</si>
  <si>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</si>
  <si>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</si>
  <si>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</si>
  <si>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</si>
  <si>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</si>
  <si>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</si>
  <si>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</si>
  <si>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</si>
  <si>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</si>
  <si>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</si>
  <si>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</si>
  <si>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</si>
  <si>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</si>
  <si>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</si>
  <si>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</si>
  <si>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</si>
  <si>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</si>
  <si>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</si>
  <si>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</si>
  <si>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</si>
  <si>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</si>
  <si>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</si>
  <si>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</si>
  <si>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</si>
  <si>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</si>
  <si>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</si>
  <si>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</si>
  <si>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</si>
  <si>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</si>
  <si>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</si>
  <si>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</si>
  <si>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</si>
  <si>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</si>
  <si>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</si>
  <si>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</si>
  <si>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</si>
  <si>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</si>
  <si>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</si>
  <si>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受入済額(C)③収入合計＝
支出済額(z)+未払額④支出合計</t>
    <rPh sb="0" eb="2">
      <t>ウケイレ</t>
    </rPh>
    <rPh sb="2" eb="3">
      <t>スミ</t>
    </rPh>
    <rPh sb="3" eb="4">
      <t>ガク</t>
    </rPh>
    <rPh sb="8" eb="10">
      <t>シュウニュウ</t>
    </rPh>
    <rPh sb="10" eb="12">
      <t>ゴウケイ</t>
    </rPh>
    <rPh sb="14" eb="16">
      <t>シシュツ</t>
    </rPh>
    <rPh sb="16" eb="17">
      <t>ズ</t>
    </rPh>
    <rPh sb="17" eb="18">
      <t>ガク</t>
    </rPh>
    <phoneticPr fontId="1"/>
  </si>
  <si>
    <t>収支計算書</t>
    <rPh sb="2" eb="5">
      <t>ケイサンショ</t>
    </rPh>
    <phoneticPr fontId="1"/>
  </si>
  <si>
    <t>円</t>
    <phoneticPr fontId="1"/>
  </si>
  <si>
    <t>完了報告書</t>
    <phoneticPr fontId="1"/>
  </si>
  <si>
    <t>TEL：023-624-8117</t>
    <phoneticPr fontId="1"/>
  </si>
  <si>
    <t>今年度は沿岸部のみではなく内陸の県民に対しても海に関心を持ってもらうよう、内陸でのイベントも複数回実施した。
しかし、内陸の県民の海洋ごみ問題に対する意識はまだ低いと言える。
県内の沿岸に1年間で流れ着く約1300トンのごみの8割が街のごみだという認識をより広めるための活動も継続して行う必要がある。</t>
    <phoneticPr fontId="1"/>
  </si>
  <si>
    <t>無し</t>
    <rPh sb="0" eb="1">
      <t>ナ</t>
    </rPh>
    <phoneticPr fontId="1"/>
  </si>
  <si>
    <t>報告書に記載</t>
    <rPh sb="0" eb="3">
      <t>ホウコクショ</t>
    </rPh>
    <rPh sb="4" eb="6">
      <t>キサイ</t>
    </rPh>
    <phoneticPr fontId="1"/>
  </si>
  <si>
    <t>https://yamagata.uminohi.jp/</t>
    <phoneticPr fontId="1"/>
  </si>
  <si>
    <t>報告日付:2021年5月31日</t>
    <rPh sb="9" eb="10">
      <t>ネン</t>
    </rPh>
    <rPh sb="11" eb="12">
      <t>ガツ</t>
    </rPh>
    <rPh sb="14" eb="15">
      <t>ニチ</t>
    </rPh>
    <phoneticPr fontId="1"/>
  </si>
  <si>
    <t>事業ID：2019522894</t>
    <phoneticPr fontId="1"/>
  </si>
  <si>
    <t>事業名：飲食イベントや祭り等との連携及び
親子体験プログラムによる
海洋ごみ削減・周知啓発（CFB・海と日本2020）</t>
    <rPh sb="4" eb="6">
      <t>インショク</t>
    </rPh>
    <rPh sb="11" eb="12">
      <t>マツ</t>
    </rPh>
    <rPh sb="13" eb="14">
      <t>ナド</t>
    </rPh>
    <rPh sb="16" eb="18">
      <t>レンケイ</t>
    </rPh>
    <rPh sb="18" eb="19">
      <t>オヨ</t>
    </rPh>
    <rPh sb="21" eb="25">
      <t>オヤコタイケン</t>
    </rPh>
    <rPh sb="34" eb="36">
      <t>カイヨウ</t>
    </rPh>
    <rPh sb="38" eb="40">
      <t>サクゲン</t>
    </rPh>
    <rPh sb="41" eb="43">
      <t>シュウチ</t>
    </rPh>
    <rPh sb="43" eb="45">
      <t>ケイハツ</t>
    </rPh>
    <rPh sb="50" eb="51">
      <t>ウミ</t>
    </rPh>
    <rPh sb="52" eb="54">
      <t>ニホン</t>
    </rPh>
    <phoneticPr fontId="1"/>
  </si>
  <si>
    <t>代表者名：加藤清輝　　　　印</t>
    <rPh sb="5" eb="7">
      <t>カトウ</t>
    </rPh>
    <rPh sb="7" eb="8">
      <t>キヨ</t>
    </rPh>
    <rPh sb="8" eb="9">
      <t>カガヤ</t>
    </rPh>
    <phoneticPr fontId="1"/>
  </si>
  <si>
    <t>事業完了日：2021年5月31日</t>
    <rPh sb="10" eb="11">
      <t>ネン</t>
    </rPh>
    <rPh sb="12" eb="13">
      <t>ガツ</t>
    </rPh>
    <rPh sb="15" eb="16">
      <t>ニチ</t>
    </rPh>
    <phoneticPr fontId="1"/>
  </si>
  <si>
    <t>12720000円</t>
    <rPh sb="8" eb="9">
      <t>エン</t>
    </rPh>
    <phoneticPr fontId="1"/>
  </si>
  <si>
    <t>山形県全体でもっと海への関心を高め、海が持つ多様性とその恩恵を理解し、行動を促すことを期待して、海洋ごみ対策の取り組みを集約し、広報を一元化することで、全県的なムーブメントにしていく事を目的にしている</t>
    <rPh sb="0" eb="5">
      <t>ヤマガタケンゼンタイ</t>
    </rPh>
    <rPh sb="9" eb="10">
      <t>ウミ</t>
    </rPh>
    <rPh sb="12" eb="14">
      <t>カンシン</t>
    </rPh>
    <rPh sb="15" eb="16">
      <t>タカ</t>
    </rPh>
    <rPh sb="18" eb="19">
      <t>ウミ</t>
    </rPh>
    <rPh sb="20" eb="21">
      <t>モ</t>
    </rPh>
    <rPh sb="22" eb="25">
      <t>タヨウセイ</t>
    </rPh>
    <rPh sb="28" eb="30">
      <t>オンケイ</t>
    </rPh>
    <rPh sb="31" eb="33">
      <t>リカイ</t>
    </rPh>
    <rPh sb="35" eb="37">
      <t>コウドウ</t>
    </rPh>
    <rPh sb="38" eb="39">
      <t>ウナガ</t>
    </rPh>
    <rPh sb="43" eb="45">
      <t>キタイ</t>
    </rPh>
    <rPh sb="48" eb="50">
      <t>カイヨウ</t>
    </rPh>
    <rPh sb="52" eb="54">
      <t>タイサク</t>
    </rPh>
    <rPh sb="55" eb="56">
      <t>ト</t>
    </rPh>
    <rPh sb="57" eb="58">
      <t>ク</t>
    </rPh>
    <rPh sb="60" eb="62">
      <t>シュウヤク</t>
    </rPh>
    <rPh sb="64" eb="66">
      <t>コウホウ</t>
    </rPh>
    <rPh sb="67" eb="70">
      <t>イチゲンカ</t>
    </rPh>
    <rPh sb="76" eb="79">
      <t>ゼンケンテキ</t>
    </rPh>
    <rPh sb="91" eb="92">
      <t>コト</t>
    </rPh>
    <rPh sb="93" eb="95">
      <t>モクテキ</t>
    </rPh>
    <phoneticPr fontId="1"/>
  </si>
  <si>
    <t>一斉清掃活動</t>
    <rPh sb="0" eb="6">
      <t>イッセイセイソウカツドウ</t>
    </rPh>
    <phoneticPr fontId="1"/>
  </si>
  <si>
    <t>沿岸部のみでなく県内各所で清掃活動を実施し、内陸の県民に対しても海洋ごみ問題を意識してもらう機会を与えることができた。</t>
    <rPh sb="0" eb="3">
      <t>エンガンブ</t>
    </rPh>
    <rPh sb="8" eb="10">
      <t>ケンナイ</t>
    </rPh>
    <rPh sb="10" eb="12">
      <t>カクショ</t>
    </rPh>
    <rPh sb="13" eb="17">
      <t>セイソウカツドウ</t>
    </rPh>
    <rPh sb="18" eb="20">
      <t>ジッシ</t>
    </rPh>
    <rPh sb="22" eb="24">
      <t>ナイリク</t>
    </rPh>
    <rPh sb="25" eb="27">
      <t>ケンミン</t>
    </rPh>
    <rPh sb="28" eb="29">
      <t>タイ</t>
    </rPh>
    <rPh sb="32" eb="34">
      <t>カイヨウ</t>
    </rPh>
    <rPh sb="36" eb="38">
      <t>モンダイ</t>
    </rPh>
    <rPh sb="39" eb="41">
      <t>イシキ</t>
    </rPh>
    <rPh sb="46" eb="48">
      <t>キカイ</t>
    </rPh>
    <rPh sb="49" eb="50">
      <t>アタ</t>
    </rPh>
    <phoneticPr fontId="1"/>
  </si>
  <si>
    <t>大型イベントでの周知啓発等</t>
    <rPh sb="0" eb="2">
      <t>オオガタ</t>
    </rPh>
    <rPh sb="8" eb="12">
      <t>シュウチケイハツ</t>
    </rPh>
    <rPh sb="12" eb="13">
      <t>ナド</t>
    </rPh>
    <phoneticPr fontId="1"/>
  </si>
  <si>
    <t>サッカーチームの選手から清掃活動を呼び掛ける内容の放送等を行うことで、チームのサポーターの多くが
清掃活動に参加する結果となった</t>
    <rPh sb="8" eb="10">
      <t>センシュ</t>
    </rPh>
    <rPh sb="12" eb="16">
      <t>セイソウカツドウ</t>
    </rPh>
    <rPh sb="17" eb="18">
      <t>ヨ</t>
    </rPh>
    <rPh sb="19" eb="20">
      <t>カ</t>
    </rPh>
    <rPh sb="22" eb="24">
      <t>ナイヨウ</t>
    </rPh>
    <rPh sb="25" eb="27">
      <t>ホウソウ</t>
    </rPh>
    <rPh sb="27" eb="28">
      <t>ナド</t>
    </rPh>
    <rPh sb="29" eb="30">
      <t>オコナ</t>
    </rPh>
    <rPh sb="45" eb="46">
      <t>オオ</t>
    </rPh>
    <rPh sb="49" eb="53">
      <t>セイソウカツドウ</t>
    </rPh>
    <rPh sb="54" eb="56">
      <t>サンカ</t>
    </rPh>
    <rPh sb="58" eb="60">
      <t>ケッカ</t>
    </rPh>
    <phoneticPr fontId="1"/>
  </si>
  <si>
    <t>企業連携</t>
    <rPh sb="0" eb="4">
      <t>キギョウレンケイ</t>
    </rPh>
    <phoneticPr fontId="1"/>
  </si>
  <si>
    <t>山形市中心地にあるコンビニにゴミ拾いボックスを設置することで多くの県民にCFＢを波及することができた。</t>
    <rPh sb="0" eb="3">
      <t>ヤマガタシ</t>
    </rPh>
    <rPh sb="3" eb="6">
      <t>チュウシンチ</t>
    </rPh>
    <rPh sb="16" eb="17">
      <t>ヒロ</t>
    </rPh>
    <rPh sb="23" eb="25">
      <t>セッチ</t>
    </rPh>
    <rPh sb="30" eb="31">
      <t>オオ</t>
    </rPh>
    <rPh sb="33" eb="35">
      <t>ケンミン</t>
    </rPh>
    <rPh sb="40" eb="42">
      <t>ハキュウ</t>
    </rPh>
    <phoneticPr fontId="1"/>
  </si>
  <si>
    <t>シンポジウム</t>
    <phoneticPr fontId="1"/>
  </si>
  <si>
    <t>海洋ごみシンポジウムの実施
⑴会場　山形市
⑵時期　9月6日
⑶内容　海洋ごみをテーマにした映画の上映と清掃活動</t>
    <rPh sb="0" eb="2">
      <t>カイヨウ</t>
    </rPh>
    <rPh sb="11" eb="13">
      <t>ジッシ</t>
    </rPh>
    <rPh sb="15" eb="17">
      <t>カイジョウ</t>
    </rPh>
    <rPh sb="18" eb="21">
      <t>ヤマガタシ</t>
    </rPh>
    <rPh sb="23" eb="25">
      <t>ジキ</t>
    </rPh>
    <rPh sb="27" eb="28">
      <t>ガツ</t>
    </rPh>
    <rPh sb="29" eb="30">
      <t>カ</t>
    </rPh>
    <rPh sb="32" eb="34">
      <t>ナイヨウ</t>
    </rPh>
    <rPh sb="35" eb="37">
      <t>カイヨウ</t>
    </rPh>
    <rPh sb="46" eb="48">
      <t>エイガ</t>
    </rPh>
    <rPh sb="49" eb="51">
      <t>ジョウエイ</t>
    </rPh>
    <rPh sb="52" eb="56">
      <t>セイソウカツドウ</t>
    </rPh>
    <phoneticPr fontId="1"/>
  </si>
  <si>
    <t>海洋ごみをテーマにした映画を見た後に清掃活動をすることにより、参加者の海洋ごみに対する理解がより深まる
イベントを実施できた。</t>
    <rPh sb="0" eb="2">
      <t>カイヨウ</t>
    </rPh>
    <rPh sb="11" eb="13">
      <t>エイガ</t>
    </rPh>
    <rPh sb="14" eb="15">
      <t>ミ</t>
    </rPh>
    <rPh sb="16" eb="17">
      <t>アト</t>
    </rPh>
    <rPh sb="18" eb="22">
      <t>セイソウカツドウ</t>
    </rPh>
    <rPh sb="31" eb="34">
      <t>サンカシャ</t>
    </rPh>
    <rPh sb="35" eb="37">
      <t>カイヨウ</t>
    </rPh>
    <rPh sb="40" eb="41">
      <t>タイ</t>
    </rPh>
    <rPh sb="43" eb="45">
      <t>リカイ</t>
    </rPh>
    <rPh sb="48" eb="49">
      <t>フカ</t>
    </rPh>
    <rPh sb="57" eb="59">
      <t>ジッシ</t>
    </rPh>
    <phoneticPr fontId="1"/>
  </si>
  <si>
    <t xml:space="preserve">１清掃活動参加人数
⑴通年：15,264人
⑵海ごみゼロウィーク期間：7,632人
２企業と連携したプロダクト開発
</t>
    <rPh sb="1" eb="5">
      <t>セイソウカツドウ</t>
    </rPh>
    <rPh sb="5" eb="9">
      <t>サンカニンズウ</t>
    </rPh>
    <rPh sb="11" eb="13">
      <t>ツウネン</t>
    </rPh>
    <rPh sb="20" eb="21">
      <t>ニン</t>
    </rPh>
    <rPh sb="23" eb="24">
      <t>ウミ</t>
    </rPh>
    <rPh sb="32" eb="34">
      <t>キカン</t>
    </rPh>
    <rPh sb="40" eb="41">
      <t>ニン</t>
    </rPh>
    <rPh sb="43" eb="45">
      <t>キギョウ</t>
    </rPh>
    <rPh sb="46" eb="48">
      <t>レンケイ</t>
    </rPh>
    <rPh sb="55" eb="57">
      <t>カイハツ</t>
    </rPh>
    <phoneticPr fontId="1"/>
  </si>
  <si>
    <t>CFBの認知度が県内で高まっている。
昨年度沿岸部で実施したイベントを内陸で実施するなどにより、海洋ごみ問題を県内全域で考えることのできる機会を設けられた。
また、行政や民間とも連携して活動を行うことができた。</t>
    <rPh sb="19" eb="22">
      <t>サクネンド</t>
    </rPh>
    <rPh sb="22" eb="25">
      <t>エンガンブ</t>
    </rPh>
    <rPh sb="26" eb="28">
      <t>ジッシ</t>
    </rPh>
    <rPh sb="35" eb="37">
      <t>ナイリク</t>
    </rPh>
    <rPh sb="38" eb="40">
      <t>ジッシ</t>
    </rPh>
    <rPh sb="48" eb="50">
      <t>カイヨウ</t>
    </rPh>
    <rPh sb="52" eb="54">
      <t>モンダイ</t>
    </rPh>
    <rPh sb="55" eb="59">
      <t>ケンナイゼンイキ</t>
    </rPh>
    <rPh sb="60" eb="61">
      <t>カンガ</t>
    </rPh>
    <rPh sb="69" eb="71">
      <t>キカイ</t>
    </rPh>
    <rPh sb="72" eb="73">
      <t>モウ</t>
    </rPh>
    <rPh sb="85" eb="87">
      <t>ミンカン</t>
    </rPh>
    <phoneticPr fontId="1"/>
  </si>
  <si>
    <t>開発プロダクト
報告書</t>
    <rPh sb="0" eb="2">
      <t>カイハツ</t>
    </rPh>
    <rPh sb="8" eb="11">
      <t>ホウコクショ</t>
    </rPh>
    <phoneticPr fontId="1"/>
  </si>
  <si>
    <t>報告書</t>
    <rPh sb="0" eb="3">
      <t>ホウコクショ</t>
    </rPh>
    <phoneticPr fontId="1"/>
  </si>
  <si>
    <t>商品開発を企業と連携したゴミ拾いボックス企画に変更したため</t>
    <rPh sb="0" eb="4">
      <t>ショウヒンカイハツ</t>
    </rPh>
    <rPh sb="5" eb="7">
      <t>キギョウ</t>
    </rPh>
    <rPh sb="8" eb="10">
      <t>レンケイ</t>
    </rPh>
    <rPh sb="14" eb="15">
      <t>ヒロ</t>
    </rPh>
    <rPh sb="20" eb="22">
      <t>キカク</t>
    </rPh>
    <rPh sb="23" eb="25">
      <t>ヘンコウ</t>
    </rPh>
    <phoneticPr fontId="1"/>
  </si>
  <si>
    <t>事務局費</t>
    <rPh sb="0" eb="4">
      <t>ジムキョクヒ</t>
    </rPh>
    <phoneticPr fontId="1"/>
  </si>
  <si>
    <t>ゴミ拾いイベント制作費</t>
    <rPh sb="2" eb="3">
      <t>ヒロ</t>
    </rPh>
    <rPh sb="8" eb="11">
      <t>セイサクヒ</t>
    </rPh>
    <phoneticPr fontId="1"/>
  </si>
  <si>
    <t>シンポジウム制作費</t>
    <rPh sb="6" eb="9">
      <t>セイサクヒ</t>
    </rPh>
    <phoneticPr fontId="1"/>
  </si>
  <si>
    <t>プロスポーツチーム連携費</t>
    <rPh sb="9" eb="12">
      <t>レンケイヒ</t>
    </rPh>
    <phoneticPr fontId="1"/>
  </si>
  <si>
    <t>アプリケーションごみ拾い制作費</t>
    <rPh sb="10" eb="11">
      <t>ヒロ</t>
    </rPh>
    <rPh sb="12" eb="15">
      <t>セイサクヒ</t>
    </rPh>
    <phoneticPr fontId="1"/>
  </si>
  <si>
    <t>ごみ拾いボックス設置関連費</t>
    <rPh sb="2" eb="3">
      <t>ヒロ</t>
    </rPh>
    <rPh sb="8" eb="13">
      <t>セッチカンレンヒ</t>
    </rPh>
    <phoneticPr fontId="1"/>
  </si>
  <si>
    <t>2020年2月24日～2021年5月31日</t>
    <rPh sb="4" eb="5">
      <t>ネン</t>
    </rPh>
    <rPh sb="6" eb="7">
      <t>ガツ</t>
    </rPh>
    <rPh sb="9" eb="10">
      <t>カ</t>
    </rPh>
    <rPh sb="15" eb="16">
      <t>ネン</t>
    </rPh>
    <rPh sb="17" eb="18">
      <t>ガツ</t>
    </rPh>
    <rPh sb="20" eb="21">
      <t>ニチ</t>
    </rPh>
    <phoneticPr fontId="1"/>
  </si>
  <si>
    <t>海洋ごみバスターズin山形実行委員会</t>
    <rPh sb="0" eb="2">
      <t>カイヨウ</t>
    </rPh>
    <rPh sb="11" eb="13">
      <t>ヤマガタ</t>
    </rPh>
    <rPh sb="13" eb="18">
      <t>ジッコウイインカイ</t>
    </rPh>
    <phoneticPr fontId="1"/>
  </si>
  <si>
    <t>飲食イベントや祭り等との連携及び親子体験プログラムによる
海洋ごみ削減・周知啓発（CFB・海と日本2020）</t>
    <phoneticPr fontId="1"/>
  </si>
  <si>
    <r>
      <t>団体名：</t>
    </r>
    <r>
      <rPr>
        <sz val="11"/>
        <color theme="1"/>
        <rFont val="ＭＳ Ｐゴシック"/>
        <family val="3"/>
        <charset val="128"/>
      </rPr>
      <t>海洋ごみバスターズin山形実行委員会</t>
    </r>
    <rPh sb="4" eb="6">
      <t>カイヨウ</t>
    </rPh>
    <rPh sb="15" eb="17">
      <t>ヤマガタ</t>
    </rPh>
    <rPh sb="17" eb="22">
      <t>ジッコウイインカイ</t>
    </rPh>
    <phoneticPr fontId="1"/>
  </si>
  <si>
    <t>⑴期間　6月～12月
⑵場所　山形県
⑶参加人数　11593人</t>
    <rPh sb="1" eb="3">
      <t>キカン</t>
    </rPh>
    <rPh sb="5" eb="6">
      <t>ガツ</t>
    </rPh>
    <rPh sb="9" eb="10">
      <t>ガツ</t>
    </rPh>
    <rPh sb="12" eb="14">
      <t>バショ</t>
    </rPh>
    <rPh sb="15" eb="18">
      <t>ヤマガタケン</t>
    </rPh>
    <rPh sb="20" eb="22">
      <t>サンカ</t>
    </rPh>
    <rPh sb="22" eb="24">
      <t>ニンズウ</t>
    </rPh>
    <rPh sb="30" eb="31">
      <t>ニン</t>
    </rPh>
    <phoneticPr fontId="1"/>
  </si>
  <si>
    <t xml:space="preserve">⑴期間　9月2日、9日、19日
⑵場所　山形市
⑶参加人数　8415人
プロサッカーチーム「モンテディオ山形」と連携した企画を実施。
試合観戦者とともに会場周辺の清掃活動を行った。
</t>
    <rPh sb="1" eb="3">
      <t>キカン</t>
    </rPh>
    <rPh sb="5" eb="6">
      <t>ガツ</t>
    </rPh>
    <rPh sb="7" eb="8">
      <t>カ</t>
    </rPh>
    <rPh sb="10" eb="11">
      <t>カ</t>
    </rPh>
    <rPh sb="14" eb="15">
      <t>ニチ</t>
    </rPh>
    <rPh sb="17" eb="19">
      <t>バショ</t>
    </rPh>
    <rPh sb="20" eb="23">
      <t>ヤマガタシ</t>
    </rPh>
    <rPh sb="25" eb="29">
      <t>サンカニンズウ</t>
    </rPh>
    <rPh sb="34" eb="35">
      <t>ニン</t>
    </rPh>
    <rPh sb="52" eb="54">
      <t>ヤマガタ</t>
    </rPh>
    <rPh sb="56" eb="58">
      <t>レンケイ</t>
    </rPh>
    <rPh sb="60" eb="62">
      <t>キカク</t>
    </rPh>
    <rPh sb="63" eb="65">
      <t>ジッシ</t>
    </rPh>
    <rPh sb="67" eb="72">
      <t>シアイカンセンシャ</t>
    </rPh>
    <rPh sb="76" eb="80">
      <t>カイジョウシュウヘン</t>
    </rPh>
    <rPh sb="81" eb="85">
      <t>セイソウカツドウ</t>
    </rPh>
    <rPh sb="86" eb="87">
      <t>オコナ</t>
    </rPh>
    <phoneticPr fontId="1"/>
  </si>
  <si>
    <t>■事業内容５</t>
    <rPh sb="1" eb="5">
      <t>ジギョウ</t>
    </rPh>
    <phoneticPr fontId="1"/>
  </si>
  <si>
    <t>アプリケーションを使ったごみ拾い活動の体制づくり</t>
    <rPh sb="9" eb="10">
      <t>ツカ</t>
    </rPh>
    <rPh sb="14" eb="15">
      <t>ヒロ</t>
    </rPh>
    <rPh sb="16" eb="18">
      <t>カツドウ</t>
    </rPh>
    <rPh sb="19" eb="21">
      <t>タイセイ</t>
    </rPh>
    <phoneticPr fontId="1"/>
  </si>
  <si>
    <t xml:space="preserve">(1)時期:9月～3月
(2)内容：ごみ拾いアプリケーションによる山形県内のご　　み拾い活動の見える化
</t>
    <phoneticPr fontId="1"/>
  </si>
  <si>
    <t>　</t>
    <phoneticPr fontId="1"/>
  </si>
  <si>
    <t>オンライン上で繋がることのできるアプリを使用することで、集まってごみ拾いができない状況でも多くの人がごみ拾いに参加する結果となった。</t>
    <rPh sb="5" eb="6">
      <t>ジョウ</t>
    </rPh>
    <rPh sb="7" eb="8">
      <t>ツナ</t>
    </rPh>
    <rPh sb="20" eb="22">
      <t>シヨウ</t>
    </rPh>
    <rPh sb="28" eb="29">
      <t>アツ</t>
    </rPh>
    <rPh sb="34" eb="35">
      <t>ヒロ</t>
    </rPh>
    <rPh sb="41" eb="43">
      <t>ジョウキョウ</t>
    </rPh>
    <rPh sb="45" eb="46">
      <t>オオ</t>
    </rPh>
    <rPh sb="48" eb="49">
      <t>ヒト</t>
    </rPh>
    <rPh sb="52" eb="53">
      <t>ヒロ</t>
    </rPh>
    <rPh sb="55" eb="57">
      <t>サンカ</t>
    </rPh>
    <rPh sb="59" eb="61">
      <t>ケッカ</t>
    </rPh>
    <phoneticPr fontId="1"/>
  </si>
  <si>
    <t>■事業内容６</t>
    <rPh sb="1" eb="5">
      <t>ジギョウ</t>
    </rPh>
    <phoneticPr fontId="1"/>
  </si>
  <si>
    <t>スポGOMI甲子園</t>
    <rPh sb="6" eb="9">
      <t>コウシエン</t>
    </rPh>
    <phoneticPr fontId="1"/>
  </si>
  <si>
    <t xml:space="preserve">(1)時期：2020年10月18日
(2)内容：
a.県予選大会の実施・運営
（出場する高校生の獲得等）
b.全国大会への協力
　　　　（出場斡旋等）
</t>
    <rPh sb="13" eb="14">
      <t>ガツ</t>
    </rPh>
    <rPh sb="16" eb="17">
      <t>ニチ</t>
    </rPh>
    <phoneticPr fontId="1"/>
  </si>
  <si>
    <t>高校生107人を集め、大会を実施できた。高校生が楽しみながらごみ拾いをすることで、今後清掃活動を行うきっかけとなる大会を開催できた。</t>
    <rPh sb="0" eb="3">
      <t>コウコウセイ</t>
    </rPh>
    <rPh sb="6" eb="7">
      <t>ニン</t>
    </rPh>
    <rPh sb="8" eb="9">
      <t>アツ</t>
    </rPh>
    <rPh sb="11" eb="13">
      <t>タイカイ</t>
    </rPh>
    <rPh sb="14" eb="16">
      <t>ジッシ</t>
    </rPh>
    <rPh sb="20" eb="23">
      <t>コウコウセイ</t>
    </rPh>
    <rPh sb="24" eb="25">
      <t>タノ</t>
    </rPh>
    <rPh sb="32" eb="33">
      <t>ヒロ</t>
    </rPh>
    <rPh sb="41" eb="43">
      <t>コンゴ</t>
    </rPh>
    <rPh sb="43" eb="45">
      <t>セイソウ</t>
    </rPh>
    <rPh sb="45" eb="47">
      <t>カツドウ</t>
    </rPh>
    <rPh sb="48" eb="49">
      <t>オコナ</t>
    </rPh>
    <rPh sb="57" eb="59">
      <t>タイカイ</t>
    </rPh>
    <rPh sb="60" eb="62">
      <t>カイサイ</t>
    </rPh>
    <phoneticPr fontId="1"/>
  </si>
  <si>
    <t xml:space="preserve">(1)時期：2021年5月
(2)内容：コンビニエンスストアにごみ拾いボックスを設置
　清掃活動の実施
</t>
    <rPh sb="10" eb="11">
      <t>ネン</t>
    </rPh>
    <rPh sb="12" eb="13">
      <t>ガツ</t>
    </rPh>
    <rPh sb="44" eb="48">
      <t>セイソウカツドウ</t>
    </rPh>
    <rPh sb="49" eb="51">
      <t>ジッシ</t>
    </rPh>
    <phoneticPr fontId="1"/>
  </si>
  <si>
    <t>通年で目標の参加人数を達成できた。
また、プロスポーツチームとの連携によりウィーク期間の参加人数も達成に至った。
事業変更によりプロダクト開発ではなくごみ拾いボックスの設置を行った。</t>
    <rPh sb="0" eb="2">
      <t>ツウネン</t>
    </rPh>
    <rPh sb="3" eb="5">
      <t>モクヒョウ</t>
    </rPh>
    <rPh sb="6" eb="10">
      <t>サンカニンズウ</t>
    </rPh>
    <rPh sb="11" eb="13">
      <t>タッセイ</t>
    </rPh>
    <rPh sb="32" eb="34">
      <t>レンケイ</t>
    </rPh>
    <rPh sb="41" eb="43">
      <t>キカン</t>
    </rPh>
    <rPh sb="44" eb="48">
      <t>サンカニンズウ</t>
    </rPh>
    <rPh sb="49" eb="51">
      <t>タッセイ</t>
    </rPh>
    <rPh sb="52" eb="53">
      <t>イタ</t>
    </rPh>
    <rPh sb="57" eb="61">
      <t>ジギョウヘンコウ</t>
    </rPh>
    <rPh sb="69" eb="71">
      <t>カイハツ</t>
    </rPh>
    <rPh sb="77" eb="78">
      <t>ヒロ</t>
    </rPh>
    <rPh sb="84" eb="86">
      <t>セッチ</t>
    </rPh>
    <rPh sb="87" eb="8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</si>
</sst>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u/>
      <sz val="11"/>
      <color theme="10"/>
      <name val="游ゴシック"/>
      <family val="2"/>
      <charset val="128"/>
      <scheme val="minor"/>
    </font>
    <font>
      <sz val="9"/>
      <color theme="1"/>
      <name val="メイリオ"/>
      <family val="3"/>
      <charset val="128"/>
    </font>
    <font>
      <sz val="8"/>
      <color theme="1"/>
      <name val="メイリオ"/>
      <family val="3"/>
      <charset val="128"/>
    </font>
    <font>
      <sz val="6"/>
      <color theme="1"/>
      <name val="メイリオ"/>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5" fillId="0" borderId="2" xfId="0" applyFont="1" applyBorder="1" applyAlignment="1">
      <alignment vertical="center" wrapText="1"/>
    </xf>
    <xf numFmtId="0" fontId="3" fillId="0" borderId="3" xfId="0" applyFont="1" applyBorder="1" applyAlignment="1" applyProtection="1">
      <alignment horizontal="center" vertical="center"/>
    </xf>
    <xf numFmtId="38" fontId="10" fillId="0" borderId="0" xfId="1" applyFont="1">
      <alignment vertical="center"/>
    </xf>
    <xf numFmtId="38" fontId="11" fillId="0" borderId="0" xfId="1" applyFont="1">
      <alignment vertical="center"/>
    </xf>
    <xf numFmtId="38" fontId="10" fillId="0" borderId="0" xfId="1" applyFont="1" applyAlignment="1">
      <alignment horizontal="right" vertical="center"/>
    </xf>
    <xf numFmtId="38" fontId="10" fillId="0" borderId="0" xfId="1" applyFont="1" applyAlignment="1">
      <alignment horizontal="justify" vertical="center"/>
    </xf>
    <xf numFmtId="38" fontId="10" fillId="4" borderId="19" xfId="1" applyFont="1" applyFill="1" applyBorder="1" applyAlignment="1">
      <alignment horizontal="center" vertical="center"/>
    </xf>
    <xf numFmtId="38" fontId="10" fillId="4" borderId="21" xfId="1" applyFont="1" applyFill="1" applyBorder="1" applyAlignment="1">
      <alignment horizontal="center" vertical="center" wrapText="1"/>
    </xf>
    <xf numFmtId="38" fontId="10" fillId="4" borderId="22" xfId="1" applyFont="1" applyFill="1" applyBorder="1" applyAlignment="1">
      <alignment horizontal="center" vertical="center"/>
    </xf>
    <xf numFmtId="38" fontId="10" fillId="4" borderId="21" xfId="1" applyFont="1" applyFill="1" applyBorder="1" applyAlignment="1">
      <alignment horizontal="justify" vertical="center"/>
    </xf>
    <xf numFmtId="38" fontId="10" fillId="0" borderId="23" xfId="1" applyFont="1" applyBorder="1" applyAlignment="1">
      <alignment horizontal="right" vertical="center"/>
    </xf>
    <xf numFmtId="38" fontId="10" fillId="0" borderId="24" xfId="1" applyFont="1" applyBorder="1" applyAlignment="1">
      <alignment horizontal="right" vertical="center"/>
    </xf>
    <xf numFmtId="38" fontId="10" fillId="4" borderId="18" xfId="1" applyFont="1" applyFill="1" applyBorder="1" applyAlignment="1">
      <alignment horizontal="right" vertical="center" wrapText="1"/>
    </xf>
    <xf numFmtId="38" fontId="10" fillId="4" borderId="20" xfId="1" applyFont="1" applyFill="1" applyBorder="1" applyAlignment="1">
      <alignment horizontal="justify" vertical="center"/>
    </xf>
    <xf numFmtId="38" fontId="10" fillId="0" borderId="2" xfId="1" applyFont="1" applyBorder="1" applyAlignment="1">
      <alignment horizontal="right" vertical="center"/>
    </xf>
    <xf numFmtId="38" fontId="10" fillId="4" borderId="25" xfId="1" applyFont="1" applyFill="1" applyBorder="1" applyAlignment="1">
      <alignment horizontal="right" vertical="center"/>
    </xf>
    <xf numFmtId="38" fontId="10" fillId="4" borderId="26" xfId="1" applyFont="1" applyFill="1" applyBorder="1" applyAlignment="1">
      <alignment horizontal="center" vertical="center"/>
    </xf>
    <xf numFmtId="38" fontId="10" fillId="4" borderId="27" xfId="1" applyFont="1" applyFill="1" applyBorder="1" applyAlignment="1">
      <alignment horizontal="center" vertical="center"/>
    </xf>
    <xf numFmtId="38" fontId="13" fillId="4" borderId="20" xfId="1" applyFont="1" applyFill="1" applyBorder="1" applyAlignment="1">
      <alignment horizontal="justify" vertical="center"/>
    </xf>
    <xf numFmtId="38" fontId="13" fillId="4" borderId="28" xfId="1" applyFont="1" applyFill="1" applyBorder="1" applyAlignment="1">
      <alignment horizontal="right" vertical="center"/>
    </xf>
    <xf numFmtId="38" fontId="13" fillId="4" borderId="16" xfId="1" applyFont="1" applyFill="1" applyBorder="1" applyAlignment="1">
      <alignment horizontal="right" vertical="center"/>
    </xf>
    <xf numFmtId="38" fontId="13" fillId="4" borderId="20" xfId="1" applyFont="1" applyFill="1" applyBorder="1" applyAlignment="1">
      <alignment horizontal="right" vertical="center" wrapText="1"/>
    </xf>
    <xf numFmtId="38" fontId="10" fillId="0" borderId="2" xfId="1" applyFont="1" applyBorder="1">
      <alignment vertical="center"/>
    </xf>
    <xf numFmtId="38" fontId="10" fillId="4" borderId="24" xfId="1" applyFont="1" applyFill="1" applyBorder="1" applyAlignment="1">
      <alignment horizontal="center" vertical="center" wrapText="1"/>
    </xf>
    <xf numFmtId="38" fontId="10" fillId="4" borderId="25" xfId="1" applyFont="1" applyFill="1" applyBorder="1" applyAlignment="1">
      <alignment horizontal="center" vertical="center" wrapText="1"/>
    </xf>
    <xf numFmtId="38" fontId="10" fillId="0" borderId="29" xfId="1" applyFont="1" applyBorder="1" applyAlignment="1">
      <alignment horizontal="left" vertical="center" wrapText="1"/>
    </xf>
    <xf numFmtId="38" fontId="10" fillId="4" borderId="24" xfId="1" applyFont="1" applyFill="1" applyBorder="1" applyAlignment="1">
      <alignment horizontal="right" vertical="center" wrapText="1"/>
    </xf>
    <xf numFmtId="38" fontId="10" fillId="0" borderId="18" xfId="1" applyFont="1" applyBorder="1" applyAlignment="1">
      <alignment vertical="center" wrapText="1"/>
    </xf>
    <xf numFmtId="38" fontId="10" fillId="0" borderId="29" xfId="1" applyFont="1" applyBorder="1" applyAlignment="1">
      <alignment horizontal="right" vertical="center"/>
    </xf>
    <xf numFmtId="38" fontId="10" fillId="0" borderId="21" xfId="1" applyFont="1" applyBorder="1" applyAlignment="1">
      <alignment horizontal="right" vertical="center"/>
    </xf>
    <xf numFmtId="38" fontId="10" fillId="4" borderId="29" xfId="1" applyFont="1" applyFill="1" applyBorder="1" applyAlignment="1">
      <alignment horizontal="right" vertical="center" wrapText="1"/>
    </xf>
    <xf numFmtId="38" fontId="10" fillId="0" borderId="21" xfId="1" applyFont="1" applyBorder="1" applyAlignment="1">
      <alignment vertical="center" wrapText="1"/>
    </xf>
    <xf numFmtId="0" fontId="10" fillId="4" borderId="30" xfId="0" applyFont="1" applyFill="1" applyBorder="1">
      <alignment vertical="center"/>
    </xf>
    <xf numFmtId="38" fontId="10" fillId="4" borderId="17" xfId="1" applyFont="1" applyFill="1" applyBorder="1">
      <alignment vertical="center"/>
    </xf>
    <xf numFmtId="38" fontId="10" fillId="4" borderId="31" xfId="1" applyFont="1" applyFill="1" applyBorder="1" applyAlignment="1">
      <alignment horizontal="right" vertical="center"/>
    </xf>
    <xf numFmtId="38" fontId="10" fillId="4" borderId="32" xfId="1" applyFont="1" applyFill="1" applyBorder="1" applyAlignment="1">
      <alignment horizontal="right" vertical="center"/>
    </xf>
    <xf numFmtId="0" fontId="10" fillId="4" borderId="20" xfId="0" applyFont="1" applyFill="1" applyBorder="1" applyAlignment="1">
      <alignment vertical="center" wrapText="1"/>
    </xf>
    <xf numFmtId="41" fontId="10" fillId="4" borderId="30" xfId="1" applyNumberFormat="1" applyFont="1" applyFill="1" applyBorder="1" applyAlignment="1">
      <alignment horizontal="right" vertical="center"/>
    </xf>
    <xf numFmtId="38" fontId="10" fillId="4" borderId="33" xfId="1" applyFont="1" applyFill="1" applyBorder="1" applyAlignment="1">
      <alignment horizontal="right" vertical="center"/>
    </xf>
    <xf numFmtId="38" fontId="10" fillId="4" borderId="34" xfId="1" applyFont="1" applyFill="1" applyBorder="1" applyAlignment="1">
      <alignment horizontal="right" vertical="center"/>
    </xf>
    <xf numFmtId="38" fontId="13" fillId="4" borderId="16" xfId="1" applyFont="1" applyFill="1" applyBorder="1" applyAlignment="1">
      <alignment horizontal="justify" vertical="center"/>
    </xf>
    <xf numFmtId="38" fontId="13" fillId="4" borderId="30" xfId="1" applyFont="1" applyFill="1" applyBorder="1" applyAlignment="1">
      <alignment horizontal="right" vertical="center"/>
    </xf>
    <xf numFmtId="38" fontId="13" fillId="4" borderId="16" xfId="1" applyFont="1" applyFill="1" applyBorder="1" applyAlignment="1">
      <alignment horizontal="right" vertical="center" wrapText="1"/>
    </xf>
    <xf numFmtId="38" fontId="13" fillId="4" borderId="30" xfId="1" applyFont="1" applyFill="1" applyBorder="1" applyAlignment="1">
      <alignment vertical="center" wrapText="1"/>
    </xf>
    <xf numFmtId="38" fontId="13" fillId="0" borderId="0" xfId="1" applyFont="1" applyFill="1" applyBorder="1" applyAlignment="1">
      <alignment horizontal="right" vertical="center"/>
    </xf>
    <xf numFmtId="38" fontId="10" fillId="0" borderId="0" xfId="1" applyFont="1" applyBorder="1">
      <alignment vertical="center"/>
    </xf>
    <xf numFmtId="38" fontId="14" fillId="0" borderId="0" xfId="1" applyFont="1" applyAlignment="1">
      <alignment vertical="top"/>
    </xf>
    <xf numFmtId="38" fontId="10" fillId="0" borderId="0" xfId="1" applyFont="1" applyAlignment="1">
      <alignment vertical="center"/>
    </xf>
    <xf numFmtId="38" fontId="14" fillId="0" borderId="0" xfId="1" applyFont="1" applyAlignment="1">
      <alignment vertical="top" wrapText="1"/>
    </xf>
    <xf numFmtId="0" fontId="15" fillId="0" borderId="23" xfId="0" applyFont="1" applyBorder="1" applyAlignment="1">
      <alignment vertical="center" wrapText="1"/>
    </xf>
    <xf numFmtId="38" fontId="13" fillId="0" borderId="23" xfId="1" applyFont="1" applyFill="1" applyBorder="1" applyAlignment="1">
      <alignment horizontal="left" vertical="center"/>
    </xf>
    <xf numFmtId="38" fontId="10" fillId="0" borderId="23" xfId="1" applyFont="1" applyBorder="1">
      <alignment vertical="center"/>
    </xf>
    <xf numFmtId="38" fontId="10" fillId="0" borderId="35" xfId="1" applyFont="1" applyBorder="1" applyAlignment="1">
      <alignment vertical="center" wrapText="1"/>
    </xf>
    <xf numFmtId="38" fontId="10" fillId="0" borderId="36" xfId="1" applyFont="1" applyBorder="1" applyAlignment="1">
      <alignment vertical="center" wrapText="1"/>
    </xf>
    <xf numFmtId="38" fontId="10" fillId="0" borderId="37" xfId="1" applyFont="1" applyBorder="1" applyAlignment="1">
      <alignment vertical="center" wrapText="1"/>
    </xf>
    <xf numFmtId="38" fontId="10" fillId="0" borderId="38" xfId="1" applyFont="1" applyBorder="1" applyAlignment="1">
      <alignment vertical="center" wrapText="1"/>
    </xf>
    <xf numFmtId="0" fontId="10" fillId="0" borderId="0" xfId="1" applyNumberFormat="1" applyFont="1">
      <alignment vertical="center"/>
    </xf>
    <xf numFmtId="38" fontId="10" fillId="0" borderId="39" xfId="1" applyFont="1" applyBorder="1" applyAlignment="1">
      <alignment vertical="center" wrapText="1"/>
    </xf>
    <xf numFmtId="38" fontId="10" fillId="0" borderId="40" xfId="1" applyFont="1" applyBorder="1" applyAlignment="1">
      <alignment vertical="center" wrapText="1"/>
    </xf>
    <xf numFmtId="0" fontId="10" fillId="0" borderId="0" xfId="1" applyNumberFormat="1" applyFont="1" applyAlignment="1">
      <alignment vertical="center" wrapText="1"/>
    </xf>
    <xf numFmtId="38" fontId="10" fillId="0" borderId="0" xfId="1" applyFont="1" applyBorder="1" applyAlignment="1">
      <alignment vertical="center"/>
    </xf>
    <xf numFmtId="38" fontId="10" fillId="7" borderId="20" xfId="1" applyFont="1" applyFill="1" applyBorder="1" applyAlignment="1">
      <alignment horizontal="right" vertical="center"/>
    </xf>
    <xf numFmtId="38" fontId="10" fillId="3" borderId="19" xfId="1" applyFont="1" applyFill="1" applyBorder="1" applyAlignment="1">
      <alignment horizontal="right" vertical="center"/>
    </xf>
    <xf numFmtId="38" fontId="12" fillId="8" borderId="18" xfId="1" applyFont="1" applyFill="1" applyBorder="1" applyAlignment="1">
      <alignment horizontal="right" vertical="center"/>
    </xf>
    <xf numFmtId="38" fontId="13" fillId="2" borderId="28" xfId="1" applyFont="1" applyFill="1" applyBorder="1" applyAlignment="1">
      <alignment horizontal="right" vertical="center"/>
    </xf>
    <xf numFmtId="38" fontId="13" fillId="2" borderId="1" xfId="1" applyFont="1" applyFill="1" applyBorder="1">
      <alignment vertical="center"/>
    </xf>
    <xf numFmtId="0" fontId="4" fillId="0" borderId="2" xfId="0" applyFont="1" applyBorder="1" applyAlignment="1">
      <alignment horizontal="center" vertical="center" wrapText="1"/>
    </xf>
    <xf numFmtId="38" fontId="10" fillId="4" borderId="18" xfId="1"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7" borderId="2"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8" borderId="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Border="1" applyAlignment="1">
      <alignment horizontal="left" vertical="top"/>
    </xf>
    <xf numFmtId="0" fontId="6" fillId="0" borderId="8" xfId="0" applyFont="1" applyBorder="1" applyAlignment="1">
      <alignment horizontal="left" vertical="top"/>
    </xf>
    <xf numFmtId="0" fontId="6" fillId="0" borderId="7" xfId="0" applyFont="1" applyBorder="1" applyAlignment="1">
      <alignment horizontal="left" vertical="top"/>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0" fontId="16" fillId="0" borderId="3" xfId="2"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6" fillId="0" borderId="0" xfId="0" applyFont="1" applyAlignment="1">
      <alignment horizontal="left" vertical="top"/>
    </xf>
    <xf numFmtId="38" fontId="10" fillId="4" borderId="18" xfId="1" applyFont="1" applyFill="1" applyBorder="1" applyAlignment="1">
      <alignment horizontal="center" vertical="center" wrapText="1"/>
    </xf>
    <xf numFmtId="38" fontId="10" fillId="4" borderId="20" xfId="1" applyFont="1" applyFill="1" applyBorder="1" applyAlignment="1">
      <alignment horizontal="center" vertical="center" wrapText="1"/>
    </xf>
    <xf numFmtId="38" fontId="13" fillId="5" borderId="3" xfId="1" applyFont="1" applyFill="1" applyBorder="1" applyAlignment="1">
      <alignment horizontal="center" vertical="center"/>
    </xf>
    <xf numFmtId="38" fontId="8" fillId="0" borderId="0" xfId="1" applyFont="1" applyAlignment="1">
      <alignment horizontal="left" vertical="center"/>
    </xf>
    <xf numFmtId="38" fontId="10" fillId="0" borderId="14" xfId="1" applyFont="1" applyBorder="1">
      <alignment vertical="center"/>
    </xf>
    <xf numFmtId="38" fontId="10" fillId="0" borderId="15" xfId="1" applyFont="1" applyBorder="1">
      <alignment vertical="center"/>
    </xf>
    <xf numFmtId="38" fontId="10" fillId="0" borderId="17" xfId="1" applyFont="1" applyBorder="1" applyAlignment="1">
      <alignment horizontal="center" vertical="center"/>
    </xf>
    <xf numFmtId="38" fontId="10" fillId="0" borderId="2" xfId="1" applyFont="1" applyBorder="1" applyAlignment="1">
      <alignment horizontal="center" vertical="center"/>
    </xf>
    <xf numFmtId="38" fontId="10" fillId="4" borderId="18" xfId="1" applyFont="1" applyFill="1" applyBorder="1" applyAlignment="1">
      <alignment horizontal="center" vertical="center"/>
    </xf>
    <xf numFmtId="38" fontId="10" fillId="4" borderId="20" xfId="1" applyFont="1" applyFill="1" applyBorder="1" applyAlignment="1">
      <alignment horizontal="center" vertical="center"/>
    </xf>
    <xf numFmtId="38" fontId="9" fillId="0" borderId="0" xfId="1" applyFont="1" applyAlignment="1">
      <alignment horizontal="right" vertical="center"/>
    </xf>
    <xf numFmtId="38" fontId="13" fillId="0" borderId="3" xfId="1"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left" vertical="center" wrapText="1"/>
    </xf>
    <xf numFmtId="38" fontId="18" fillId="0" borderId="29" xfId="1" applyFont="1" applyBorder="1" applyAlignment="1">
      <alignment horizontal="left" vertical="center" wrapText="1"/>
    </xf>
    <xf numFmtId="38" fontId="17" fillId="0" borderId="29" xfId="1" applyFont="1" applyBorder="1" applyAlignment="1">
      <alignment horizontal="left" vertical="center" wrapText="1"/>
    </xf>
    <xf numFmtId="38" fontId="19" fillId="0" borderId="16" xfId="1" applyFont="1" applyBorder="1" applyAlignment="1">
      <alignment horizontal="center" vertical="center" wrapText="1"/>
    </xf>
  </cellXfs>
  <cellStyles count="3">
    <cellStyle name="ハイパーリンク" xfId="2" builtinId="8"/>
    <cellStyle name="桁区切り" xfId="1" builtinId="6"/>
    <cellStyle name="標準" xfId="0" builtinId="0"/>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28</xdr:row>
      <xdr:rowOff>44823</xdr:rowOff>
    </xdr:from>
    <xdr:to>
      <xdr:col>5</xdr:col>
      <xdr:colOff>649941</xdr:colOff>
      <xdr:row>29</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50</xdr:row>
      <xdr:rowOff>44823</xdr:rowOff>
    </xdr:from>
    <xdr:to>
      <xdr:col>5</xdr:col>
      <xdr:colOff>649941</xdr:colOff>
      <xdr:row>51</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66</xdr:row>
      <xdr:rowOff>44823</xdr:rowOff>
    </xdr:from>
    <xdr:to>
      <xdr:col>5</xdr:col>
      <xdr:colOff>649941</xdr:colOff>
      <xdr:row>67</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81</xdr:row>
      <xdr:rowOff>44823</xdr:rowOff>
    </xdr:from>
    <xdr:to>
      <xdr:col>5</xdr:col>
      <xdr:colOff>649941</xdr:colOff>
      <xdr:row>82</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169</xdr:row>
      <xdr:rowOff>44823</xdr:rowOff>
    </xdr:from>
    <xdr:to>
      <xdr:col>5</xdr:col>
      <xdr:colOff>649941</xdr:colOff>
      <xdr:row>170</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104</xdr:row>
      <xdr:rowOff>56031</xdr:rowOff>
    </xdr:from>
    <xdr:to>
      <xdr:col>13</xdr:col>
      <xdr:colOff>649941</xdr:colOff>
      <xdr:row>106</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5</xdr:col>
      <xdr:colOff>100153</xdr:colOff>
      <xdr:row>100</xdr:row>
      <xdr:rowOff>247230</xdr:rowOff>
    </xdr:from>
    <xdr:to>
      <xdr:col>5</xdr:col>
      <xdr:colOff>638035</xdr:colOff>
      <xdr:row>101</xdr:row>
      <xdr:rowOff>202407</xdr:rowOff>
    </xdr:to>
    <xdr:sp macro="" textlink="">
      <xdr:nvSpPr>
        <xdr:cNvPr id="8" name="右矢印 10">
          <a:extLst>
            <a:ext uri="{FF2B5EF4-FFF2-40B4-BE49-F238E27FC236}">
              <a16:creationId xmlns:a16="http://schemas.microsoft.com/office/drawing/2014/main" id="{A613B418-F1F9-4D1F-BC97-F3B4C53F8F04}"/>
            </a:ext>
          </a:extLst>
        </xdr:cNvPr>
        <xdr:cNvSpPr/>
      </xdr:nvSpPr>
      <xdr:spPr>
        <a:xfrm>
          <a:off x="3731559" y="26726730"/>
          <a:ext cx="537882" cy="217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118</xdr:row>
      <xdr:rowOff>44823</xdr:rowOff>
    </xdr:from>
    <xdr:to>
      <xdr:col>5</xdr:col>
      <xdr:colOff>649941</xdr:colOff>
      <xdr:row>119</xdr:row>
      <xdr:rowOff>224118</xdr:rowOff>
    </xdr:to>
    <xdr:sp macro="" textlink="">
      <xdr:nvSpPr>
        <xdr:cNvPr id="9" name="右矢印 10">
          <a:extLst>
            <a:ext uri="{FF2B5EF4-FFF2-40B4-BE49-F238E27FC236}">
              <a16:creationId xmlns:a16="http://schemas.microsoft.com/office/drawing/2014/main" id="{A0EE2534-593D-4242-A930-607A751E84C3}"/>
            </a:ext>
          </a:extLst>
        </xdr:cNvPr>
        <xdr:cNvSpPr/>
      </xdr:nvSpPr>
      <xdr:spPr>
        <a:xfrm>
          <a:off x="3743465" y="27048198"/>
          <a:ext cx="537882" cy="4412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466725</xdr:colOff>
          <xdr:row>57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9526</xdr:colOff>
      <xdr:row>43</xdr:row>
      <xdr:rowOff>201610</xdr:rowOff>
    </xdr:from>
    <xdr:to>
      <xdr:col>5</xdr:col>
      <xdr:colOff>402168</xdr:colOff>
      <xdr:row>60</xdr:row>
      <xdr:rowOff>95250</xdr:rowOff>
    </xdr:to>
    <xdr:sp macro="" textlink="">
      <xdr:nvSpPr>
        <xdr:cNvPr id="13" name="角丸四角形 1">
          <a:extLst>
            <a:ext uri="{FF2B5EF4-FFF2-40B4-BE49-F238E27FC236}">
              <a16:creationId xmlns:a16="http://schemas.microsoft.com/office/drawing/2014/main" id="{00000000-0008-0000-0100-00000D000000}"/>
            </a:ext>
          </a:extLst>
        </xdr:cNvPr>
        <xdr:cNvSpPr/>
      </xdr:nvSpPr>
      <xdr:spPr>
        <a:xfrm>
          <a:off x="9526" y="10460035"/>
          <a:ext cx="6574367" cy="3922715"/>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12715" y="11566525"/>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23875" y="11256962"/>
          <a:ext cx="5645150"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23875" y="10663237"/>
          <a:ext cx="1895475"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12716" y="12431713"/>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47687" y="12225337"/>
          <a:ext cx="5621338"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30179" y="13409613"/>
          <a:ext cx="247650" cy="228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65150" y="13203237"/>
          <a:ext cx="5603875" cy="792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447675</xdr:colOff>
          <xdr:row>49</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9525</xdr:rowOff>
        </xdr:from>
        <xdr:to>
          <xdr:col>0</xdr:col>
          <xdr:colOff>428625</xdr:colOff>
          <xdr:row>53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466725</xdr:colOff>
          <xdr:row>57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amagata.uminohi.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83"/>
  <sheetViews>
    <sheetView showGridLines="0" view="pageBreakPreview" topLeftCell="A115" zoomScale="80" zoomScaleNormal="100" zoomScaleSheetLayoutView="80" workbookViewId="0">
      <selection activeCell="F149" sqref="F149"/>
    </sheetView>
  </sheetViews>
  <sheetFormatPr defaultColWidth="9" defaultRowHeight="20.25" customHeight="1" x14ac:dyDescent="0.4"/>
  <cols>
    <col min="1" max="11" width="9.5" style="3" customWidth="1"/>
    <col min="12" max="16384" width="9" style="1"/>
  </cols>
  <sheetData>
    <row r="2" spans="1:11" ht="20.25" customHeight="1" x14ac:dyDescent="0.4">
      <c r="A2" s="2" t="s">
        <v>76</v>
      </c>
    </row>
    <row r="3" spans="1:11" ht="20.25" customHeight="1" x14ac:dyDescent="0.4">
      <c r="A3" s="3" t="s">
        <v>0</v>
      </c>
    </row>
    <row r="4" spans="1:11" ht="20.25" customHeight="1" x14ac:dyDescent="0.4">
      <c r="H4" s="3" t="s">
        <v>82</v>
      </c>
    </row>
    <row r="6" spans="1:11" ht="20.25" customHeight="1" x14ac:dyDescent="0.4">
      <c r="H6" s="3" t="s">
        <v>83</v>
      </c>
    </row>
    <row r="7" spans="1:11" ht="20.25" customHeight="1" x14ac:dyDescent="0.4">
      <c r="H7" s="154" t="s">
        <v>84</v>
      </c>
      <c r="I7" s="154"/>
      <c r="J7" s="154"/>
      <c r="K7" s="154"/>
    </row>
    <row r="8" spans="1:11" ht="20.25" customHeight="1" x14ac:dyDescent="0.4">
      <c r="H8" s="154"/>
      <c r="I8" s="154"/>
      <c r="J8" s="154"/>
      <c r="K8" s="154"/>
    </row>
    <row r="9" spans="1:11" ht="20.25" customHeight="1" x14ac:dyDescent="0.4">
      <c r="H9" s="3" t="s">
        <v>112</v>
      </c>
    </row>
    <row r="10" spans="1:11" ht="20.25" customHeight="1" x14ac:dyDescent="0.4">
      <c r="H10" s="3" t="s">
        <v>85</v>
      </c>
    </row>
    <row r="11" spans="1:11" ht="20.25" customHeight="1" x14ac:dyDescent="0.4">
      <c r="H11" s="3" t="s">
        <v>77</v>
      </c>
    </row>
    <row r="12" spans="1:11" ht="20.25" customHeight="1" x14ac:dyDescent="0.4">
      <c r="H12" s="3" t="s">
        <v>86</v>
      </c>
    </row>
    <row r="13" spans="1:11" ht="20.25" customHeight="1" thickBot="1" x14ac:dyDescent="0.45">
      <c r="A13" s="4"/>
      <c r="B13" s="4"/>
      <c r="C13" s="4"/>
      <c r="D13" s="4"/>
      <c r="E13" s="4"/>
      <c r="F13" s="4"/>
      <c r="G13" s="4"/>
      <c r="H13" s="4"/>
      <c r="I13" s="4"/>
      <c r="J13" s="4"/>
      <c r="K13" s="4"/>
    </row>
    <row r="14" spans="1:11" ht="20.25" customHeight="1" thickBot="1" x14ac:dyDescent="0.45">
      <c r="A14" s="74" t="s">
        <v>1</v>
      </c>
      <c r="B14" s="74"/>
      <c r="C14" s="71" t="s">
        <v>20</v>
      </c>
      <c r="D14" s="75" t="s">
        <v>87</v>
      </c>
      <c r="E14" s="76"/>
      <c r="F14" s="5"/>
      <c r="G14" s="77" t="s">
        <v>2</v>
      </c>
      <c r="H14" s="77"/>
      <c r="I14" s="77"/>
      <c r="J14" s="77"/>
      <c r="K14" s="77"/>
    </row>
    <row r="15" spans="1:11" ht="20.25" customHeight="1" thickBot="1" x14ac:dyDescent="0.45">
      <c r="A15" s="78" t="s">
        <v>3</v>
      </c>
      <c r="B15" s="78"/>
      <c r="C15" s="71" t="s">
        <v>20</v>
      </c>
      <c r="D15" s="75" t="s">
        <v>75</v>
      </c>
      <c r="E15" s="76"/>
      <c r="F15" s="5"/>
      <c r="G15" s="79" t="s">
        <v>4</v>
      </c>
      <c r="H15" s="79"/>
      <c r="I15" s="79"/>
      <c r="J15" s="79"/>
      <c r="K15" s="79"/>
    </row>
    <row r="16" spans="1:11" ht="20.25" customHeight="1" thickBot="1" x14ac:dyDescent="0.45">
      <c r="A16" s="78" t="s">
        <v>5</v>
      </c>
      <c r="B16" s="78"/>
      <c r="C16" s="71" t="s">
        <v>20</v>
      </c>
      <c r="D16" s="75" t="s">
        <v>87</v>
      </c>
      <c r="E16" s="76"/>
      <c r="F16" s="5"/>
      <c r="G16" s="86" t="s">
        <v>6</v>
      </c>
      <c r="H16" s="86"/>
      <c r="I16" s="86"/>
      <c r="J16" s="86"/>
      <c r="K16" s="86"/>
    </row>
    <row r="17" spans="1:11" ht="20.25" customHeight="1" thickBot="1" x14ac:dyDescent="0.45">
      <c r="A17" s="78" t="s">
        <v>7</v>
      </c>
      <c r="B17" s="78"/>
      <c r="C17" s="71" t="s">
        <v>20</v>
      </c>
      <c r="D17" s="75" t="s">
        <v>75</v>
      </c>
      <c r="E17" s="76"/>
      <c r="F17" s="5"/>
      <c r="G17" s="87" t="s">
        <v>8</v>
      </c>
      <c r="H17" s="87"/>
      <c r="I17" s="87"/>
      <c r="J17" s="87"/>
      <c r="K17" s="87"/>
    </row>
    <row r="19" spans="1:11" ht="20.25" customHeight="1" x14ac:dyDescent="0.4">
      <c r="A19" s="3" t="s">
        <v>9</v>
      </c>
    </row>
    <row r="20" spans="1:11" ht="20.25" customHeight="1" x14ac:dyDescent="0.4">
      <c r="A20" s="88" t="s">
        <v>88</v>
      </c>
      <c r="B20" s="89"/>
      <c r="C20" s="89"/>
      <c r="D20" s="89"/>
      <c r="E20" s="89"/>
      <c r="F20" s="89"/>
      <c r="G20" s="89"/>
      <c r="H20" s="89"/>
      <c r="I20" s="89"/>
      <c r="J20" s="89"/>
      <c r="K20" s="90"/>
    </row>
    <row r="21" spans="1:11" ht="20.25" customHeight="1" x14ac:dyDescent="0.4">
      <c r="A21" s="91"/>
      <c r="B21" s="92"/>
      <c r="C21" s="92"/>
      <c r="D21" s="92"/>
      <c r="E21" s="92"/>
      <c r="F21" s="92"/>
      <c r="G21" s="92"/>
      <c r="H21" s="92"/>
      <c r="I21" s="92"/>
      <c r="J21" s="92"/>
      <c r="K21" s="93"/>
    </row>
    <row r="22" spans="1:11" ht="20.25" customHeight="1" x14ac:dyDescent="0.4">
      <c r="A22" s="91"/>
      <c r="B22" s="92"/>
      <c r="C22" s="92"/>
      <c r="D22" s="92"/>
      <c r="E22" s="92"/>
      <c r="F22" s="92"/>
      <c r="G22" s="92"/>
      <c r="H22" s="92"/>
      <c r="I22" s="92"/>
      <c r="J22" s="92"/>
      <c r="K22" s="93"/>
    </row>
    <row r="23" spans="1:11" ht="20.25" customHeight="1" x14ac:dyDescent="0.4">
      <c r="A23" s="94"/>
      <c r="B23" s="95"/>
      <c r="C23" s="95"/>
      <c r="D23" s="95"/>
      <c r="E23" s="95"/>
      <c r="F23" s="95"/>
      <c r="G23" s="95"/>
      <c r="H23" s="95"/>
      <c r="I23" s="95"/>
      <c r="J23" s="95"/>
      <c r="K23" s="96"/>
    </row>
    <row r="24" spans="1:11" ht="20.25" customHeight="1" x14ac:dyDescent="0.4">
      <c r="A24" s="3" t="s">
        <v>31</v>
      </c>
    </row>
    <row r="25" spans="1:11" ht="20.25" customHeight="1" x14ac:dyDescent="0.4">
      <c r="A25" s="3" t="s">
        <v>14</v>
      </c>
      <c r="G25" s="3" t="s">
        <v>15</v>
      </c>
    </row>
    <row r="26" spans="1:11" ht="20.25" customHeight="1" x14ac:dyDescent="0.4">
      <c r="A26" s="80" t="s">
        <v>89</v>
      </c>
      <c r="B26" s="81"/>
      <c r="C26" s="81"/>
      <c r="D26" s="81"/>
      <c r="E26" s="82"/>
      <c r="G26" s="80" t="s">
        <v>113</v>
      </c>
      <c r="H26" s="100"/>
      <c r="I26" s="100"/>
      <c r="J26" s="100"/>
      <c r="K26" s="101"/>
    </row>
    <row r="27" spans="1:11" ht="20.25" customHeight="1" x14ac:dyDescent="0.4">
      <c r="A27" s="97"/>
      <c r="B27" s="98"/>
      <c r="C27" s="98"/>
      <c r="D27" s="98"/>
      <c r="E27" s="99"/>
      <c r="G27" s="102"/>
      <c r="H27" s="103"/>
      <c r="I27" s="103"/>
      <c r="J27" s="103"/>
      <c r="K27" s="104"/>
    </row>
    <row r="28" spans="1:11" ht="20.25" customHeight="1" x14ac:dyDescent="0.4">
      <c r="A28" s="97"/>
      <c r="B28" s="98"/>
      <c r="C28" s="98"/>
      <c r="D28" s="98"/>
      <c r="E28" s="99"/>
      <c r="G28" s="102"/>
      <c r="H28" s="103"/>
      <c r="I28" s="103"/>
      <c r="J28" s="103"/>
      <c r="K28" s="104"/>
    </row>
    <row r="29" spans="1:11" ht="20.25" customHeight="1" x14ac:dyDescent="0.4">
      <c r="A29" s="97"/>
      <c r="B29" s="98"/>
      <c r="C29" s="98"/>
      <c r="D29" s="98"/>
      <c r="E29" s="99"/>
      <c r="F29" s="108"/>
      <c r="G29" s="102"/>
      <c r="H29" s="103"/>
      <c r="I29" s="103"/>
      <c r="J29" s="103"/>
      <c r="K29" s="104"/>
    </row>
    <row r="30" spans="1:11" ht="20.25" customHeight="1" x14ac:dyDescent="0.4">
      <c r="A30" s="97"/>
      <c r="B30" s="98"/>
      <c r="C30" s="98"/>
      <c r="D30" s="98"/>
      <c r="E30" s="99"/>
      <c r="F30" s="108"/>
      <c r="G30" s="102"/>
      <c r="H30" s="103"/>
      <c r="I30" s="103"/>
      <c r="J30" s="103"/>
      <c r="K30" s="104"/>
    </row>
    <row r="31" spans="1:11" ht="20.25" customHeight="1" x14ac:dyDescent="0.4">
      <c r="A31" s="97"/>
      <c r="B31" s="98"/>
      <c r="C31" s="98"/>
      <c r="D31" s="98"/>
      <c r="E31" s="99"/>
      <c r="G31" s="102"/>
      <c r="H31" s="103"/>
      <c r="I31" s="103"/>
      <c r="J31" s="103"/>
      <c r="K31" s="104"/>
    </row>
    <row r="32" spans="1:11" ht="20.25" customHeight="1" x14ac:dyDescent="0.4">
      <c r="A32" s="97"/>
      <c r="B32" s="98"/>
      <c r="C32" s="98"/>
      <c r="D32" s="98"/>
      <c r="E32" s="99"/>
      <c r="G32" s="102"/>
      <c r="H32" s="103"/>
      <c r="I32" s="103"/>
      <c r="J32" s="103"/>
      <c r="K32" s="104"/>
    </row>
    <row r="33" spans="1:11" ht="20.25" customHeight="1" x14ac:dyDescent="0.4">
      <c r="A33" s="97"/>
      <c r="B33" s="98"/>
      <c r="C33" s="98"/>
      <c r="D33" s="98"/>
      <c r="E33" s="99"/>
      <c r="G33" s="102"/>
      <c r="H33" s="103"/>
      <c r="I33" s="103"/>
      <c r="J33" s="103"/>
      <c r="K33" s="104"/>
    </row>
    <row r="34" spans="1:11" ht="20.25" customHeight="1" x14ac:dyDescent="0.4">
      <c r="A34" s="83"/>
      <c r="B34" s="84"/>
      <c r="C34" s="84"/>
      <c r="D34" s="84"/>
      <c r="E34" s="85"/>
      <c r="G34" s="105"/>
      <c r="H34" s="106"/>
      <c r="I34" s="106"/>
      <c r="J34" s="106"/>
      <c r="K34" s="107"/>
    </row>
    <row r="35" spans="1:11" ht="20.25" customHeight="1" x14ac:dyDescent="0.4">
      <c r="A35" s="3" t="s">
        <v>12</v>
      </c>
    </row>
    <row r="36" spans="1:11" ht="20.25" customHeight="1" x14ac:dyDescent="0.4">
      <c r="A36" s="109" t="s">
        <v>90</v>
      </c>
      <c r="B36" s="110"/>
      <c r="C36" s="110"/>
      <c r="D36" s="110"/>
      <c r="E36" s="110"/>
      <c r="F36" s="110"/>
      <c r="G36" s="110"/>
      <c r="H36" s="110"/>
      <c r="I36" s="110"/>
      <c r="J36" s="110"/>
      <c r="K36" s="111"/>
    </row>
    <row r="37" spans="1:11" ht="45" customHeight="1" x14ac:dyDescent="0.4">
      <c r="A37" s="112"/>
      <c r="B37" s="113"/>
      <c r="C37" s="113"/>
      <c r="D37" s="113"/>
      <c r="E37" s="113"/>
      <c r="F37" s="113"/>
      <c r="G37" s="113"/>
      <c r="H37" s="113"/>
      <c r="I37" s="113"/>
      <c r="J37" s="113"/>
      <c r="K37" s="114"/>
    </row>
    <row r="38" spans="1:11" ht="20.25" customHeight="1" x14ac:dyDescent="0.4">
      <c r="A38" s="3" t="s">
        <v>13</v>
      </c>
    </row>
    <row r="39" spans="1:11" ht="20.25" customHeight="1" x14ac:dyDescent="0.4">
      <c r="A39" s="80" t="s">
        <v>79</v>
      </c>
      <c r="B39" s="81"/>
      <c r="C39" s="81"/>
      <c r="D39" s="81"/>
      <c r="E39" s="81"/>
      <c r="F39" s="81"/>
      <c r="G39" s="81"/>
      <c r="H39" s="81"/>
      <c r="I39" s="81"/>
      <c r="J39" s="81"/>
      <c r="K39" s="82"/>
    </row>
    <row r="40" spans="1:11" ht="20.25" customHeight="1" x14ac:dyDescent="0.4">
      <c r="A40" s="83"/>
      <c r="B40" s="84"/>
      <c r="C40" s="84"/>
      <c r="D40" s="84"/>
      <c r="E40" s="84"/>
      <c r="F40" s="84"/>
      <c r="G40" s="84"/>
      <c r="H40" s="84"/>
      <c r="I40" s="84"/>
      <c r="J40" s="84"/>
      <c r="K40" s="85"/>
    </row>
    <row r="41" spans="1:11" ht="20.25" customHeight="1" x14ac:dyDescent="0.4">
      <c r="A41" s="3" t="s">
        <v>24</v>
      </c>
    </row>
    <row r="42" spans="1:11" ht="20.25" customHeight="1" x14ac:dyDescent="0.4">
      <c r="A42" s="109" t="s">
        <v>80</v>
      </c>
      <c r="B42" s="115"/>
      <c r="C42" s="115"/>
      <c r="D42" s="115"/>
      <c r="E42" s="115"/>
      <c r="F42" s="115"/>
      <c r="G42" s="115"/>
      <c r="H42" s="115"/>
      <c r="I42" s="115"/>
      <c r="J42" s="115"/>
      <c r="K42" s="116"/>
    </row>
    <row r="43" spans="1:11" ht="20.25" customHeight="1" x14ac:dyDescent="0.4">
      <c r="A43" s="117"/>
      <c r="B43" s="118"/>
      <c r="C43" s="118"/>
      <c r="D43" s="118"/>
      <c r="E43" s="118"/>
      <c r="F43" s="118"/>
      <c r="G43" s="118"/>
      <c r="H43" s="118"/>
      <c r="I43" s="118"/>
      <c r="J43" s="118"/>
      <c r="K43" s="119"/>
    </row>
    <row r="44" spans="1:11" ht="20.25" customHeight="1" x14ac:dyDescent="0.4">
      <c r="A44" s="120"/>
      <c r="B44" s="121"/>
      <c r="C44" s="121"/>
      <c r="D44" s="121"/>
      <c r="E44" s="121"/>
      <c r="F44" s="121"/>
      <c r="G44" s="121"/>
      <c r="H44" s="121"/>
      <c r="I44" s="121"/>
      <c r="J44" s="121"/>
      <c r="K44" s="122"/>
    </row>
    <row r="46" spans="1:11" ht="20.25" customHeight="1" x14ac:dyDescent="0.4">
      <c r="A46" s="3" t="s">
        <v>32</v>
      </c>
    </row>
    <row r="47" spans="1:11" ht="20.25" customHeight="1" x14ac:dyDescent="0.4">
      <c r="A47" s="3" t="s">
        <v>10</v>
      </c>
      <c r="G47" s="3" t="s">
        <v>11</v>
      </c>
    </row>
    <row r="48" spans="1:11" ht="20.25" customHeight="1" x14ac:dyDescent="0.4">
      <c r="A48" s="80" t="s">
        <v>91</v>
      </c>
      <c r="B48" s="81"/>
      <c r="C48" s="81"/>
      <c r="D48" s="81"/>
      <c r="E48" s="82"/>
      <c r="G48" s="80" t="s">
        <v>114</v>
      </c>
      <c r="H48" s="100"/>
      <c r="I48" s="100"/>
      <c r="J48" s="100"/>
      <c r="K48" s="101"/>
    </row>
    <row r="49" spans="1:11" ht="20.25" customHeight="1" x14ac:dyDescent="0.4">
      <c r="A49" s="97"/>
      <c r="B49" s="98"/>
      <c r="C49" s="98"/>
      <c r="D49" s="98"/>
      <c r="E49" s="99"/>
      <c r="G49" s="102"/>
      <c r="H49" s="103"/>
      <c r="I49" s="103"/>
      <c r="J49" s="103"/>
      <c r="K49" s="104"/>
    </row>
    <row r="50" spans="1:11" ht="20.25" customHeight="1" x14ac:dyDescent="0.4">
      <c r="A50" s="97"/>
      <c r="B50" s="98"/>
      <c r="C50" s="98"/>
      <c r="D50" s="98"/>
      <c r="E50" s="99"/>
      <c r="G50" s="102"/>
      <c r="H50" s="103"/>
      <c r="I50" s="103"/>
      <c r="J50" s="103"/>
      <c r="K50" s="104"/>
    </row>
    <row r="51" spans="1:11" ht="20.25" customHeight="1" x14ac:dyDescent="0.4">
      <c r="A51" s="97"/>
      <c r="B51" s="98"/>
      <c r="C51" s="98"/>
      <c r="D51" s="98"/>
      <c r="E51" s="99"/>
      <c r="F51" s="108"/>
      <c r="G51" s="102"/>
      <c r="H51" s="103"/>
      <c r="I51" s="103"/>
      <c r="J51" s="103"/>
      <c r="K51" s="104"/>
    </row>
    <row r="52" spans="1:11" ht="20.25" customHeight="1" x14ac:dyDescent="0.4">
      <c r="A52" s="97"/>
      <c r="B52" s="98"/>
      <c r="C52" s="98"/>
      <c r="D52" s="98"/>
      <c r="E52" s="99"/>
      <c r="F52" s="108"/>
      <c r="G52" s="102"/>
      <c r="H52" s="103"/>
      <c r="I52" s="103"/>
      <c r="J52" s="103"/>
      <c r="K52" s="104"/>
    </row>
    <row r="53" spans="1:11" ht="19.5" customHeight="1" x14ac:dyDescent="0.4">
      <c r="A53" s="83"/>
      <c r="B53" s="84"/>
      <c r="C53" s="84"/>
      <c r="D53" s="84"/>
      <c r="E53" s="85"/>
      <c r="G53" s="105"/>
      <c r="H53" s="106"/>
      <c r="I53" s="106"/>
      <c r="J53" s="106"/>
      <c r="K53" s="107"/>
    </row>
    <row r="54" spans="1:11" ht="20.25" customHeight="1" x14ac:dyDescent="0.4">
      <c r="A54" s="3" t="s">
        <v>12</v>
      </c>
    </row>
    <row r="55" spans="1:11" ht="20.25" customHeight="1" x14ac:dyDescent="0.4">
      <c r="A55" s="80" t="s">
        <v>92</v>
      </c>
      <c r="B55" s="81"/>
      <c r="C55" s="81"/>
      <c r="D55" s="81"/>
      <c r="E55" s="81"/>
      <c r="F55" s="81"/>
      <c r="G55" s="81"/>
      <c r="H55" s="81"/>
      <c r="I55" s="81"/>
      <c r="J55" s="81"/>
      <c r="K55" s="82"/>
    </row>
    <row r="56" spans="1:11" ht="20.25" customHeight="1" x14ac:dyDescent="0.4">
      <c r="A56" s="83"/>
      <c r="B56" s="84"/>
      <c r="C56" s="84"/>
      <c r="D56" s="84"/>
      <c r="E56" s="84"/>
      <c r="F56" s="84"/>
      <c r="G56" s="84"/>
      <c r="H56" s="84"/>
      <c r="I56" s="84"/>
      <c r="J56" s="84"/>
      <c r="K56" s="85"/>
    </row>
    <row r="57" spans="1:11" ht="20.25" customHeight="1" x14ac:dyDescent="0.4">
      <c r="A57" s="3" t="s">
        <v>13</v>
      </c>
    </row>
    <row r="58" spans="1:11" ht="20.25" customHeight="1" x14ac:dyDescent="0.4">
      <c r="A58" s="123" t="s">
        <v>79</v>
      </c>
      <c r="B58" s="123"/>
      <c r="C58" s="123"/>
      <c r="D58" s="123"/>
      <c r="E58" s="123"/>
      <c r="F58" s="123"/>
      <c r="G58" s="123"/>
      <c r="H58" s="123"/>
      <c r="I58" s="123"/>
      <c r="J58" s="123"/>
      <c r="K58" s="123"/>
    </row>
    <row r="59" spans="1:11" ht="20.25" customHeight="1" x14ac:dyDescent="0.4">
      <c r="A59" s="3" t="s">
        <v>24</v>
      </c>
    </row>
    <row r="60" spans="1:11" ht="20.25" customHeight="1" x14ac:dyDescent="0.4">
      <c r="A60" s="109" t="s">
        <v>80</v>
      </c>
      <c r="B60" s="115"/>
      <c r="C60" s="115"/>
      <c r="D60" s="115"/>
      <c r="E60" s="115"/>
      <c r="F60" s="115"/>
      <c r="G60" s="115"/>
      <c r="H60" s="115"/>
      <c r="I60" s="115"/>
      <c r="J60" s="115"/>
      <c r="K60" s="116"/>
    </row>
    <row r="61" spans="1:11" ht="20.25" customHeight="1" x14ac:dyDescent="0.4">
      <c r="A61" s="120"/>
      <c r="B61" s="121"/>
      <c r="C61" s="121"/>
      <c r="D61" s="121"/>
      <c r="E61" s="121"/>
      <c r="F61" s="121"/>
      <c r="G61" s="121"/>
      <c r="H61" s="121"/>
      <c r="I61" s="121"/>
      <c r="J61" s="121"/>
      <c r="K61" s="122"/>
    </row>
    <row r="62" spans="1:11" ht="20.25" customHeight="1" x14ac:dyDescent="0.4">
      <c r="A62" s="3" t="s">
        <v>33</v>
      </c>
    </row>
    <row r="63" spans="1:11" ht="19.5" customHeight="1" x14ac:dyDescent="0.4">
      <c r="A63" s="3" t="s">
        <v>10</v>
      </c>
      <c r="G63" s="3" t="s">
        <v>11</v>
      </c>
    </row>
    <row r="64" spans="1:11" ht="20.25" customHeight="1" x14ac:dyDescent="0.4">
      <c r="A64" s="124" t="s">
        <v>93</v>
      </c>
      <c r="B64" s="123"/>
      <c r="C64" s="123"/>
      <c r="D64" s="123"/>
      <c r="E64" s="123"/>
      <c r="G64" s="124" t="s">
        <v>124</v>
      </c>
      <c r="H64" s="124"/>
      <c r="I64" s="124"/>
      <c r="J64" s="124"/>
      <c r="K64" s="124"/>
    </row>
    <row r="65" spans="1:11" ht="20.25" customHeight="1" x14ac:dyDescent="0.4">
      <c r="A65" s="123"/>
      <c r="B65" s="123"/>
      <c r="C65" s="123"/>
      <c r="D65" s="123"/>
      <c r="E65" s="123"/>
      <c r="G65" s="124"/>
      <c r="H65" s="124"/>
      <c r="I65" s="124"/>
      <c r="J65" s="124"/>
      <c r="K65" s="124"/>
    </row>
    <row r="66" spans="1:11" ht="20.25" customHeight="1" x14ac:dyDescent="0.4">
      <c r="A66" s="123"/>
      <c r="B66" s="123"/>
      <c r="C66" s="123"/>
      <c r="D66" s="123"/>
      <c r="E66" s="123"/>
      <c r="G66" s="124"/>
      <c r="H66" s="124"/>
      <c r="I66" s="124"/>
      <c r="J66" s="124"/>
      <c r="K66" s="124"/>
    </row>
    <row r="67" spans="1:11" ht="20.25" customHeight="1" x14ac:dyDescent="0.4">
      <c r="A67" s="123"/>
      <c r="B67" s="123"/>
      <c r="C67" s="123"/>
      <c r="D67" s="123"/>
      <c r="E67" s="123"/>
      <c r="F67" s="108"/>
      <c r="G67" s="124"/>
      <c r="H67" s="124"/>
      <c r="I67" s="124"/>
      <c r="J67" s="124"/>
      <c r="K67" s="124"/>
    </row>
    <row r="68" spans="1:11" ht="20.25" customHeight="1" x14ac:dyDescent="0.4">
      <c r="A68" s="123"/>
      <c r="B68" s="123"/>
      <c r="C68" s="123"/>
      <c r="D68" s="123"/>
      <c r="E68" s="123"/>
      <c r="F68" s="108"/>
      <c r="G68" s="124"/>
      <c r="H68" s="124"/>
      <c r="I68" s="124"/>
      <c r="J68" s="124"/>
      <c r="K68" s="124"/>
    </row>
    <row r="69" spans="1:11" ht="20.25" customHeight="1" x14ac:dyDescent="0.4">
      <c r="A69" s="3" t="s">
        <v>12</v>
      </c>
    </row>
    <row r="70" spans="1:11" ht="20.25" customHeight="1" x14ac:dyDescent="0.4">
      <c r="A70" s="125" t="s">
        <v>94</v>
      </c>
      <c r="B70" s="126"/>
      <c r="C70" s="126"/>
      <c r="D70" s="126"/>
      <c r="E70" s="126"/>
      <c r="F70" s="126"/>
      <c r="G70" s="126"/>
      <c r="H70" s="126"/>
      <c r="I70" s="126"/>
      <c r="J70" s="126"/>
      <c r="K70" s="127"/>
    </row>
    <row r="71" spans="1:11" ht="20.25" customHeight="1" x14ac:dyDescent="0.4">
      <c r="A71" s="128"/>
      <c r="B71" s="129"/>
      <c r="C71" s="129"/>
      <c r="D71" s="129"/>
      <c r="E71" s="129"/>
      <c r="F71" s="129"/>
      <c r="G71" s="129"/>
      <c r="H71" s="129"/>
      <c r="I71" s="129"/>
      <c r="J71" s="129"/>
      <c r="K71" s="130"/>
    </row>
    <row r="72" spans="1:11" ht="20.25" customHeight="1" x14ac:dyDescent="0.4">
      <c r="A72" s="3" t="s">
        <v>13</v>
      </c>
    </row>
    <row r="73" spans="1:11" ht="20.25" customHeight="1" x14ac:dyDescent="0.4">
      <c r="A73" s="80" t="s">
        <v>79</v>
      </c>
      <c r="B73" s="81"/>
      <c r="C73" s="81"/>
      <c r="D73" s="81"/>
      <c r="E73" s="81"/>
      <c r="F73" s="81"/>
      <c r="G73" s="81"/>
      <c r="H73" s="81"/>
      <c r="I73" s="81"/>
      <c r="J73" s="81"/>
      <c r="K73" s="82"/>
    </row>
    <row r="74" spans="1:11" ht="20.25" customHeight="1" x14ac:dyDescent="0.4">
      <c r="A74" s="3" t="s">
        <v>24</v>
      </c>
    </row>
    <row r="75" spans="1:11" ht="20.25" customHeight="1" x14ac:dyDescent="0.4">
      <c r="A75" s="109" t="s">
        <v>80</v>
      </c>
      <c r="B75" s="115"/>
      <c r="C75" s="115"/>
      <c r="D75" s="115"/>
      <c r="E75" s="115"/>
      <c r="F75" s="115"/>
      <c r="G75" s="115"/>
      <c r="H75" s="115"/>
      <c r="I75" s="115"/>
      <c r="J75" s="115"/>
      <c r="K75" s="116"/>
    </row>
    <row r="76" spans="1:11" ht="20.25" customHeight="1" x14ac:dyDescent="0.4">
      <c r="A76" s="117"/>
      <c r="B76" s="118"/>
      <c r="C76" s="118"/>
      <c r="D76" s="118"/>
      <c r="E76" s="118"/>
      <c r="F76" s="118"/>
      <c r="G76" s="118"/>
      <c r="H76" s="118"/>
      <c r="I76" s="118"/>
      <c r="J76" s="118"/>
      <c r="K76" s="119"/>
    </row>
    <row r="77" spans="1:11" ht="20.25" customHeight="1" x14ac:dyDescent="0.4">
      <c r="A77" s="3" t="s">
        <v>34</v>
      </c>
    </row>
    <row r="78" spans="1:11" ht="20.25" customHeight="1" x14ac:dyDescent="0.4">
      <c r="A78" s="3" t="s">
        <v>10</v>
      </c>
      <c r="G78" s="3" t="s">
        <v>11</v>
      </c>
    </row>
    <row r="79" spans="1:11" ht="20.25" customHeight="1" x14ac:dyDescent="0.4">
      <c r="A79" s="80" t="s">
        <v>116</v>
      </c>
      <c r="B79" s="81"/>
      <c r="C79" s="81"/>
      <c r="D79" s="81"/>
      <c r="E79" s="82"/>
      <c r="G79" s="80" t="s">
        <v>117</v>
      </c>
      <c r="H79" s="100"/>
      <c r="I79" s="100"/>
      <c r="J79" s="100"/>
      <c r="K79" s="101"/>
    </row>
    <row r="80" spans="1:11" ht="20.25" customHeight="1" x14ac:dyDescent="0.4">
      <c r="A80" s="97"/>
      <c r="B80" s="98"/>
      <c r="C80" s="98"/>
      <c r="D80" s="98"/>
      <c r="E80" s="99"/>
      <c r="G80" s="102"/>
      <c r="H80" s="103"/>
      <c r="I80" s="103"/>
      <c r="J80" s="103"/>
      <c r="K80" s="104"/>
    </row>
    <row r="81" spans="1:11" ht="20.25" customHeight="1" x14ac:dyDescent="0.4">
      <c r="A81" s="97"/>
      <c r="B81" s="98"/>
      <c r="C81" s="98"/>
      <c r="D81" s="98"/>
      <c r="E81" s="99"/>
      <c r="G81" s="102"/>
      <c r="H81" s="103"/>
      <c r="I81" s="103"/>
      <c r="J81" s="103"/>
      <c r="K81" s="104"/>
    </row>
    <row r="82" spans="1:11" ht="20.25" customHeight="1" x14ac:dyDescent="0.4">
      <c r="A82" s="97"/>
      <c r="B82" s="98"/>
      <c r="C82" s="98"/>
      <c r="D82" s="98"/>
      <c r="E82" s="99"/>
      <c r="F82" s="108"/>
      <c r="G82" s="102"/>
      <c r="H82" s="103"/>
      <c r="I82" s="103"/>
      <c r="J82" s="103"/>
      <c r="K82" s="104"/>
    </row>
    <row r="83" spans="1:11" ht="20.25" customHeight="1" x14ac:dyDescent="0.4">
      <c r="A83" s="97"/>
      <c r="B83" s="98"/>
      <c r="C83" s="98"/>
      <c r="D83" s="98"/>
      <c r="E83" s="99"/>
      <c r="F83" s="108"/>
      <c r="G83" s="102"/>
      <c r="H83" s="103"/>
      <c r="I83" s="103"/>
      <c r="J83" s="103"/>
      <c r="K83" s="104"/>
    </row>
    <row r="84" spans="1:11" ht="20.25" customHeight="1" x14ac:dyDescent="0.4">
      <c r="A84" s="97"/>
      <c r="B84" s="98"/>
      <c r="C84" s="98"/>
      <c r="D84" s="98"/>
      <c r="E84" s="99"/>
      <c r="G84" s="102"/>
      <c r="H84" s="103"/>
      <c r="I84" s="103"/>
      <c r="J84" s="103"/>
      <c r="K84" s="104"/>
    </row>
    <row r="85" spans="1:11" ht="20.25" customHeight="1" x14ac:dyDescent="0.4">
      <c r="A85" s="97"/>
      <c r="B85" s="98"/>
      <c r="C85" s="98"/>
      <c r="D85" s="98"/>
      <c r="E85" s="99"/>
      <c r="G85" s="102"/>
      <c r="H85" s="103"/>
      <c r="I85" s="103"/>
      <c r="J85" s="103"/>
      <c r="K85" s="104"/>
    </row>
    <row r="86" spans="1:11" ht="20.25" customHeight="1" x14ac:dyDescent="0.4">
      <c r="A86" s="97"/>
      <c r="B86" s="98"/>
      <c r="C86" s="98"/>
      <c r="D86" s="98"/>
      <c r="E86" s="99"/>
      <c r="G86" s="102"/>
      <c r="H86" s="103"/>
      <c r="I86" s="103"/>
      <c r="J86" s="103"/>
      <c r="K86" s="104"/>
    </row>
    <row r="87" spans="1:11" ht="20.25" customHeight="1" x14ac:dyDescent="0.4">
      <c r="A87" s="83"/>
      <c r="B87" s="84"/>
      <c r="C87" s="84"/>
      <c r="D87" s="84"/>
      <c r="E87" s="85"/>
      <c r="G87" s="105"/>
      <c r="H87" s="106"/>
      <c r="I87" s="106"/>
      <c r="J87" s="106"/>
      <c r="K87" s="107"/>
    </row>
    <row r="88" spans="1:11" ht="20.25" customHeight="1" x14ac:dyDescent="0.4">
      <c r="A88" s="3" t="s">
        <v>12</v>
      </c>
      <c r="G88" s="3" t="s">
        <v>118</v>
      </c>
    </row>
    <row r="89" spans="1:11" ht="20.25" customHeight="1" x14ac:dyDescent="0.4">
      <c r="A89" s="155" t="s">
        <v>119</v>
      </c>
      <c r="B89" s="126"/>
      <c r="C89" s="126"/>
      <c r="D89" s="126"/>
      <c r="E89" s="126"/>
      <c r="F89" s="126"/>
      <c r="G89" s="126"/>
      <c r="H89" s="126"/>
      <c r="I89" s="126"/>
      <c r="J89" s="126"/>
      <c r="K89" s="127"/>
    </row>
    <row r="90" spans="1:11" ht="20.25" customHeight="1" x14ac:dyDescent="0.4">
      <c r="A90" s="128"/>
      <c r="B90" s="129"/>
      <c r="C90" s="129"/>
      <c r="D90" s="129"/>
      <c r="E90" s="129"/>
      <c r="F90" s="129"/>
      <c r="G90" s="129"/>
      <c r="H90" s="129"/>
      <c r="I90" s="129"/>
      <c r="J90" s="129"/>
      <c r="K90" s="130"/>
    </row>
    <row r="91" spans="1:11" ht="20.25" customHeight="1" x14ac:dyDescent="0.4">
      <c r="A91" s="3" t="s">
        <v>13</v>
      </c>
    </row>
    <row r="92" spans="1:11" ht="20.25" customHeight="1" x14ac:dyDescent="0.4">
      <c r="A92" s="125" t="s">
        <v>79</v>
      </c>
      <c r="B92" s="126"/>
      <c r="C92" s="126"/>
      <c r="D92" s="126"/>
      <c r="E92" s="126"/>
      <c r="F92" s="126"/>
      <c r="G92" s="126"/>
      <c r="H92" s="126"/>
      <c r="I92" s="126"/>
      <c r="J92" s="126"/>
      <c r="K92" s="127"/>
    </row>
    <row r="93" spans="1:11" ht="20.25" customHeight="1" x14ac:dyDescent="0.4">
      <c r="A93" s="128"/>
      <c r="B93" s="129"/>
      <c r="C93" s="129"/>
      <c r="D93" s="129"/>
      <c r="E93" s="129"/>
      <c r="F93" s="129"/>
      <c r="G93" s="129"/>
      <c r="H93" s="129"/>
      <c r="I93" s="129"/>
      <c r="J93" s="129"/>
      <c r="K93" s="130"/>
    </row>
    <row r="94" spans="1:11" ht="20.25" customHeight="1" x14ac:dyDescent="0.4">
      <c r="A94" s="3" t="s">
        <v>24</v>
      </c>
    </row>
    <row r="95" spans="1:11" ht="20.25" customHeight="1" x14ac:dyDescent="0.4">
      <c r="A95" s="109" t="s">
        <v>80</v>
      </c>
      <c r="B95" s="115"/>
      <c r="C95" s="115"/>
      <c r="D95" s="115"/>
      <c r="E95" s="115"/>
      <c r="F95" s="115"/>
      <c r="G95" s="115"/>
      <c r="H95" s="115"/>
      <c r="I95" s="115"/>
      <c r="J95" s="115"/>
      <c r="K95" s="116"/>
    </row>
    <row r="96" spans="1:11" ht="20.25" customHeight="1" x14ac:dyDescent="0.4">
      <c r="A96" s="117"/>
      <c r="B96" s="118"/>
      <c r="C96" s="118"/>
      <c r="D96" s="118"/>
      <c r="E96" s="118"/>
      <c r="F96" s="118"/>
      <c r="G96" s="118"/>
      <c r="H96" s="118"/>
      <c r="I96" s="118"/>
      <c r="J96" s="118"/>
      <c r="K96" s="119"/>
    </row>
    <row r="97" spans="1:12" ht="20.25" customHeight="1" x14ac:dyDescent="0.4">
      <c r="A97" s="120"/>
      <c r="B97" s="121"/>
      <c r="C97" s="121"/>
      <c r="D97" s="121"/>
      <c r="E97" s="121"/>
      <c r="F97" s="121"/>
      <c r="G97" s="121"/>
      <c r="H97" s="121"/>
      <c r="I97" s="121"/>
      <c r="J97" s="121"/>
      <c r="K97" s="122"/>
    </row>
    <row r="98" spans="1:12" ht="20.25" customHeight="1" x14ac:dyDescent="0.4">
      <c r="A98" s="3" t="s">
        <v>115</v>
      </c>
    </row>
    <row r="99" spans="1:12" ht="20.25" customHeight="1" x14ac:dyDescent="0.4">
      <c r="A99" s="3" t="s">
        <v>10</v>
      </c>
      <c r="G99" s="3" t="s">
        <v>11</v>
      </c>
    </row>
    <row r="100" spans="1:12" ht="20.25" customHeight="1" x14ac:dyDescent="0.4">
      <c r="A100" s="124" t="s">
        <v>95</v>
      </c>
      <c r="B100" s="123"/>
      <c r="C100" s="123"/>
      <c r="D100" s="123"/>
      <c r="E100" s="123"/>
      <c r="G100" s="124" t="s">
        <v>96</v>
      </c>
      <c r="H100" s="124"/>
      <c r="I100" s="124"/>
      <c r="J100" s="124"/>
      <c r="K100" s="124"/>
    </row>
    <row r="101" spans="1:12" ht="20.25" customHeight="1" x14ac:dyDescent="0.4">
      <c r="A101" s="123"/>
      <c r="B101" s="123"/>
      <c r="C101" s="123"/>
      <c r="D101" s="123"/>
      <c r="E101" s="123"/>
      <c r="G101" s="124"/>
      <c r="H101" s="124"/>
      <c r="I101" s="124"/>
      <c r="J101" s="124"/>
      <c r="K101" s="124"/>
    </row>
    <row r="102" spans="1:12" ht="20.25" customHeight="1" x14ac:dyDescent="0.4">
      <c r="A102" s="123"/>
      <c r="B102" s="123"/>
      <c r="C102" s="123"/>
      <c r="D102" s="123"/>
      <c r="E102" s="123"/>
      <c r="G102" s="124"/>
      <c r="H102" s="124"/>
      <c r="I102" s="124"/>
      <c r="J102" s="124"/>
      <c r="K102" s="124"/>
    </row>
    <row r="103" spans="1:12" ht="20.25" customHeight="1" x14ac:dyDescent="0.4">
      <c r="A103" s="123"/>
      <c r="B103" s="123"/>
      <c r="C103" s="123"/>
      <c r="D103" s="123"/>
      <c r="E103" s="123"/>
      <c r="F103" s="73"/>
      <c r="G103" s="124"/>
      <c r="H103" s="124"/>
      <c r="I103" s="124"/>
      <c r="J103" s="124"/>
      <c r="K103" s="124"/>
    </row>
    <row r="104" spans="1:12" ht="20.25" customHeight="1" x14ac:dyDescent="0.4">
      <c r="A104" s="3" t="s">
        <v>12</v>
      </c>
    </row>
    <row r="105" spans="1:12" ht="20.25" customHeight="1" x14ac:dyDescent="0.4">
      <c r="A105" s="155" t="s">
        <v>97</v>
      </c>
      <c r="B105" s="126"/>
      <c r="C105" s="126"/>
      <c r="D105" s="126"/>
      <c r="E105" s="126"/>
      <c r="F105" s="126"/>
      <c r="G105" s="126"/>
      <c r="H105" s="126"/>
      <c r="I105" s="126"/>
      <c r="J105" s="126"/>
      <c r="K105" s="127"/>
    </row>
    <row r="106" spans="1:12" ht="20.25" customHeight="1" x14ac:dyDescent="0.4">
      <c r="A106" s="128"/>
      <c r="B106" s="129"/>
      <c r="C106" s="129"/>
      <c r="D106" s="129"/>
      <c r="E106" s="129"/>
      <c r="F106" s="129"/>
      <c r="G106" s="129"/>
      <c r="H106" s="129"/>
      <c r="I106" s="129"/>
      <c r="J106" s="129"/>
      <c r="K106" s="130"/>
    </row>
    <row r="107" spans="1:12" ht="20.25" customHeight="1" x14ac:dyDescent="0.4">
      <c r="A107" s="3" t="s">
        <v>13</v>
      </c>
    </row>
    <row r="108" spans="1:12" ht="20.25" customHeight="1" x14ac:dyDescent="0.4">
      <c r="A108" s="125" t="s">
        <v>79</v>
      </c>
      <c r="B108" s="126"/>
      <c r="C108" s="126"/>
      <c r="D108" s="126"/>
      <c r="E108" s="126"/>
      <c r="F108" s="126"/>
      <c r="G108" s="126"/>
      <c r="H108" s="126"/>
      <c r="I108" s="126"/>
      <c r="J108" s="126"/>
      <c r="K108" s="127"/>
    </row>
    <row r="109" spans="1:12" ht="20.25" customHeight="1" x14ac:dyDescent="0.4">
      <c r="A109" s="128"/>
      <c r="B109" s="129"/>
      <c r="C109" s="129"/>
      <c r="D109" s="129"/>
      <c r="E109" s="129"/>
      <c r="F109" s="129"/>
      <c r="G109" s="129"/>
      <c r="H109" s="129"/>
      <c r="I109" s="129"/>
      <c r="J109" s="129"/>
      <c r="K109" s="130"/>
      <c r="L109" s="1" t="s">
        <v>27</v>
      </c>
    </row>
    <row r="110" spans="1:12" ht="20.25" customHeight="1" x14ac:dyDescent="0.4">
      <c r="A110" s="3" t="s">
        <v>24</v>
      </c>
      <c r="L110" s="1" t="s">
        <v>28</v>
      </c>
    </row>
    <row r="111" spans="1:12" ht="20.25" customHeight="1" x14ac:dyDescent="0.4">
      <c r="A111" s="109" t="s">
        <v>80</v>
      </c>
      <c r="B111" s="115"/>
      <c r="C111" s="115"/>
      <c r="D111" s="115"/>
      <c r="E111" s="115"/>
      <c r="F111" s="115"/>
      <c r="G111" s="115"/>
      <c r="H111" s="115"/>
      <c r="I111" s="115"/>
      <c r="J111" s="115"/>
      <c r="K111" s="116"/>
      <c r="L111" s="1" t="s">
        <v>35</v>
      </c>
    </row>
    <row r="112" spans="1:12" ht="20.25" customHeight="1" x14ac:dyDescent="0.4">
      <c r="A112" s="117"/>
      <c r="B112" s="118"/>
      <c r="C112" s="118"/>
      <c r="D112" s="118"/>
      <c r="E112" s="118"/>
      <c r="F112" s="118"/>
      <c r="G112" s="118"/>
      <c r="H112" s="118"/>
      <c r="I112" s="118"/>
      <c r="J112" s="118"/>
      <c r="K112" s="119"/>
    </row>
    <row r="113" spans="1:11" ht="20.25" customHeight="1" x14ac:dyDescent="0.4">
      <c r="A113" s="120"/>
      <c r="B113" s="121"/>
      <c r="C113" s="121"/>
      <c r="D113" s="121"/>
      <c r="E113" s="121"/>
      <c r="F113" s="121"/>
      <c r="G113" s="121"/>
      <c r="H113" s="121"/>
      <c r="I113" s="121"/>
      <c r="J113" s="121"/>
      <c r="K113" s="122"/>
    </row>
    <row r="114" spans="1:11" ht="20.25" customHeight="1" x14ac:dyDescent="0.4">
      <c r="A114" s="3" t="s">
        <v>120</v>
      </c>
    </row>
    <row r="115" spans="1:11" ht="20.25" customHeight="1" x14ac:dyDescent="0.4">
      <c r="A115" s="3" t="s">
        <v>10</v>
      </c>
      <c r="G115" s="3" t="s">
        <v>11</v>
      </c>
    </row>
    <row r="116" spans="1:11" ht="20.25" customHeight="1" x14ac:dyDescent="0.4">
      <c r="A116" s="80" t="s">
        <v>121</v>
      </c>
      <c r="B116" s="81"/>
      <c r="C116" s="81"/>
      <c r="D116" s="81"/>
      <c r="E116" s="82"/>
      <c r="G116" s="80" t="s">
        <v>122</v>
      </c>
      <c r="H116" s="100"/>
      <c r="I116" s="100"/>
      <c r="J116" s="100"/>
      <c r="K116" s="101"/>
    </row>
    <row r="117" spans="1:11" ht="20.25" customHeight="1" x14ac:dyDescent="0.4">
      <c r="A117" s="97"/>
      <c r="B117" s="98"/>
      <c r="C117" s="98"/>
      <c r="D117" s="98"/>
      <c r="E117" s="99"/>
      <c r="G117" s="102"/>
      <c r="H117" s="103"/>
      <c r="I117" s="103"/>
      <c r="J117" s="103"/>
      <c r="K117" s="104"/>
    </row>
    <row r="118" spans="1:11" ht="20.25" customHeight="1" x14ac:dyDescent="0.4">
      <c r="A118" s="97"/>
      <c r="B118" s="98"/>
      <c r="C118" s="98"/>
      <c r="D118" s="98"/>
      <c r="E118" s="99"/>
      <c r="G118" s="102"/>
      <c r="H118" s="103"/>
      <c r="I118" s="103"/>
      <c r="J118" s="103"/>
      <c r="K118" s="104"/>
    </row>
    <row r="119" spans="1:11" ht="20.25" customHeight="1" x14ac:dyDescent="0.4">
      <c r="A119" s="97"/>
      <c r="B119" s="98"/>
      <c r="C119" s="98"/>
      <c r="D119" s="98"/>
      <c r="E119" s="99"/>
      <c r="F119" s="108"/>
      <c r="G119" s="102"/>
      <c r="H119" s="103"/>
      <c r="I119" s="103"/>
      <c r="J119" s="103"/>
      <c r="K119" s="104"/>
    </row>
    <row r="120" spans="1:11" ht="20.25" customHeight="1" x14ac:dyDescent="0.4">
      <c r="A120" s="97"/>
      <c r="B120" s="98"/>
      <c r="C120" s="98"/>
      <c r="D120" s="98"/>
      <c r="E120" s="99"/>
      <c r="F120" s="108"/>
      <c r="G120" s="102"/>
      <c r="H120" s="103"/>
      <c r="I120" s="103"/>
      <c r="J120" s="103"/>
      <c r="K120" s="104"/>
    </row>
    <row r="121" spans="1:11" ht="20.25" customHeight="1" x14ac:dyDescent="0.4">
      <c r="A121" s="97"/>
      <c r="B121" s="98"/>
      <c r="C121" s="98"/>
      <c r="D121" s="98"/>
      <c r="E121" s="99"/>
      <c r="G121" s="102"/>
      <c r="H121" s="103"/>
      <c r="I121" s="103"/>
      <c r="J121" s="103"/>
      <c r="K121" s="104"/>
    </row>
    <row r="122" spans="1:11" ht="20.25" customHeight="1" x14ac:dyDescent="0.4">
      <c r="A122" s="97"/>
      <c r="B122" s="98"/>
      <c r="C122" s="98"/>
      <c r="D122" s="98"/>
      <c r="E122" s="99"/>
      <c r="G122" s="102"/>
      <c r="H122" s="103"/>
      <c r="I122" s="103"/>
      <c r="J122" s="103"/>
      <c r="K122" s="104"/>
    </row>
    <row r="123" spans="1:11" ht="20.25" customHeight="1" x14ac:dyDescent="0.4">
      <c r="A123" s="97"/>
      <c r="B123" s="98"/>
      <c r="C123" s="98"/>
      <c r="D123" s="98"/>
      <c r="E123" s="99"/>
      <c r="G123" s="102"/>
      <c r="H123" s="103"/>
      <c r="I123" s="103"/>
      <c r="J123" s="103"/>
      <c r="K123" s="104"/>
    </row>
    <row r="124" spans="1:11" ht="20.25" customHeight="1" x14ac:dyDescent="0.4">
      <c r="A124" s="83"/>
      <c r="B124" s="84"/>
      <c r="C124" s="84"/>
      <c r="D124" s="84"/>
      <c r="E124" s="85"/>
      <c r="G124" s="105"/>
      <c r="H124" s="106"/>
      <c r="I124" s="106"/>
      <c r="J124" s="106"/>
      <c r="K124" s="107"/>
    </row>
    <row r="125" spans="1:11" ht="20.25" customHeight="1" x14ac:dyDescent="0.4">
      <c r="A125" s="3" t="s">
        <v>12</v>
      </c>
    </row>
    <row r="126" spans="1:11" ht="20.25" customHeight="1" x14ac:dyDescent="0.4">
      <c r="A126" s="155" t="s">
        <v>123</v>
      </c>
      <c r="B126" s="126"/>
      <c r="C126" s="126"/>
      <c r="D126" s="126"/>
      <c r="E126" s="126"/>
      <c r="F126" s="126"/>
      <c r="G126" s="126"/>
      <c r="H126" s="126"/>
      <c r="I126" s="126"/>
      <c r="J126" s="126"/>
      <c r="K126" s="127"/>
    </row>
    <row r="127" spans="1:11" ht="20.25" customHeight="1" x14ac:dyDescent="0.4">
      <c r="A127" s="128"/>
      <c r="B127" s="129"/>
      <c r="C127" s="129"/>
      <c r="D127" s="129"/>
      <c r="E127" s="129"/>
      <c r="F127" s="129"/>
      <c r="G127" s="129"/>
      <c r="H127" s="129"/>
      <c r="I127" s="129"/>
      <c r="J127" s="129"/>
      <c r="K127" s="130"/>
    </row>
    <row r="128" spans="1:11" ht="20.25" customHeight="1" x14ac:dyDescent="0.4">
      <c r="A128" s="3" t="s">
        <v>13</v>
      </c>
    </row>
    <row r="129" spans="1:11" ht="20.25" customHeight="1" x14ac:dyDescent="0.4">
      <c r="A129" s="125" t="s">
        <v>79</v>
      </c>
      <c r="B129" s="126"/>
      <c r="C129" s="126"/>
      <c r="D129" s="126"/>
      <c r="E129" s="126"/>
      <c r="F129" s="126"/>
      <c r="G129" s="126"/>
      <c r="H129" s="126"/>
      <c r="I129" s="126"/>
      <c r="J129" s="126"/>
      <c r="K129" s="127"/>
    </row>
    <row r="130" spans="1:11" ht="20.25" customHeight="1" x14ac:dyDescent="0.4">
      <c r="A130" s="128"/>
      <c r="B130" s="129"/>
      <c r="C130" s="129"/>
      <c r="D130" s="129"/>
      <c r="E130" s="129"/>
      <c r="F130" s="129"/>
      <c r="G130" s="129"/>
      <c r="H130" s="129"/>
      <c r="I130" s="129"/>
      <c r="J130" s="129"/>
      <c r="K130" s="130"/>
    </row>
    <row r="131" spans="1:11" ht="20.25" customHeight="1" x14ac:dyDescent="0.4">
      <c r="A131" s="3" t="s">
        <v>24</v>
      </c>
    </row>
    <row r="132" spans="1:11" ht="20.25" customHeight="1" x14ac:dyDescent="0.4">
      <c r="A132" s="109" t="s">
        <v>80</v>
      </c>
      <c r="B132" s="115"/>
      <c r="C132" s="115"/>
      <c r="D132" s="115"/>
      <c r="E132" s="115"/>
      <c r="F132" s="115"/>
      <c r="G132" s="115"/>
      <c r="H132" s="115"/>
      <c r="I132" s="115"/>
      <c r="J132" s="115"/>
      <c r="K132" s="116"/>
    </row>
    <row r="133" spans="1:11" ht="20.25" customHeight="1" x14ac:dyDescent="0.4">
      <c r="A133" s="117"/>
      <c r="B133" s="118"/>
      <c r="C133" s="118"/>
      <c r="D133" s="118"/>
      <c r="E133" s="118"/>
      <c r="F133" s="118"/>
      <c r="G133" s="118"/>
      <c r="H133" s="118"/>
      <c r="I133" s="118"/>
      <c r="J133" s="118"/>
      <c r="K133" s="119"/>
    </row>
    <row r="134" spans="1:11" ht="20.25" customHeight="1" x14ac:dyDescent="0.4">
      <c r="A134" s="120"/>
      <c r="B134" s="121"/>
      <c r="C134" s="121"/>
      <c r="D134" s="121"/>
      <c r="E134" s="121"/>
      <c r="F134" s="121"/>
      <c r="G134" s="121"/>
      <c r="H134" s="121"/>
      <c r="I134" s="121"/>
      <c r="J134" s="121"/>
      <c r="K134" s="122"/>
    </row>
    <row r="136" spans="1:11" ht="20.25" customHeight="1" x14ac:dyDescent="0.4">
      <c r="A136" s="3" t="s">
        <v>21</v>
      </c>
    </row>
    <row r="138" spans="1:11" ht="20.25" customHeight="1" x14ac:dyDescent="0.4">
      <c r="A138" s="3" t="s">
        <v>16</v>
      </c>
    </row>
    <row r="139" spans="1:11" ht="20.25" customHeight="1" x14ac:dyDescent="0.4">
      <c r="A139" s="109" t="s">
        <v>98</v>
      </c>
      <c r="B139" s="81"/>
      <c r="C139" s="81"/>
      <c r="D139" s="81"/>
      <c r="E139" s="81"/>
      <c r="F139" s="81"/>
      <c r="G139" s="81"/>
      <c r="H139" s="81"/>
      <c r="I139" s="81"/>
      <c r="J139" s="81"/>
      <c r="K139" s="82"/>
    </row>
    <row r="140" spans="1:11" ht="20.25" customHeight="1" x14ac:dyDescent="0.4">
      <c r="A140" s="102"/>
      <c r="B140" s="98"/>
      <c r="C140" s="98"/>
      <c r="D140" s="98"/>
      <c r="E140" s="98"/>
      <c r="F140" s="98"/>
      <c r="G140" s="98"/>
      <c r="H140" s="98"/>
      <c r="I140" s="98"/>
      <c r="J140" s="98"/>
      <c r="K140" s="99"/>
    </row>
    <row r="141" spans="1:11" ht="20.25" customHeight="1" x14ac:dyDescent="0.4">
      <c r="A141" s="102"/>
      <c r="B141" s="98"/>
      <c r="C141" s="98"/>
      <c r="D141" s="98"/>
      <c r="E141" s="98"/>
      <c r="F141" s="98"/>
      <c r="G141" s="98"/>
      <c r="H141" s="98"/>
      <c r="I141" s="98"/>
      <c r="J141" s="98"/>
      <c r="K141" s="99"/>
    </row>
    <row r="142" spans="1:11" ht="20.25" customHeight="1" x14ac:dyDescent="0.4">
      <c r="A142" s="102"/>
      <c r="B142" s="98"/>
      <c r="C142" s="98"/>
      <c r="D142" s="98"/>
      <c r="E142" s="98"/>
      <c r="F142" s="98"/>
      <c r="G142" s="98"/>
      <c r="H142" s="98"/>
      <c r="I142" s="98"/>
      <c r="J142" s="98"/>
      <c r="K142" s="99"/>
    </row>
    <row r="143" spans="1:11" ht="20.25" customHeight="1" x14ac:dyDescent="0.4">
      <c r="A143" s="102"/>
      <c r="B143" s="98"/>
      <c r="C143" s="98"/>
      <c r="D143" s="98"/>
      <c r="E143" s="98"/>
      <c r="F143" s="98"/>
      <c r="G143" s="98"/>
      <c r="H143" s="98"/>
      <c r="I143" s="98"/>
      <c r="J143" s="98"/>
      <c r="K143" s="99"/>
    </row>
    <row r="144" spans="1:11" ht="20.25" customHeight="1" x14ac:dyDescent="0.4">
      <c r="A144" s="102"/>
      <c r="B144" s="98"/>
      <c r="C144" s="98"/>
      <c r="D144" s="98"/>
      <c r="E144" s="98"/>
      <c r="F144" s="98"/>
      <c r="G144" s="98"/>
      <c r="H144" s="98"/>
      <c r="I144" s="98"/>
      <c r="J144" s="98"/>
      <c r="K144" s="99"/>
    </row>
    <row r="145" spans="1:11" ht="20.25" customHeight="1" x14ac:dyDescent="0.4">
      <c r="A145" s="102"/>
      <c r="B145" s="98"/>
      <c r="C145" s="98"/>
      <c r="D145" s="98"/>
      <c r="E145" s="98"/>
      <c r="F145" s="98"/>
      <c r="G145" s="98"/>
      <c r="H145" s="98"/>
      <c r="I145" s="98"/>
      <c r="J145" s="98"/>
      <c r="K145" s="99"/>
    </row>
    <row r="146" spans="1:11" ht="20.25" customHeight="1" x14ac:dyDescent="0.4">
      <c r="A146" s="102"/>
      <c r="B146" s="98"/>
      <c r="C146" s="98"/>
      <c r="D146" s="98"/>
      <c r="E146" s="98"/>
      <c r="F146" s="98"/>
      <c r="G146" s="98"/>
      <c r="H146" s="98"/>
      <c r="I146" s="98"/>
      <c r="J146" s="98"/>
      <c r="K146" s="99"/>
    </row>
    <row r="147" spans="1:11" ht="20.25" customHeight="1" x14ac:dyDescent="0.4">
      <c r="A147" s="83"/>
      <c r="B147" s="84"/>
      <c r="C147" s="84"/>
      <c r="D147" s="84"/>
      <c r="E147" s="84"/>
      <c r="F147" s="84"/>
      <c r="G147" s="84"/>
      <c r="H147" s="84"/>
      <c r="I147" s="84"/>
      <c r="J147" s="84"/>
      <c r="K147" s="85"/>
    </row>
    <row r="149" spans="1:11" ht="20.25" customHeight="1" x14ac:dyDescent="0.4">
      <c r="A149" s="3" t="s">
        <v>29</v>
      </c>
    </row>
    <row r="150" spans="1:11" ht="20.25" customHeight="1" x14ac:dyDescent="0.4">
      <c r="A150" s="134" t="s">
        <v>17</v>
      </c>
      <c r="B150" s="135"/>
      <c r="C150" s="6">
        <f>LEN(A151)</f>
        <v>91</v>
      </c>
      <c r="D150" s="136" t="s">
        <v>30</v>
      </c>
      <c r="E150" s="136"/>
      <c r="F150" s="137" t="str">
        <f>IF($C$150&lt;700,"OK","700文字を越えています。700文字以内になるようご調整ください。")</f>
        <v>OK</v>
      </c>
      <c r="G150" s="137"/>
      <c r="H150" s="137"/>
      <c r="I150" s="137"/>
      <c r="J150" s="137"/>
      <c r="K150" s="137"/>
    </row>
    <row r="151" spans="1:11" ht="20.25" customHeight="1" x14ac:dyDescent="0.4">
      <c r="A151" s="109" t="s">
        <v>125</v>
      </c>
      <c r="B151" s="110"/>
      <c r="C151" s="110"/>
      <c r="D151" s="110"/>
      <c r="E151" s="110"/>
      <c r="F151" s="110"/>
      <c r="G151" s="110"/>
      <c r="H151" s="110"/>
      <c r="I151" s="110"/>
      <c r="J151" s="110"/>
      <c r="K151" s="111"/>
    </row>
    <row r="152" spans="1:11" ht="20.25" customHeight="1" x14ac:dyDescent="0.4">
      <c r="A152" s="117"/>
      <c r="B152" s="131"/>
      <c r="C152" s="131"/>
      <c r="D152" s="131"/>
      <c r="E152" s="131"/>
      <c r="F152" s="131"/>
      <c r="G152" s="131"/>
      <c r="H152" s="131"/>
      <c r="I152" s="131"/>
      <c r="J152" s="131"/>
      <c r="K152" s="132"/>
    </row>
    <row r="153" spans="1:11" ht="20.25" customHeight="1" x14ac:dyDescent="0.4">
      <c r="A153" s="117"/>
      <c r="B153" s="131"/>
      <c r="C153" s="131"/>
      <c r="D153" s="131"/>
      <c r="E153" s="131"/>
      <c r="F153" s="131"/>
      <c r="G153" s="131"/>
      <c r="H153" s="131"/>
      <c r="I153" s="131"/>
      <c r="J153" s="131"/>
      <c r="K153" s="132"/>
    </row>
    <row r="155" spans="1:11" ht="20.25" customHeight="1" x14ac:dyDescent="0.4">
      <c r="A155" s="3" t="s">
        <v>22</v>
      </c>
    </row>
    <row r="156" spans="1:11" ht="20.25" customHeight="1" x14ac:dyDescent="0.4">
      <c r="A156" s="139" t="s">
        <v>99</v>
      </c>
      <c r="B156" s="140"/>
      <c r="C156" s="140"/>
      <c r="D156" s="140"/>
      <c r="E156" s="140"/>
      <c r="F156" s="140"/>
      <c r="G156" s="140"/>
      <c r="H156" s="140"/>
      <c r="I156" s="140"/>
      <c r="J156" s="140"/>
      <c r="K156" s="140"/>
    </row>
    <row r="157" spans="1:11" ht="20.25" customHeight="1" x14ac:dyDescent="0.4">
      <c r="A157" s="139"/>
      <c r="B157" s="140"/>
      <c r="C157" s="140"/>
      <c r="D157" s="140"/>
      <c r="E157" s="140"/>
      <c r="F157" s="140"/>
      <c r="G157" s="140"/>
      <c r="H157" s="140"/>
      <c r="I157" s="140"/>
      <c r="J157" s="140"/>
      <c r="K157" s="140"/>
    </row>
    <row r="158" spans="1:11" ht="20.25" customHeight="1" x14ac:dyDescent="0.4">
      <c r="A158" s="139"/>
      <c r="B158" s="140"/>
      <c r="C158" s="140"/>
      <c r="D158" s="140"/>
      <c r="E158" s="140"/>
      <c r="F158" s="140"/>
      <c r="G158" s="140"/>
      <c r="H158" s="140"/>
      <c r="I158" s="140"/>
      <c r="J158" s="140"/>
      <c r="K158" s="140"/>
    </row>
    <row r="160" spans="1:11" ht="20.25" customHeight="1" x14ac:dyDescent="0.4">
      <c r="A160" s="3" t="s">
        <v>26</v>
      </c>
    </row>
    <row r="161" spans="1:11" ht="20.25" customHeight="1" x14ac:dyDescent="0.4">
      <c r="A161" s="124" t="s">
        <v>78</v>
      </c>
      <c r="B161" s="123"/>
      <c r="C161" s="123"/>
      <c r="D161" s="123"/>
      <c r="E161" s="123"/>
      <c r="F161" s="123"/>
      <c r="G161" s="123"/>
      <c r="H161" s="123"/>
      <c r="I161" s="123"/>
      <c r="J161" s="123"/>
      <c r="K161" s="123"/>
    </row>
    <row r="162" spans="1:11" ht="20.25" customHeight="1" x14ac:dyDescent="0.4">
      <c r="A162" s="124"/>
      <c r="B162" s="123"/>
      <c r="C162" s="123"/>
      <c r="D162" s="123"/>
      <c r="E162" s="123"/>
      <c r="F162" s="123"/>
      <c r="G162" s="123"/>
      <c r="H162" s="123"/>
      <c r="I162" s="123"/>
      <c r="J162" s="123"/>
      <c r="K162" s="123"/>
    </row>
    <row r="163" spans="1:11" ht="20.25" customHeight="1" x14ac:dyDescent="0.4">
      <c r="A163" s="124"/>
      <c r="B163" s="123"/>
      <c r="C163" s="123"/>
      <c r="D163" s="123"/>
      <c r="E163" s="123"/>
      <c r="F163" s="123"/>
      <c r="G163" s="123"/>
      <c r="H163" s="123"/>
      <c r="I163" s="123"/>
      <c r="J163" s="123"/>
      <c r="K163" s="123"/>
    </row>
    <row r="165" spans="1:11" ht="20.25" customHeight="1" x14ac:dyDescent="0.4">
      <c r="A165" s="3" t="s">
        <v>25</v>
      </c>
    </row>
    <row r="166" spans="1:11" ht="20.25" customHeight="1" x14ac:dyDescent="0.4">
      <c r="A166" s="3" t="s">
        <v>18</v>
      </c>
      <c r="G166" s="3" t="s">
        <v>19</v>
      </c>
    </row>
    <row r="167" spans="1:11" ht="20.25" customHeight="1" x14ac:dyDescent="0.4">
      <c r="A167" s="109" t="s">
        <v>100</v>
      </c>
      <c r="B167" s="110"/>
      <c r="C167" s="110"/>
      <c r="D167" s="110"/>
      <c r="E167" s="111"/>
      <c r="G167" s="109" t="s">
        <v>101</v>
      </c>
      <c r="H167" s="110"/>
      <c r="I167" s="110"/>
      <c r="J167" s="110"/>
      <c r="K167" s="111"/>
    </row>
    <row r="168" spans="1:11" ht="20.25" customHeight="1" x14ac:dyDescent="0.4">
      <c r="A168" s="133"/>
      <c r="B168" s="141"/>
      <c r="C168" s="141"/>
      <c r="D168" s="141"/>
      <c r="E168" s="132"/>
      <c r="G168" s="133"/>
      <c r="H168" s="141"/>
      <c r="I168" s="141"/>
      <c r="J168" s="141"/>
      <c r="K168" s="132"/>
    </row>
    <row r="169" spans="1:11" ht="20.25" customHeight="1" x14ac:dyDescent="0.4">
      <c r="A169" s="133"/>
      <c r="B169" s="141"/>
      <c r="C169" s="141"/>
      <c r="D169" s="141"/>
      <c r="E169" s="132"/>
      <c r="G169" s="133"/>
      <c r="H169" s="141"/>
      <c r="I169" s="141"/>
      <c r="J169" s="141"/>
      <c r="K169" s="132"/>
    </row>
    <row r="170" spans="1:11" ht="20.25" customHeight="1" x14ac:dyDescent="0.4">
      <c r="A170" s="133"/>
      <c r="B170" s="141"/>
      <c r="C170" s="141"/>
      <c r="D170" s="141"/>
      <c r="E170" s="132"/>
      <c r="F170" s="108"/>
      <c r="G170" s="133"/>
      <c r="H170" s="141"/>
      <c r="I170" s="141"/>
      <c r="J170" s="141"/>
      <c r="K170" s="132"/>
    </row>
    <row r="171" spans="1:11" ht="20.25" customHeight="1" x14ac:dyDescent="0.4">
      <c r="A171" s="133"/>
      <c r="B171" s="141"/>
      <c r="C171" s="141"/>
      <c r="D171" s="141"/>
      <c r="E171" s="132"/>
      <c r="F171" s="108"/>
      <c r="G171" s="133"/>
      <c r="H171" s="141"/>
      <c r="I171" s="141"/>
      <c r="J171" s="141"/>
      <c r="K171" s="132"/>
    </row>
    <row r="172" spans="1:11" ht="20.25" customHeight="1" x14ac:dyDescent="0.4">
      <c r="A172" s="133"/>
      <c r="B172" s="141"/>
      <c r="C172" s="141"/>
      <c r="D172" s="141"/>
      <c r="E172" s="132"/>
      <c r="G172" s="133"/>
      <c r="H172" s="141"/>
      <c r="I172" s="141"/>
      <c r="J172" s="141"/>
      <c r="K172" s="132"/>
    </row>
    <row r="173" spans="1:11" ht="20.25" customHeight="1" x14ac:dyDescent="0.4">
      <c r="A173" s="133"/>
      <c r="B173" s="141"/>
      <c r="C173" s="141"/>
      <c r="D173" s="141"/>
      <c r="E173" s="132"/>
      <c r="G173" s="133"/>
      <c r="H173" s="141"/>
      <c r="I173" s="141"/>
      <c r="J173" s="141"/>
      <c r="K173" s="132"/>
    </row>
    <row r="174" spans="1:11" ht="20.25" customHeight="1" x14ac:dyDescent="0.4">
      <c r="A174" s="133"/>
      <c r="B174" s="141"/>
      <c r="C174" s="141"/>
      <c r="D174" s="141"/>
      <c r="E174" s="132"/>
      <c r="G174" s="133"/>
      <c r="H174" s="141"/>
      <c r="I174" s="141"/>
      <c r="J174" s="141"/>
      <c r="K174" s="132"/>
    </row>
    <row r="175" spans="1:11" ht="20.25" customHeight="1" x14ac:dyDescent="0.4">
      <c r="A175" s="112"/>
      <c r="B175" s="113"/>
      <c r="C175" s="113"/>
      <c r="D175" s="113"/>
      <c r="E175" s="114"/>
      <c r="G175" s="112"/>
      <c r="H175" s="113"/>
      <c r="I175" s="113"/>
      <c r="J175" s="113"/>
      <c r="K175" s="114"/>
    </row>
    <row r="176" spans="1:11" ht="20.25" customHeight="1" x14ac:dyDescent="0.4">
      <c r="A176" s="3" t="s">
        <v>23</v>
      </c>
    </row>
    <row r="177" spans="1:11" ht="20.25" customHeight="1" x14ac:dyDescent="0.4">
      <c r="A177" s="109" t="s">
        <v>102</v>
      </c>
      <c r="B177" s="110"/>
      <c r="C177" s="110"/>
      <c r="D177" s="110"/>
      <c r="E177" s="110"/>
      <c r="F177" s="110"/>
      <c r="G177" s="110"/>
      <c r="H177" s="110"/>
      <c r="I177" s="110"/>
      <c r="J177" s="110"/>
      <c r="K177" s="111"/>
    </row>
    <row r="178" spans="1:11" ht="20.25" customHeight="1" x14ac:dyDescent="0.4">
      <c r="A178" s="133"/>
      <c r="B178" s="131"/>
      <c r="C178" s="131"/>
      <c r="D178" s="131"/>
      <c r="E178" s="131"/>
      <c r="F178" s="131"/>
      <c r="G178" s="131"/>
      <c r="H178" s="131"/>
      <c r="I178" s="131"/>
      <c r="J178" s="131"/>
      <c r="K178" s="132"/>
    </row>
    <row r="179" spans="1:11" ht="20.25" customHeight="1" x14ac:dyDescent="0.4">
      <c r="A179" s="133"/>
      <c r="B179" s="131"/>
      <c r="C179" s="131"/>
      <c r="D179" s="131"/>
      <c r="E179" s="131"/>
      <c r="F179" s="131"/>
      <c r="G179" s="131"/>
      <c r="H179" s="131"/>
      <c r="I179" s="131"/>
      <c r="J179" s="131"/>
      <c r="K179" s="132"/>
    </row>
    <row r="180" spans="1:11" ht="20.25" customHeight="1" x14ac:dyDescent="0.4">
      <c r="A180" s="112"/>
      <c r="B180" s="113"/>
      <c r="C180" s="113"/>
      <c r="D180" s="113"/>
      <c r="E180" s="113"/>
      <c r="F180" s="113"/>
      <c r="G180" s="113"/>
      <c r="H180" s="113"/>
      <c r="I180" s="113"/>
      <c r="J180" s="113"/>
      <c r="K180" s="114"/>
    </row>
    <row r="182" spans="1:11" ht="20.25" customHeight="1" x14ac:dyDescent="0.4">
      <c r="A182" s="3" t="s">
        <v>36</v>
      </c>
    </row>
    <row r="183" spans="1:11" ht="20.25" customHeight="1" x14ac:dyDescent="0.4">
      <c r="A183" s="138" t="s">
        <v>81</v>
      </c>
      <c r="B183" s="123"/>
      <c r="C183" s="123"/>
      <c r="D183" s="123"/>
      <c r="E183" s="123"/>
      <c r="F183" s="123"/>
      <c r="G183" s="123"/>
      <c r="H183" s="123"/>
      <c r="I183" s="123"/>
      <c r="J183" s="123"/>
      <c r="K183" s="123"/>
    </row>
  </sheetData>
  <protectedRanges>
    <protectedRange sqref="A150:K150" name="範囲1"/>
  </protectedRanges>
  <mergeCells count="61">
    <mergeCell ref="F119:F120"/>
    <mergeCell ref="A126:K127"/>
    <mergeCell ref="A129:K130"/>
    <mergeCell ref="A132:K134"/>
    <mergeCell ref="H7:K8"/>
    <mergeCell ref="A100:E103"/>
    <mergeCell ref="G100:K103"/>
    <mergeCell ref="A105:K106"/>
    <mergeCell ref="A183:K183"/>
    <mergeCell ref="A156:K158"/>
    <mergeCell ref="A161:K163"/>
    <mergeCell ref="A167:E175"/>
    <mergeCell ref="G167:K175"/>
    <mergeCell ref="F170:F171"/>
    <mergeCell ref="A177:K180"/>
    <mergeCell ref="A151:K153"/>
    <mergeCell ref="A75:K76"/>
    <mergeCell ref="A79:E87"/>
    <mergeCell ref="G79:K87"/>
    <mergeCell ref="F82:F83"/>
    <mergeCell ref="A89:K90"/>
    <mergeCell ref="A92:K93"/>
    <mergeCell ref="A95:K97"/>
    <mergeCell ref="A139:K147"/>
    <mergeCell ref="A150:B150"/>
    <mergeCell ref="D150:E150"/>
    <mergeCell ref="F150:K150"/>
    <mergeCell ref="A108:K109"/>
    <mergeCell ref="A111:K113"/>
    <mergeCell ref="A116:E124"/>
    <mergeCell ref="G116:K124"/>
    <mergeCell ref="A73:K73"/>
    <mergeCell ref="A42:K44"/>
    <mergeCell ref="A48:E53"/>
    <mergeCell ref="G48:K53"/>
    <mergeCell ref="F51:F52"/>
    <mergeCell ref="A55:K56"/>
    <mergeCell ref="A58:K58"/>
    <mergeCell ref="A64:E68"/>
    <mergeCell ref="G64:K68"/>
    <mergeCell ref="F67:F68"/>
    <mergeCell ref="A70:K71"/>
    <mergeCell ref="A60:K61"/>
    <mergeCell ref="A39:K40"/>
    <mergeCell ref="A16:B16"/>
    <mergeCell ref="D16:E16"/>
    <mergeCell ref="G16:K16"/>
    <mergeCell ref="A17:B17"/>
    <mergeCell ref="D17:E17"/>
    <mergeCell ref="G17:K17"/>
    <mergeCell ref="A20:K23"/>
    <mergeCell ref="A26:E34"/>
    <mergeCell ref="G26:K34"/>
    <mergeCell ref="F29:F30"/>
    <mergeCell ref="A36:K37"/>
    <mergeCell ref="A14:B14"/>
    <mergeCell ref="D14:E14"/>
    <mergeCell ref="G14:K14"/>
    <mergeCell ref="A15:B15"/>
    <mergeCell ref="D15:E15"/>
    <mergeCell ref="G15:K15"/>
  </mergeCells>
  <phoneticPr fontId="1"/>
  <conditionalFormatting sqref="A151:K153">
    <cfRule type="expression" dxfId="13" priority="5">
      <formula>$C$150&gt;700</formula>
    </cfRule>
  </conditionalFormatting>
  <conditionalFormatting sqref="C150">
    <cfRule type="expression" dxfId="12" priority="4">
      <formula>$B$150&gt;700</formula>
    </cfRule>
  </conditionalFormatting>
  <conditionalFormatting sqref="D150">
    <cfRule type="expression" dxfId="11" priority="3">
      <formula>$B$150&gt;700</formula>
    </cfRule>
  </conditionalFormatting>
  <conditionalFormatting sqref="F150">
    <cfRule type="expression" dxfId="10" priority="2">
      <formula>$B$150&gt;700</formula>
    </cfRule>
  </conditionalFormatting>
  <conditionalFormatting sqref="F150:K150">
    <cfRule type="expression" dxfId="9" priority="1">
      <formula>$C$150&gt;700</formula>
    </cfRule>
  </conditionalFormatting>
  <hyperlinks>
    <hyperlink ref="A183" r:id="rId1" xr:uid="{65365626-F7D4-474F-AFE6-2C16CBAE3FD5}"/>
  </hyperlinks>
  <pageMargins left="0.7" right="0.7" top="0.75" bottom="0.75" header="0.3" footer="0.3"/>
  <pageSetup paperSize="9" scale="77" fitToHeight="0" orientation="portrait" r:id="rId2"/>
  <rowBreaks count="3" manualBreakCount="3">
    <brk id="45" max="10" man="1"/>
    <brk id="76" max="10" man="1"/>
    <brk id="153" max="10"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tabSelected="1" zoomScale="90" zoomScaleNormal="90" zoomScaleSheetLayoutView="90" workbookViewId="0">
      <selection activeCell="E7" sqref="E7"/>
    </sheetView>
  </sheetViews>
  <sheetFormatPr defaultColWidth="8.625" defaultRowHeight="18.75" x14ac:dyDescent="0.4"/>
  <cols>
    <col min="1" max="1" width="22.75" style="7" customWidth="1"/>
    <col min="2" max="2" width="17.375" style="7" customWidth="1"/>
    <col min="3" max="4" width="13.125" style="7" customWidth="1"/>
    <col min="5" max="5" width="14.75" style="7" customWidth="1"/>
    <col min="6" max="6" width="27.375" style="7" customWidth="1"/>
    <col min="7" max="16384" width="8.625" style="7"/>
  </cols>
  <sheetData>
    <row r="1" spans="1:6" ht="19.5" customHeight="1" thickBot="1" x14ac:dyDescent="0.45">
      <c r="A1" s="145" t="s">
        <v>74</v>
      </c>
      <c r="B1" s="145"/>
      <c r="C1" s="145"/>
      <c r="D1" s="152" t="s">
        <v>109</v>
      </c>
      <c r="E1" s="152"/>
      <c r="F1" s="152"/>
    </row>
    <row r="2" spans="1:6" ht="18.600000000000001" customHeight="1" thickBot="1" x14ac:dyDescent="0.45">
      <c r="B2" s="8"/>
      <c r="C2" s="8"/>
      <c r="D2" s="9" t="s">
        <v>37</v>
      </c>
      <c r="E2" s="146" t="s">
        <v>110</v>
      </c>
      <c r="F2" s="147"/>
    </row>
    <row r="3" spans="1:6" ht="18.600000000000001" customHeight="1" thickBot="1" x14ac:dyDescent="0.45">
      <c r="B3" s="8"/>
      <c r="C3" s="8"/>
      <c r="D3" s="9" t="s">
        <v>38</v>
      </c>
      <c r="E3" s="158" t="s">
        <v>111</v>
      </c>
      <c r="F3" s="148"/>
    </row>
    <row r="4" spans="1:6" ht="17.100000000000001" customHeight="1" thickBot="1" x14ac:dyDescent="0.45">
      <c r="A4" s="10" t="s">
        <v>39</v>
      </c>
      <c r="B4" s="149"/>
      <c r="C4" s="149"/>
      <c r="D4" s="149"/>
      <c r="E4" s="149"/>
      <c r="F4" s="9" t="s">
        <v>40</v>
      </c>
    </row>
    <row r="5" spans="1:6" ht="17.100000000000001" customHeight="1" x14ac:dyDescent="0.4">
      <c r="A5" s="150" t="s">
        <v>41</v>
      </c>
      <c r="B5" s="142" t="s">
        <v>42</v>
      </c>
      <c r="C5" s="150" t="s">
        <v>43</v>
      </c>
      <c r="D5" s="150" t="s">
        <v>44</v>
      </c>
      <c r="E5" s="72" t="s">
        <v>45</v>
      </c>
      <c r="F5" s="11" t="s">
        <v>46</v>
      </c>
    </row>
    <row r="6" spans="1:6" ht="17.100000000000001" customHeight="1" thickBot="1" x14ac:dyDescent="0.45">
      <c r="A6" s="151"/>
      <c r="B6" s="143"/>
      <c r="C6" s="151"/>
      <c r="D6" s="151"/>
      <c r="E6" s="12" t="s">
        <v>47</v>
      </c>
      <c r="F6" s="13" t="s">
        <v>48</v>
      </c>
    </row>
    <row r="7" spans="1:6" ht="17.100000000000001" customHeight="1" x14ac:dyDescent="0.4">
      <c r="A7" s="14" t="s">
        <v>49</v>
      </c>
      <c r="B7" s="15">
        <v>12720000</v>
      </c>
      <c r="C7" s="68">
        <v>12720000</v>
      </c>
      <c r="D7" s="16">
        <v>12720000</v>
      </c>
      <c r="E7" s="17" t="str">
        <f>IF(B7-D7&lt;=0,"",(B7-D7))</f>
        <v/>
      </c>
      <c r="F7" s="67" t="str">
        <f>IF(C7&lt;B7,B7-C7,"")</f>
        <v/>
      </c>
    </row>
    <row r="8" spans="1:6" ht="17.100000000000001" customHeight="1" thickBot="1" x14ac:dyDescent="0.45">
      <c r="A8" s="18" t="s">
        <v>50</v>
      </c>
      <c r="B8" s="19"/>
      <c r="C8" s="66"/>
      <c r="D8" s="20" t="str">
        <f>IF(C8=0,"",C8)</f>
        <v/>
      </c>
      <c r="E8" s="21"/>
      <c r="F8" s="22"/>
    </row>
    <row r="9" spans="1:6" ht="17.100000000000001" customHeight="1" thickBot="1" x14ac:dyDescent="0.45">
      <c r="A9" s="23" t="s">
        <v>51</v>
      </c>
      <c r="B9" s="24">
        <f>IF(SUM(B7,B8)=0,"",SUM(B7,B8))</f>
        <v>12720000</v>
      </c>
      <c r="C9" s="69">
        <f t="shared" ref="C9:F9" si="0">IF(SUM(C7,C8)=0,"",SUM(C7,C8))</f>
        <v>12720000</v>
      </c>
      <c r="D9" s="25">
        <f t="shared" si="0"/>
        <v>12720000</v>
      </c>
      <c r="E9" s="26" t="str">
        <f>IF(SUM(E7,E8)=0,"0",SUM(E7,E8))</f>
        <v>0</v>
      </c>
      <c r="F9" s="24" t="str">
        <f t="shared" si="0"/>
        <v/>
      </c>
    </row>
    <row r="10" spans="1:6" ht="17.100000000000001" customHeight="1" x14ac:dyDescent="0.4"/>
    <row r="11" spans="1:6" ht="17.100000000000001" customHeight="1" thickBot="1" x14ac:dyDescent="0.45">
      <c r="A11" s="10" t="s">
        <v>52</v>
      </c>
      <c r="B11" s="9"/>
      <c r="C11" s="27"/>
      <c r="D11" s="27"/>
      <c r="E11" s="27"/>
      <c r="F11" s="9" t="s">
        <v>53</v>
      </c>
    </row>
    <row r="12" spans="1:6" ht="18.75" customHeight="1" x14ac:dyDescent="0.4">
      <c r="A12" s="150" t="s">
        <v>41</v>
      </c>
      <c r="B12" s="142" t="s">
        <v>54</v>
      </c>
      <c r="C12" s="150" t="s">
        <v>55</v>
      </c>
      <c r="D12" s="150" t="s">
        <v>56</v>
      </c>
      <c r="E12" s="28" t="s">
        <v>57</v>
      </c>
      <c r="F12" s="142" t="s">
        <v>58</v>
      </c>
    </row>
    <row r="13" spans="1:6" ht="29.25" customHeight="1" thickBot="1" x14ac:dyDescent="0.45">
      <c r="A13" s="151"/>
      <c r="B13" s="143"/>
      <c r="C13" s="151"/>
      <c r="D13" s="151"/>
      <c r="E13" s="29" t="s">
        <v>59</v>
      </c>
      <c r="F13" s="143"/>
    </row>
    <row r="14" spans="1:6" ht="17.100000000000001" customHeight="1" x14ac:dyDescent="0.4">
      <c r="A14" s="30" t="s">
        <v>103</v>
      </c>
      <c r="B14" s="16">
        <v>4200000</v>
      </c>
      <c r="C14" s="16">
        <v>4200000</v>
      </c>
      <c r="D14" s="16">
        <v>4200000</v>
      </c>
      <c r="E14" s="31"/>
      <c r="F14" s="32"/>
    </row>
    <row r="15" spans="1:6" ht="17.100000000000001" customHeight="1" x14ac:dyDescent="0.4">
      <c r="A15" s="30" t="s">
        <v>104</v>
      </c>
      <c r="B15" s="33">
        <v>2930000</v>
      </c>
      <c r="C15" s="33">
        <v>2930000</v>
      </c>
      <c r="D15" s="33">
        <v>2930000</v>
      </c>
      <c r="E15" s="35" t="str">
        <f t="shared" ref="E15:E27" si="1">IF(C15-D15=0,"",C15-D15)</f>
        <v/>
      </c>
      <c r="F15" s="36"/>
    </row>
    <row r="16" spans="1:6" ht="17.100000000000001" customHeight="1" x14ac:dyDescent="0.4">
      <c r="A16" s="30" t="s">
        <v>105</v>
      </c>
      <c r="B16" s="33">
        <v>1000000</v>
      </c>
      <c r="C16" s="33">
        <v>1000000</v>
      </c>
      <c r="D16" s="33">
        <v>1000000</v>
      </c>
      <c r="E16" s="35" t="str">
        <f t="shared" si="1"/>
        <v/>
      </c>
      <c r="F16" s="36"/>
    </row>
    <row r="17" spans="1:6" ht="17.100000000000001" customHeight="1" x14ac:dyDescent="0.4">
      <c r="A17" s="30" t="s">
        <v>106</v>
      </c>
      <c r="B17" s="33">
        <v>2100000</v>
      </c>
      <c r="C17" s="33">
        <v>2100000</v>
      </c>
      <c r="D17" s="33">
        <v>2100000</v>
      </c>
      <c r="E17" s="35" t="str">
        <f t="shared" si="1"/>
        <v/>
      </c>
      <c r="F17" s="36"/>
    </row>
    <row r="18" spans="1:6" ht="17.100000000000001" customHeight="1" x14ac:dyDescent="0.4">
      <c r="A18" s="156" t="s">
        <v>107</v>
      </c>
      <c r="B18" s="33">
        <v>2000000</v>
      </c>
      <c r="C18" s="33">
        <v>2000000</v>
      </c>
      <c r="D18" s="33">
        <v>2000000</v>
      </c>
      <c r="E18" s="35" t="str">
        <f t="shared" si="1"/>
        <v/>
      </c>
      <c r="F18" s="36"/>
    </row>
    <row r="19" spans="1:6" ht="17.100000000000001" customHeight="1" x14ac:dyDescent="0.4">
      <c r="A19" s="157" t="s">
        <v>108</v>
      </c>
      <c r="B19" s="33">
        <v>490000</v>
      </c>
      <c r="C19" s="33">
        <v>490000</v>
      </c>
      <c r="D19" s="33">
        <v>490000</v>
      </c>
      <c r="E19" s="35" t="str">
        <f t="shared" si="1"/>
        <v/>
      </c>
      <c r="F19" s="36"/>
    </row>
    <row r="20" spans="1:6" ht="17.100000000000001" customHeight="1" x14ac:dyDescent="0.4">
      <c r="A20" s="30"/>
      <c r="B20" s="33"/>
      <c r="C20" s="33"/>
      <c r="D20" s="34"/>
      <c r="E20" s="35" t="str">
        <f t="shared" si="1"/>
        <v/>
      </c>
      <c r="F20" s="36"/>
    </row>
    <row r="21" spans="1:6" ht="17.100000000000001" customHeight="1" x14ac:dyDescent="0.4">
      <c r="A21" s="30"/>
      <c r="B21" s="33"/>
      <c r="C21" s="33"/>
      <c r="D21" s="34"/>
      <c r="E21" s="35" t="str">
        <f t="shared" si="1"/>
        <v/>
      </c>
      <c r="F21" s="36"/>
    </row>
    <row r="22" spans="1:6" ht="17.100000000000001" customHeight="1" x14ac:dyDescent="0.4">
      <c r="A22" s="30"/>
      <c r="B22" s="33"/>
      <c r="C22" s="33"/>
      <c r="D22" s="34"/>
      <c r="E22" s="35" t="str">
        <f t="shared" si="1"/>
        <v/>
      </c>
      <c r="F22" s="36"/>
    </row>
    <row r="23" spans="1:6" ht="17.100000000000001" customHeight="1" x14ac:dyDescent="0.4">
      <c r="A23" s="30"/>
      <c r="B23" s="33"/>
      <c r="C23" s="33"/>
      <c r="D23" s="34"/>
      <c r="E23" s="35" t="str">
        <f t="shared" si="1"/>
        <v/>
      </c>
      <c r="F23" s="36"/>
    </row>
    <row r="24" spans="1:6" ht="17.100000000000001" customHeight="1" x14ac:dyDescent="0.4">
      <c r="A24" s="30"/>
      <c r="B24" s="33"/>
      <c r="C24" s="33"/>
      <c r="D24" s="34"/>
      <c r="E24" s="35" t="str">
        <f t="shared" si="1"/>
        <v/>
      </c>
      <c r="F24" s="36"/>
    </row>
    <row r="25" spans="1:6" ht="17.100000000000001" customHeight="1" thickBot="1" x14ac:dyDescent="0.45">
      <c r="A25" s="30"/>
      <c r="B25" s="33"/>
      <c r="C25" s="33"/>
      <c r="D25" s="34"/>
      <c r="E25" s="35" t="str">
        <f t="shared" si="1"/>
        <v/>
      </c>
      <c r="F25" s="36"/>
    </row>
    <row r="26" spans="1:6" ht="17.100000000000001" customHeight="1" thickBot="1" x14ac:dyDescent="0.45">
      <c r="A26" s="37" t="s">
        <v>60</v>
      </c>
      <c r="B26" s="38">
        <f>IF(SUM(B14:B25)=0,"",SUM(B12:B25))</f>
        <v>12720000</v>
      </c>
      <c r="C26" s="39"/>
      <c r="D26" s="40"/>
      <c r="E26" s="35" t="str">
        <f t="shared" si="1"/>
        <v/>
      </c>
      <c r="F26" s="36"/>
    </row>
    <row r="27" spans="1:6" ht="17.100000000000001" customHeight="1" thickBot="1" x14ac:dyDescent="0.45">
      <c r="A27" s="41" t="s">
        <v>61</v>
      </c>
      <c r="B27" s="42">
        <f>IFERROR(B26-B28,"")</f>
        <v>0</v>
      </c>
      <c r="C27" s="43"/>
      <c r="D27" s="44"/>
      <c r="E27" s="35" t="str">
        <f t="shared" si="1"/>
        <v/>
      </c>
      <c r="F27" s="36"/>
    </row>
    <row r="28" spans="1:6" ht="17.100000000000001" customHeight="1" thickBot="1" x14ac:dyDescent="0.45">
      <c r="A28" s="45" t="s">
        <v>62</v>
      </c>
      <c r="B28" s="46">
        <f>IFERROR(ROUNDDOWN(B26,-4),"")</f>
        <v>12720000</v>
      </c>
      <c r="C28" s="70">
        <f>IF(SUM(C14:C27)=0,"",SUM(C14:C27))</f>
        <v>12720000</v>
      </c>
      <c r="D28" s="46">
        <f>IF(SUM(D14:D27)=0,"",SUM(D14:D27))</f>
        <v>12720000</v>
      </c>
      <c r="E28" s="47" t="str">
        <f>IF(SUM(E14:E27)=0,"0",SUM(E14:E27))</f>
        <v>0</v>
      </c>
      <c r="F28" s="48"/>
    </row>
    <row r="29" spans="1:6" ht="15.75" customHeight="1" x14ac:dyDescent="0.4">
      <c r="A29" s="1" t="s">
        <v>63</v>
      </c>
      <c r="B29" s="49"/>
    </row>
    <row r="30" spans="1:6" ht="15.75" customHeight="1" x14ac:dyDescent="0.4">
      <c r="A30" s="1" t="s">
        <v>64</v>
      </c>
      <c r="B30" s="49"/>
    </row>
    <row r="31" spans="1:6" ht="15.75" customHeight="1" x14ac:dyDescent="0.4">
      <c r="A31" s="1"/>
      <c r="B31" s="49"/>
    </row>
    <row r="32" spans="1:6" ht="15.75" customHeight="1" x14ac:dyDescent="0.4">
      <c r="A32" s="1" t="s">
        <v>65</v>
      </c>
      <c r="B32" s="49"/>
      <c r="C32" s="50"/>
      <c r="D32" s="50"/>
      <c r="E32" s="50"/>
      <c r="F32" s="50"/>
    </row>
    <row r="33" spans="1:6" ht="15.75" customHeight="1" x14ac:dyDescent="0.4">
      <c r="A33" s="144" t="s">
        <v>66</v>
      </c>
      <c r="B33" s="144"/>
    </row>
    <row r="34" spans="1:6" ht="15.75" customHeight="1" x14ac:dyDescent="0.4">
      <c r="A34" s="153" t="str">
        <f>IF(C9&lt;B9,"有り","無し")</f>
        <v>無し</v>
      </c>
      <c r="B34" s="153"/>
    </row>
    <row r="35" spans="1:6" ht="15.75" customHeight="1" x14ac:dyDescent="0.4">
      <c r="A35" s="51" t="s">
        <v>67</v>
      </c>
      <c r="B35" s="51"/>
      <c r="C35" s="51"/>
      <c r="D35" s="51"/>
      <c r="E35" s="51"/>
      <c r="F35" s="52"/>
    </row>
    <row r="36" spans="1:6" ht="15.75" customHeight="1" x14ac:dyDescent="0.4">
      <c r="A36" s="51" t="s">
        <v>68</v>
      </c>
      <c r="B36" s="51"/>
      <c r="C36" s="51"/>
      <c r="D36" s="51"/>
      <c r="E36" s="51"/>
      <c r="F36" s="52"/>
    </row>
    <row r="37" spans="1:6" ht="15.75" customHeight="1" x14ac:dyDescent="0.4">
      <c r="A37" s="51"/>
      <c r="B37" s="51"/>
      <c r="C37" s="51"/>
      <c r="D37" s="51"/>
      <c r="E37" s="53"/>
    </row>
    <row r="38" spans="1:6" ht="15.75" customHeight="1" x14ac:dyDescent="0.4">
      <c r="A38" s="51"/>
      <c r="B38" s="51"/>
      <c r="C38" s="51"/>
      <c r="D38" s="51"/>
      <c r="E38" s="53"/>
    </row>
    <row r="39" spans="1:6" ht="15.75" customHeight="1" thickBot="1" x14ac:dyDescent="0.45">
      <c r="A39" s="53"/>
      <c r="B39" s="53"/>
      <c r="C39" s="53"/>
      <c r="D39" s="53"/>
      <c r="E39" s="53"/>
    </row>
    <row r="40" spans="1:6" ht="19.5" customHeight="1" thickBot="1" x14ac:dyDescent="0.45">
      <c r="A40" s="54" t="s">
        <v>69</v>
      </c>
      <c r="B40" s="55" t="s">
        <v>70</v>
      </c>
      <c r="C40" s="56"/>
      <c r="D40" s="56"/>
      <c r="E40" s="56"/>
      <c r="F40" s="56"/>
    </row>
    <row r="41" spans="1:6" ht="37.5" x14ac:dyDescent="0.4">
      <c r="A41" s="57" t="s">
        <v>71</v>
      </c>
      <c r="B41" s="58" t="str">
        <f>IF(B9="","",(IF(B9=B28,"OK","NG")))</f>
        <v>OK</v>
      </c>
    </row>
    <row r="42" spans="1:6" ht="37.5" x14ac:dyDescent="0.4">
      <c r="A42" s="59" t="s">
        <v>72</v>
      </c>
      <c r="B42" s="60" t="str">
        <f>IF(B9="","",(IF(C9=C28,"OK","NG")))</f>
        <v>OK</v>
      </c>
      <c r="C42" s="61"/>
    </row>
    <row r="43" spans="1:6" ht="57" thickBot="1" x14ac:dyDescent="0.45">
      <c r="A43" s="62" t="s">
        <v>73</v>
      </c>
      <c r="B43" s="63" t="str">
        <f>IFERROR(IF(D9+E9=D28+E28, "OK", "NG"),"")</f>
        <v>OK</v>
      </c>
      <c r="C43" s="64"/>
    </row>
    <row r="44" spans="1:6" ht="17.25" customHeight="1" x14ac:dyDescent="0.4">
      <c r="A44" s="65"/>
      <c r="B44" s="65"/>
      <c r="C44" s="65"/>
      <c r="D44" s="65"/>
      <c r="E44" s="65"/>
      <c r="F44" s="65"/>
    </row>
    <row r="57" spans="1:1" x14ac:dyDescent="0.4">
      <c r="A57" s="1"/>
    </row>
    <row r="58" spans="1:1" x14ac:dyDescent="0.4">
      <c r="A58" s="1"/>
    </row>
  </sheetData>
  <mergeCells count="16">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 ref="D1:F1"/>
  </mergeCells>
  <phoneticPr fontId="1"/>
  <conditionalFormatting sqref="C43">
    <cfRule type="containsText" dxfId="8" priority="9" operator="containsText" text="NG">
      <formula>NOT(ISERROR(SEARCH("NG",C43)))</formula>
    </cfRule>
    <cfRule type="expression" dxfId="7" priority="10">
      <formula>$B$43</formula>
    </cfRule>
    <cfRule type="expression" priority="11">
      <formula>$B$43</formula>
    </cfRule>
  </conditionalFormatting>
  <conditionalFormatting sqref="C41">
    <cfRule type="containsText" dxfId="6" priority="7" operator="containsText" text="NG">
      <formula>NOT(ISERROR(SEARCH("NG",C41)))</formula>
    </cfRule>
    <cfRule type="containsText" priority="8" operator="containsText" text="NG">
      <formula>NOT(ISERROR(SEARCH("NG",C41)))</formula>
    </cfRule>
  </conditionalFormatting>
  <conditionalFormatting sqref="C42">
    <cfRule type="containsText" dxfId="5" priority="6" operator="containsText" text="NG">
      <formula>NOT(ISERROR(SEARCH("NG",C42)))</formula>
    </cfRule>
  </conditionalFormatting>
  <conditionalFormatting sqref="B43">
    <cfRule type="containsText" dxfId="4" priority="2" operator="containsText" text="NG">
      <formula>NOT(ISERROR(SEARCH("NG",B43)))</formula>
    </cfRule>
    <cfRule type="containsText" dxfId="3" priority="5" operator="containsText" text="NG">
      <formula>NOT(ISERROR(SEARCH("NG",B43)))</formula>
    </cfRule>
  </conditionalFormatting>
  <conditionalFormatting sqref="B41">
    <cfRule type="containsText" dxfId="2" priority="4" operator="containsText" text="NG">
      <formula>NOT(ISERROR(SEARCH("NG",B41)))</formula>
    </cfRule>
  </conditionalFormatting>
  <conditionalFormatting sqref="B42">
    <cfRule type="containsText" dxfId="1" priority="3" operator="containsText" text="NG">
      <formula>NOT(ISERROR(SEARCH("NG",B42)))</formula>
    </cfRule>
  </conditionalFormatting>
  <conditionalFormatting sqref="A34:B34">
    <cfRule type="containsText" dxfId="0"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133350</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95250</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133350</xdr:colOff>
                    <xdr:row>56</xdr:row>
                    <xdr:rowOff>38100</xdr:rowOff>
                  </from>
                  <to>
                    <xdr:col>0</xdr:col>
                    <xdr:colOff>466725</xdr:colOff>
                    <xdr:row>57</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114300</xdr:colOff>
                    <xdr:row>48</xdr:row>
                    <xdr:rowOff>133350</xdr:rowOff>
                  </from>
                  <to>
                    <xdr:col>0</xdr:col>
                    <xdr:colOff>447675</xdr:colOff>
                    <xdr:row>49</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95250</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133350</xdr:colOff>
                    <xdr:row>56</xdr:row>
                    <xdr:rowOff>38100</xdr:rowOff>
                  </from>
                  <to>
                    <xdr:col>0</xdr:col>
                    <xdr:colOff>466725</xdr:colOff>
                    <xdr:row>57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【フォーム】完了報告書</vt:lpstr>
      <vt:lpstr>【フォーム】収支計算書</vt:lpstr>
      <vt:lpstr>【フォーム】完了報告書!Print_Area</vt:lpstr>
      <vt:lpstr>【フォーム】収支計算書!Print_Area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2020-03-19T05:24:39Z</dcterms:created>
  <dcterms:modified xsi:type="dcterms:W3CDTF">2021-06-14T07:05:39Z</dcterms:modified>
</cp:coreProperties>
</file>