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9425" yWindow="2865" windowWidth="23040" windowHeight="9825"/>
  </bookViews>
  <sheets>
    <sheet name="【フォーム】完了報告書　※提出必須" sheetId="7" r:id="rId1"/>
    <sheet name="【フォーム】収支計算書　※提出必須" sheetId="3" r:id="rId2"/>
  </sheets>
  <definedNames>
    <definedName name="_xlnm.Print_Area" localSheetId="0">'【フォーム】完了報告書　※提出必須'!$A$1:$L$129</definedName>
    <definedName name="_xlnm.Print_Area" localSheetId="1">'【フォーム】収支計算書　※提出必須'!$A$1:$G$30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3" l="1"/>
  <c r="F9" i="3" s="1"/>
  <c r="E7" i="3" l="1"/>
  <c r="E9" i="3" s="1"/>
  <c r="B26" i="3" l="1"/>
  <c r="B28" i="3" s="1"/>
  <c r="B27" i="3" s="1"/>
  <c r="D20" i="7" l="1"/>
  <c r="D19" i="7"/>
  <c r="C9" i="3" l="1"/>
  <c r="D18" i="7" s="1"/>
  <c r="B9" i="3"/>
  <c r="D15" i="7" l="1"/>
  <c r="D14" i="7"/>
  <c r="E14" i="3" l="1"/>
  <c r="C78" i="7" l="1"/>
  <c r="F78" i="7" s="1"/>
  <c r="D28" i="3"/>
  <c r="C28" i="3"/>
  <c r="E27" i="3"/>
  <c r="E26" i="3"/>
  <c r="E25" i="3"/>
  <c r="E24" i="3"/>
  <c r="E23" i="3"/>
  <c r="E22" i="3"/>
  <c r="E21" i="3"/>
  <c r="E20" i="3"/>
  <c r="E19" i="3"/>
  <c r="E18" i="3"/>
  <c r="E17" i="3"/>
  <c r="E16" i="3"/>
  <c r="E15" i="3"/>
  <c r="D8" i="3"/>
  <c r="D9" i="3" s="1"/>
  <c r="D21" i="7"/>
  <c r="E28" i="3" l="1"/>
  <c r="B41" i="3"/>
  <c r="B42" i="3"/>
  <c r="A34" i="3"/>
  <c r="B43" i="3" l="1"/>
  <c r="D13" i="7"/>
</calcChain>
</file>

<file path=xl/sharedStrings.xml><?xml version="1.0" encoding="utf-8"?>
<sst xmlns="http://schemas.openxmlformats.org/spreadsheetml/2006/main" count="127" uniqueCount="111">
  <si>
    <t>完了報告書</t>
    <phoneticPr fontId="1"/>
  </si>
  <si>
    <t>日本財団　会長　笹川　陽平　殿</t>
    <phoneticPr fontId="1"/>
  </si>
  <si>
    <t>■契約時</t>
    <rPh sb="1" eb="3">
      <t>ケイヤク</t>
    </rPh>
    <rPh sb="3" eb="4">
      <t>ジ</t>
    </rPh>
    <phoneticPr fontId="1"/>
  </si>
  <si>
    <t>事業費総額</t>
    <rPh sb="0" eb="3">
      <t>ジギョウヒ</t>
    </rPh>
    <rPh sb="3" eb="5">
      <t>ソウガク</t>
    </rPh>
    <phoneticPr fontId="1"/>
  </si>
  <si>
    <t>：</t>
    <phoneticPr fontId="1"/>
  </si>
  <si>
    <t>円</t>
    <rPh sb="0" eb="1">
      <t>エン</t>
    </rPh>
    <phoneticPr fontId="1"/>
  </si>
  <si>
    <t>自己負担額</t>
    <rPh sb="0" eb="2">
      <t>ジコ</t>
    </rPh>
    <rPh sb="2" eb="4">
      <t>フタン</t>
    </rPh>
    <rPh sb="4" eb="5">
      <t>ガク</t>
    </rPh>
    <phoneticPr fontId="1"/>
  </si>
  <si>
    <t>助成金額</t>
    <rPh sb="0" eb="2">
      <t>ジョセイ</t>
    </rPh>
    <rPh sb="2" eb="4">
      <t>キンガク</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</si>
  <si>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</si>
  <si>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t>■事業完了時</t>
    <rPh sb="1" eb="3">
      <t>ジギョウ</t>
    </rPh>
    <rPh sb="3" eb="5">
      <t>カンリョウ</t>
    </rPh>
    <rPh sb="5" eb="6">
      <t>ジ</t>
    </rPh>
    <phoneticPr fontId="1"/>
  </si>
  <si>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</si>
  <si>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</si>
  <si>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</si>
  <si>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</si>
  <si>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</si>
  <si>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</si>
  <si>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</si>
  <si>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</si>
  <si>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</si>
  <si>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■事業内容1</t>
    <rPh sb="1" eb="3">
      <t>ジギョウ</t>
    </rPh>
    <rPh sb="3" eb="5">
      <t>ナイヨウ</t>
    </rPh>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</si>
  <si>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</si>
  <si>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</si>
  <si>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(3)成功したこととその要因</t>
    <phoneticPr fontId="1"/>
  </si>
  <si>
    <t>(4)失敗したこととその要因</t>
    <phoneticPr fontId="1"/>
  </si>
  <si>
    <t>(5)事業内容詳細</t>
    <rPh sb="3" eb="5">
      <t>ジギョウ</t>
    </rPh>
    <rPh sb="5" eb="7">
      <t>ナイヨウ</t>
    </rPh>
    <rPh sb="7" eb="9">
      <t>ショウサイ</t>
    </rPh>
    <phoneticPr fontId="1"/>
  </si>
  <si>
    <t>■事業内容2</t>
    <rPh sb="1" eb="5">
      <t>ジギョウ</t>
    </rPh>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</si>
  <si>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</si>
  <si>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</si>
  <si>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 xml:space="preserve">2.契約時事業目標の達成状況： </t>
    <phoneticPr fontId="1"/>
  </si>
  <si>
    <t>(1)助成契約書記載の目標</t>
    <phoneticPr fontId="1"/>
  </si>
  <si>
    <r>
      <t>(2)目標の達成状況</t>
    </r>
    <r>
      <rPr>
        <b/>
        <sz val="12"/>
        <color theme="1"/>
        <rFont val="ＭＳ Ｐゴシック"/>
        <family val="3"/>
        <charset val="128"/>
      </rPr>
      <t>［700文字以内］</t>
    </r>
    <rPh sb="14" eb="16">
      <t>モジ</t>
    </rPh>
    <rPh sb="16" eb="18">
      <t>イナイ</t>
    </rPh>
    <phoneticPr fontId="1"/>
  </si>
  <si>
    <t>入力文字数</t>
    <rPh sb="0" eb="2">
      <t>ニュウリョク</t>
    </rPh>
    <rPh sb="2" eb="5">
      <t>モジスウ</t>
    </rPh>
    <phoneticPr fontId="1"/>
  </si>
  <si>
    <t>文字数チェック</t>
    <phoneticPr fontId="1"/>
  </si>
  <si>
    <t>3.事業実施によって得られた成果</t>
    <phoneticPr fontId="1"/>
  </si>
  <si>
    <t>4.活動を通じて明らかになった新たな課題と対応案</t>
    <phoneticPr fontId="1"/>
  </si>
  <si>
    <t>5.事業成果物</t>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</si>
  <si>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</si>
  <si>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</si>
  <si>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(3)未作成となった要因</t>
    <rPh sb="3" eb="4">
      <t>ミ</t>
    </rPh>
    <rPh sb="4" eb="6">
      <t>サクセイ</t>
    </rPh>
    <phoneticPr fontId="1"/>
  </si>
  <si>
    <t>(4)成果物を登録したウェブサイトのURL</t>
    <rPh sb="3" eb="6">
      <t>セイカブツ</t>
    </rPh>
    <rPh sb="7" eb="9">
      <t>トウロク</t>
    </rPh>
    <phoneticPr fontId="1"/>
  </si>
  <si>
    <t>収支計算書</t>
    <rPh sb="2" eb="5">
      <t>ケイサンショ</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</si>
  <si>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</si>
  <si>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</si>
  <si>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</si>
  <si>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</si>
  <si>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</si>
  <si>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</si>
  <si>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</si>
  <si>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</si>
  <si>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</si>
  <si>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</si>
  <si>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</si>
  <si>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</si>
  <si>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</si>
  <si>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</si>
  <si>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</si>
  <si>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</si>
  <si>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</si>
  <si>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</si>
  <si>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</si>
  <si>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</si>
  <si>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</si>
  <si>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</si>
  <si>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</si>
  <si>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</si>
  <si>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</si>
  <si>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</si>
  <si>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</si>
  <si>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</si>
  <si>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</si>
  <si>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</si>
  <si>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</si>
  <si>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</si>
  <si>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</si>
  <si>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</si>
  <si>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</si>
  <si>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</si>
  <si>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</si>
  <si>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事業ID：2020566771</t>
    <phoneticPr fontId="1"/>
  </si>
  <si>
    <t>事業名：海と食の地域モデルin射水(海と日本2021）</t>
    <phoneticPr fontId="1"/>
  </si>
  <si>
    <t>団体名：海と食の地域モデルin射水　実行委員会</t>
    <phoneticPr fontId="1"/>
  </si>
  <si>
    <t>代表者名：実行委員長　蓑島 毅　　　　印</t>
    <rPh sb="5" eb="7">
      <t>ジッコウ</t>
    </rPh>
    <rPh sb="7" eb="10">
      <t>イインチョウ</t>
    </rPh>
    <rPh sb="11" eb="13">
      <t>ミノシマ</t>
    </rPh>
    <rPh sb="14" eb="15">
      <t>タケシ</t>
    </rPh>
    <phoneticPr fontId="1"/>
  </si>
  <si>
    <t>TEL：076-222-5121</t>
    <phoneticPr fontId="1"/>
  </si>
  <si>
    <t>事業完了日：2022年3月31日</t>
    <phoneticPr fontId="1"/>
  </si>
  <si>
    <t>報告日付：2022年4月14日</t>
    <phoneticPr fontId="1"/>
  </si>
  <si>
    <t xml:space="preserve">「海の魚」を切り口とし、海を用いた地域活性化モデル構築のため以下の事業を実施する
１．富山湾の海山連携体験イベント
（１）時期：2021年7月～9月
（２）場所：富山（射水市）
（３）参加者：100名
（４）内容：
海山川の連環、歴史について知りながら、持続可能な漁業を目的としたシロエビ漁師たちによる山と海を守る活動の話と体験
</t>
    <rPh sb="1" eb="2">
      <t>ウミ</t>
    </rPh>
    <rPh sb="3" eb="4">
      <t>サカナ</t>
    </rPh>
    <rPh sb="6" eb="7">
      <t>キ</t>
    </rPh>
    <rPh sb="8" eb="9">
      <t>クチ</t>
    </rPh>
    <rPh sb="12" eb="13">
      <t>ウミ</t>
    </rPh>
    <rPh sb="14" eb="15">
      <t>モチ</t>
    </rPh>
    <rPh sb="17" eb="19">
      <t>チイキ</t>
    </rPh>
    <rPh sb="19" eb="22">
      <t>カッセイカ</t>
    </rPh>
    <rPh sb="25" eb="27">
      <t>コウチク</t>
    </rPh>
    <rPh sb="30" eb="32">
      <t>イカ</t>
    </rPh>
    <rPh sb="33" eb="35">
      <t>ジギョウ</t>
    </rPh>
    <rPh sb="36" eb="38">
      <t>ジッシ</t>
    </rPh>
    <rPh sb="44" eb="46">
      <t>トヤマ</t>
    </rPh>
    <rPh sb="46" eb="47">
      <t>ワン</t>
    </rPh>
    <rPh sb="48" eb="50">
      <t>ウミヤマ</t>
    </rPh>
    <rPh sb="50" eb="52">
      <t>レンケイ</t>
    </rPh>
    <rPh sb="52" eb="54">
      <t>タイケン</t>
    </rPh>
    <rPh sb="62" eb="64">
      <t>ジキ</t>
    </rPh>
    <rPh sb="69" eb="70">
      <t>ネン</t>
    </rPh>
    <rPh sb="71" eb="72">
      <t>ガツ</t>
    </rPh>
    <rPh sb="74" eb="75">
      <t>ガツ</t>
    </rPh>
    <rPh sb="79" eb="81">
      <t>バショ</t>
    </rPh>
    <rPh sb="82" eb="84">
      <t>トヤマ</t>
    </rPh>
    <rPh sb="85" eb="88">
      <t>イミズシ</t>
    </rPh>
    <rPh sb="93" eb="96">
      <t>サンカシャ</t>
    </rPh>
    <rPh sb="100" eb="101">
      <t>メイ</t>
    </rPh>
    <rPh sb="105" eb="107">
      <t>ナイヨウ</t>
    </rPh>
    <rPh sb="109" eb="111">
      <t>ウミヤマ</t>
    </rPh>
    <rPh sb="111" eb="112">
      <t>カワ</t>
    </rPh>
    <rPh sb="113" eb="115">
      <t>レンカン</t>
    </rPh>
    <rPh sb="116" eb="118">
      <t>レキシ</t>
    </rPh>
    <rPh sb="122" eb="123">
      <t>シ</t>
    </rPh>
    <rPh sb="128" eb="130">
      <t>ジゾク</t>
    </rPh>
    <rPh sb="130" eb="132">
      <t>カノウ</t>
    </rPh>
    <rPh sb="133" eb="135">
      <t>ギョギョウ</t>
    </rPh>
    <rPh sb="136" eb="138">
      <t>モクテキ</t>
    </rPh>
    <rPh sb="145" eb="147">
      <t>リョウシ</t>
    </rPh>
    <rPh sb="152" eb="153">
      <t>ヤマ</t>
    </rPh>
    <rPh sb="154" eb="155">
      <t>ウミ</t>
    </rPh>
    <rPh sb="156" eb="157">
      <t>マモ</t>
    </rPh>
    <rPh sb="158" eb="160">
      <t>カツドウ</t>
    </rPh>
    <rPh sb="161" eb="162">
      <t>ハナシ</t>
    </rPh>
    <rPh sb="163" eb="165">
      <t>タイケン</t>
    </rPh>
    <phoneticPr fontId="1"/>
  </si>
  <si>
    <t>２．「海と食」の射水モデル構築
（１）時期：2021年5月～2022年3月
（２）場所：富山（射水市）
（３）参加者：3,000名
（４）内容：
市長、行政、地元の漁協、地元スーパーや飲食店、大学生等と連携し県外へ、海を軸とした地域モデルとして発信していく</t>
    <rPh sb="3" eb="4">
      <t>ウミ</t>
    </rPh>
    <rPh sb="5" eb="6">
      <t>ショク</t>
    </rPh>
    <rPh sb="8" eb="10">
      <t>イミズ</t>
    </rPh>
    <rPh sb="13" eb="15">
      <t>コウチク</t>
    </rPh>
    <rPh sb="34" eb="35">
      <t>ネン</t>
    </rPh>
    <rPh sb="73" eb="75">
      <t>シチョウ</t>
    </rPh>
    <rPh sb="76" eb="78">
      <t>ギョウセイ</t>
    </rPh>
    <rPh sb="79" eb="81">
      <t>ジモト</t>
    </rPh>
    <rPh sb="82" eb="84">
      <t>ギョキョウ</t>
    </rPh>
    <rPh sb="85" eb="87">
      <t>ジモト</t>
    </rPh>
    <rPh sb="92" eb="94">
      <t>インショク</t>
    </rPh>
    <rPh sb="94" eb="95">
      <t>テン</t>
    </rPh>
    <rPh sb="96" eb="99">
      <t>ダイガクセイ</t>
    </rPh>
    <rPh sb="99" eb="100">
      <t>トウ</t>
    </rPh>
    <rPh sb="101" eb="103">
      <t>レンケイ</t>
    </rPh>
    <rPh sb="104" eb="106">
      <t>ケンガイ</t>
    </rPh>
    <rPh sb="108" eb="109">
      <t>ウミ</t>
    </rPh>
    <rPh sb="110" eb="111">
      <t>ジク</t>
    </rPh>
    <rPh sb="114" eb="116">
      <t>チイキ</t>
    </rPh>
    <rPh sb="122" eb="124">
      <t>ハッシン</t>
    </rPh>
    <phoneticPr fontId="1"/>
  </si>
  <si>
    <t>〇富山県内でも商品の認知度がまだまだ低い。
→メディアでの露出も含め、商品との接点を増やす取り組みが必要。また、情報発信力の高いメンバーを座組に入れる必要があった</t>
    <rPh sb="56" eb="58">
      <t>ジョウホウ</t>
    </rPh>
    <rPh sb="58" eb="60">
      <t>ハッシン</t>
    </rPh>
    <rPh sb="60" eb="61">
      <t>リョク</t>
    </rPh>
    <rPh sb="62" eb="63">
      <t>タカ</t>
    </rPh>
    <rPh sb="69" eb="70">
      <t>ザ</t>
    </rPh>
    <rPh sb="70" eb="71">
      <t>グミ</t>
    </rPh>
    <rPh sb="72" eb="73">
      <t>イ</t>
    </rPh>
    <rPh sb="75" eb="77">
      <t>ヒツヨウ</t>
    </rPh>
    <phoneticPr fontId="1"/>
  </si>
  <si>
    <t>〇飲食店の連携店舗を１９店舗
→を料理の作成に手間のかからない射水シロエビくりーむコロッケの「冷凍食品」を飲食店に提案した
〇自発的にコロッケの販売に取り組む店舗が出現。（店舗によっては1日に100食販売する店舗も）
→しっかり商品やシロエビの魅力をアピールすることで飲食店にとっても利益が出るこという成功体験を作ることができた
〇飲食関係者に拘らず、富山湾サイクリング（マイクロツーリズム）の企画を通して商品の接点を増やすことに成功。県内の観光協会や大学、ツアー会社などを巻き込み実施することができた。</t>
    <rPh sb="1" eb="3">
      <t>インショク</t>
    </rPh>
    <rPh sb="3" eb="4">
      <t>テン</t>
    </rPh>
    <rPh sb="5" eb="7">
      <t>レンケイ</t>
    </rPh>
    <rPh sb="7" eb="9">
      <t>テンポ</t>
    </rPh>
    <rPh sb="12" eb="14">
      <t>テンポ</t>
    </rPh>
    <rPh sb="17" eb="19">
      <t>リョウリ</t>
    </rPh>
    <rPh sb="31" eb="33">
      <t>イミズ</t>
    </rPh>
    <rPh sb="114" eb="116">
      <t>ショウヒン</t>
    </rPh>
    <rPh sb="122" eb="124">
      <t>ミリョク</t>
    </rPh>
    <rPh sb="134" eb="136">
      <t>インショク</t>
    </rPh>
    <rPh sb="136" eb="137">
      <t>テン</t>
    </rPh>
    <rPh sb="142" eb="144">
      <t>リエキ</t>
    </rPh>
    <rPh sb="145" eb="146">
      <t>デ</t>
    </rPh>
    <rPh sb="151" eb="153">
      <t>セイコウ</t>
    </rPh>
    <rPh sb="153" eb="155">
      <t>タイケン</t>
    </rPh>
    <rPh sb="156" eb="157">
      <t>ツク</t>
    </rPh>
    <rPh sb="166" eb="168">
      <t>インショク</t>
    </rPh>
    <rPh sb="168" eb="170">
      <t>カンケイ</t>
    </rPh>
    <rPh sb="170" eb="171">
      <t>シャ</t>
    </rPh>
    <rPh sb="172" eb="173">
      <t>コダワ</t>
    </rPh>
    <rPh sb="200" eb="201">
      <t>トオ</t>
    </rPh>
    <rPh sb="203" eb="205">
      <t>ショウヒン</t>
    </rPh>
    <rPh sb="206" eb="208">
      <t>セッテン</t>
    </rPh>
    <rPh sb="209" eb="210">
      <t>フ</t>
    </rPh>
    <rPh sb="215" eb="217">
      <t>セイコウ</t>
    </rPh>
    <rPh sb="241" eb="243">
      <t>ジッシ</t>
    </rPh>
    <phoneticPr fontId="1"/>
  </si>
  <si>
    <t>〇プロジェクトをサポートする自治体、地元商工会議所、観光協会、漁業協同組合、飲食店など：８０名
〇飲食店連携：２４００人
〇お土産、ＥＣサイト、流通での販売１６００人
具体策：
地元団体や飲食店とのイベント実施。また冷凍食品の販売を、コンビニ、業務用、スーパー、百貨店、ふるさと納税サイトなどでの販売までつなげる</t>
    <rPh sb="14" eb="17">
      <t>ジチタイ</t>
    </rPh>
    <rPh sb="18" eb="20">
      <t>ジモト</t>
    </rPh>
    <rPh sb="20" eb="22">
      <t>ショウコウ</t>
    </rPh>
    <rPh sb="22" eb="25">
      <t>カイギショ</t>
    </rPh>
    <rPh sb="26" eb="28">
      <t>カンコウ</t>
    </rPh>
    <rPh sb="28" eb="30">
      <t>キョウカイ</t>
    </rPh>
    <rPh sb="31" eb="33">
      <t>ギョギョウ</t>
    </rPh>
    <rPh sb="33" eb="35">
      <t>キョウドウ</t>
    </rPh>
    <rPh sb="35" eb="37">
      <t>クミアイ</t>
    </rPh>
    <rPh sb="38" eb="40">
      <t>インショク</t>
    </rPh>
    <rPh sb="40" eb="41">
      <t>テン</t>
    </rPh>
    <rPh sb="46" eb="47">
      <t>メイ</t>
    </rPh>
    <rPh sb="49" eb="51">
      <t>インショク</t>
    </rPh>
    <rPh sb="51" eb="52">
      <t>テン</t>
    </rPh>
    <rPh sb="52" eb="54">
      <t>レンケイ</t>
    </rPh>
    <rPh sb="59" eb="60">
      <t>ニン</t>
    </rPh>
    <rPh sb="63" eb="65">
      <t>ミヤゲ</t>
    </rPh>
    <rPh sb="72" eb="74">
      <t>リュウツウ</t>
    </rPh>
    <rPh sb="76" eb="78">
      <t>ハンバイ</t>
    </rPh>
    <rPh sb="82" eb="83">
      <t>ニン</t>
    </rPh>
    <rPh sb="85" eb="87">
      <t>グタイ</t>
    </rPh>
    <rPh sb="87" eb="88">
      <t>サク</t>
    </rPh>
    <rPh sb="90" eb="92">
      <t>ジモト</t>
    </rPh>
    <rPh sb="92" eb="94">
      <t>ダンタイ</t>
    </rPh>
    <rPh sb="95" eb="97">
      <t>インショク</t>
    </rPh>
    <rPh sb="97" eb="98">
      <t>テン</t>
    </rPh>
    <rPh sb="104" eb="106">
      <t>ジッシ</t>
    </rPh>
    <rPh sb="109" eb="111">
      <t>レイトウ</t>
    </rPh>
    <rPh sb="111" eb="113">
      <t>ショクヒン</t>
    </rPh>
    <rPh sb="114" eb="116">
      <t>ハンバイ</t>
    </rPh>
    <rPh sb="123" eb="126">
      <t>ギョウムヨウ</t>
    </rPh>
    <rPh sb="132" eb="135">
      <t>ヒャッカテン</t>
    </rPh>
    <rPh sb="140" eb="142">
      <t>ノウゼイ</t>
    </rPh>
    <rPh sb="149" eb="151">
      <t>ハンバイ</t>
    </rPh>
    <phoneticPr fontId="1"/>
  </si>
  <si>
    <t>冷凍食品　シロエビくりーむコロッケ、チラシ、ポスター、のぼり、横断幕、ＷＥＢサイト、実施報告書</t>
    <rPh sb="0" eb="2">
      <t>レイトウ</t>
    </rPh>
    <rPh sb="2" eb="4">
      <t>ショクヒン</t>
    </rPh>
    <rPh sb="31" eb="34">
      <t>オウダンマク</t>
    </rPh>
    <rPh sb="42" eb="44">
      <t>ジッシ</t>
    </rPh>
    <rPh sb="44" eb="47">
      <t>ホウコクショ</t>
    </rPh>
    <phoneticPr fontId="1"/>
  </si>
  <si>
    <t>・ポスターについてはチラシ（Ａ３）と併用
・横断幕についてはイベントの縮小のため未作成</t>
    <rPh sb="18" eb="20">
      <t>ヘイヨウ</t>
    </rPh>
    <rPh sb="22" eb="25">
      <t>オウダンマク</t>
    </rPh>
    <rPh sb="35" eb="37">
      <t>シュクショウ</t>
    </rPh>
    <rPh sb="40" eb="43">
      <t>ミサクセイ</t>
    </rPh>
    <phoneticPr fontId="1"/>
  </si>
  <si>
    <t>海と食の地域モデルin射水(海と日本2021）</t>
    <phoneticPr fontId="1"/>
  </si>
  <si>
    <t>海と食の地域モデルin射水　実行委員会</t>
    <phoneticPr fontId="1"/>
  </si>
  <si>
    <t>運営事務局費</t>
    <phoneticPr fontId="1"/>
  </si>
  <si>
    <t>情報発信費</t>
    <phoneticPr fontId="1"/>
  </si>
  <si>
    <t>事務局運営費</t>
    <phoneticPr fontId="1"/>
  </si>
  <si>
    <t>委託人件費</t>
    <rPh sb="0" eb="2">
      <t>イタク</t>
    </rPh>
    <rPh sb="2" eb="5">
      <t>ジンケンヒ</t>
    </rPh>
    <phoneticPr fontId="1"/>
  </si>
  <si>
    <t>印刷製本費</t>
    <phoneticPr fontId="1"/>
  </si>
  <si>
    <t xml:space="preserve">〇冷凍食品　シロエビくりーむコロッケ（2.6万個）
〇飲食店向け販促物
チラシ（1,000枚）、のぼり（30本）、卓上ＰＯＰ（100枚）、コースター（2万枚）
〇ＷＥＢサイト（2ページ）
→メインページ、富山湾だからできる体験ページ
〇流通向け販促物
→Ａ３パネル（40枚）、吊り下げＰＯＰ（40枚）、商品シール（2万枚）
〇実施報告書
</t>
    <rPh sb="1" eb="3">
      <t>レイトウ</t>
    </rPh>
    <rPh sb="3" eb="5">
      <t>ショクヒン</t>
    </rPh>
    <rPh sb="22" eb="23">
      <t>マン</t>
    </rPh>
    <rPh sb="23" eb="24">
      <t>コ</t>
    </rPh>
    <rPh sb="27" eb="29">
      <t>インショク</t>
    </rPh>
    <rPh sb="29" eb="30">
      <t>テン</t>
    </rPh>
    <rPh sb="30" eb="31">
      <t>ム</t>
    </rPh>
    <rPh sb="32" eb="34">
      <t>ハンソク</t>
    </rPh>
    <rPh sb="34" eb="35">
      <t>ブツ</t>
    </rPh>
    <rPh sb="45" eb="46">
      <t>マイ</t>
    </rPh>
    <rPh sb="54" eb="55">
      <t>ホン</t>
    </rPh>
    <rPh sb="57" eb="59">
      <t>タクジョウ</t>
    </rPh>
    <rPh sb="66" eb="67">
      <t>マイ</t>
    </rPh>
    <rPh sb="76" eb="77">
      <t>マン</t>
    </rPh>
    <rPh sb="77" eb="78">
      <t>マイ</t>
    </rPh>
    <rPh sb="118" eb="120">
      <t>リュウツウ</t>
    </rPh>
    <rPh sb="120" eb="121">
      <t>ム</t>
    </rPh>
    <rPh sb="122" eb="124">
      <t>ハンソク</t>
    </rPh>
    <rPh sb="124" eb="125">
      <t>ブツ</t>
    </rPh>
    <rPh sb="135" eb="136">
      <t>マイ</t>
    </rPh>
    <rPh sb="138" eb="139">
      <t>ツ</t>
    </rPh>
    <rPh sb="140" eb="141">
      <t>サ</t>
    </rPh>
    <rPh sb="148" eb="149">
      <t>マイ</t>
    </rPh>
    <rPh sb="151" eb="153">
      <t>ショウヒン</t>
    </rPh>
    <rPh sb="158" eb="159">
      <t>マン</t>
    </rPh>
    <rPh sb="159" eb="160">
      <t>マイ</t>
    </rPh>
    <rPh sb="163" eb="165">
      <t>ジッシ</t>
    </rPh>
    <rPh sb="165" eb="168">
      <t>ホウコクショ</t>
    </rPh>
    <phoneticPr fontId="1"/>
  </si>
  <si>
    <t>「海の魚」を切り口とし、海を用いた地域活性化モデル構築のため以下の事業を実施する
1.シロエビ体験イベントの実施（事業を縮小して実施）
（１）時期:10月9日
（２）場所：富山（射水市）
（３）参加者：20名
（４）内容：
地元の親子がシロエビを通して、富山湾の課題などを学ぶ。シロエビ漁についての解説・ビデオ視聴、シロエビ剥き体験を実施</t>
    <phoneticPr fontId="1"/>
  </si>
  <si>
    <t>〇次世代層に向けた体験イベントの実施
シロエビ漁についての解説・ビデオ視聴。漁師の方から、直接シロエビや富山湾の課題について話を聞く。また、シロエビ学び講座・クイズ、シロエビ殻むき体験、地元水産業者さんの仕事を実際に体験し、学びにつながる体験プログラムとした。</t>
    <phoneticPr fontId="1"/>
  </si>
  <si>
    <t>（　2021年　5月　1日から　2022年　3月　31日まで）</t>
    <phoneticPr fontId="1"/>
  </si>
  <si>
    <t xml:space="preserve">https://fields.canpan.info/report/detail/27062
https://fields.canpan.info/report/detail/27064
https://fields.canpan.info/report/detail/27065
https://fields.canpan.info/report/detail/27063
https://fields.canpan.info/report/detail/27066
上記で登録したURLをご記載ください。
</t>
    <phoneticPr fontId="1"/>
  </si>
  <si>
    <t>〇地元の親子がシロエビを通して、富山湾の課題などを学ぶことができた。シロエビ漁師から漁についての解説・ビデオ視聴、シロエビ剥き体験を実施。実際にシロエビに触れ合う機会を与え、シロエビや海に対しての愛着を持ってもらうことに成功した。</t>
    <rPh sb="38" eb="40">
      <t>リョウシ</t>
    </rPh>
    <rPh sb="42" eb="43">
      <t>リョウ</t>
    </rPh>
    <phoneticPr fontId="1"/>
  </si>
  <si>
    <t>〇天候に左右された影響で、シロエビ漁体験を実施することが出来なかった。</t>
    <rPh sb="1" eb="3">
      <t>テンコウ</t>
    </rPh>
    <rPh sb="4" eb="6">
      <t>サユウ</t>
    </rPh>
    <rPh sb="9" eb="11">
      <t>エイキョウ</t>
    </rPh>
    <rPh sb="17" eb="18">
      <t>リョウ</t>
    </rPh>
    <rPh sb="18" eb="20">
      <t>タイケン</t>
    </rPh>
    <rPh sb="21" eb="23">
      <t>ジッシ</t>
    </rPh>
    <rPh sb="28" eb="30">
      <t>デキ</t>
    </rPh>
    <phoneticPr fontId="1"/>
  </si>
  <si>
    <t>２．「海と食」の射水モデル構築（事業を拡大して実施）
（１）時期：2021年5月～2022年3月
（２）場所：富山（射水市）
（３）コロッケの販売数量：26,000個
（４）内容：
・市長、行政、地元の漁協、地元スーパーや飲食店、大学生等と連携し県外へ、海を軸とした地域モデルとして発信していく
・流通向けシロエビくりーむコロッケ商品開発を実施
・富山湾サイクリング（マイクロツーリズム）を企画し、県内の観光協会や大学、ツアー会社などを巻き込みをはかる</t>
    <rPh sb="71" eb="73">
      <t>ハンバイ</t>
    </rPh>
    <rPh sb="73" eb="75">
      <t>スウリョウ</t>
    </rPh>
    <rPh sb="82" eb="83">
      <t>コ</t>
    </rPh>
    <phoneticPr fontId="1"/>
  </si>
  <si>
    <t>〇行政（射水市）、地元の漁協（新湊漁協）、漁師（しろえび倶楽部）、地元スーパー（アルビス）や飲食店19店舗、富山大学生等と連携し、富山県内外への情報発信を行なった
〇「射水シロエビくりーむコロッケ」発売から本年度で約2.6万個販売。飲食店19店舗、販売店５店舗、ふるさと納税２サイトで販売
〇大手流通38店舗に商品を導入（富山県内36店舗、岐阜県1店舗、愛知県1店舗）。海のメッセージを含む店頭ルールを制作し、ただ商品を売るだけではなく、海のメッセージも同時に実施店舗で店頭展開した。
〇シロエビくりーむコロッケをきっかけに、富山湾サイクリングイベントを地域団体と連携し２回実施、仕組み作りを行なう実証実験を行った</t>
    <rPh sb="72" eb="74">
      <t>ジョウホウ</t>
    </rPh>
    <rPh sb="74" eb="76">
      <t>ハッシン</t>
    </rPh>
    <rPh sb="77" eb="78">
      <t>オコ</t>
    </rPh>
    <rPh sb="152" eb="154">
      <t>テンポ</t>
    </rPh>
    <rPh sb="299" eb="301">
      <t>ジッショウ</t>
    </rPh>
    <rPh sb="301" eb="303">
      <t>ジッケン</t>
    </rPh>
    <rPh sb="304" eb="305">
      <t>オコナ</t>
    </rPh>
    <phoneticPr fontId="1"/>
  </si>
  <si>
    <t>〇プロジェクトのサポートメンバー
射水市、富山湾しろえび倶楽部（若手のシロエビ漁師団）、シロエビ問屋、射水漁協
地元飲食店１９店舗、販売店４店舗、流通（アルビス３８店舗）、地元水産加工会社、地元卸店、観光協会、自転車チーム、富山大学芸術文化学部、富山テレビ放送、北日本新聞社、等　約120名。
〇飲食店連携（１９店舗）：約４,６５０人
〇お土産店（５店舗）、ＥＣサイト（２店舗）、流通（３８店舗）での販売、約４,２５０人
〇コロッケを２.６万個販売
具体策：
・地元しろえび漁師団体とのイベントを実施
・冷凍食品の販売を、業務用として飲食店１９店舗、販売店５店舗、ふるさと納税２サイトで行った
・総菜としての販売をスーパー３８店舗で実施（富山県内３６店舗、県外２店舗）
・ただ商品を売るだけではなく、飲食店ではＰＯＰやコースターなどで、流通ではしっかりとメッセージを訴求する売り場を作ることで、海のプロジェクトメッセージを発信することができた。</t>
    <rPh sb="138" eb="139">
      <t>トウ</t>
    </rPh>
    <rPh sb="157" eb="159">
      <t>テンポ</t>
    </rPh>
    <rPh sb="161" eb="162">
      <t>ヤク</t>
    </rPh>
    <rPh sb="173" eb="174">
      <t>ミセ</t>
    </rPh>
    <rPh sb="176" eb="178">
      <t>テンポ</t>
    </rPh>
    <rPh sb="187" eb="189">
      <t>テンポ</t>
    </rPh>
    <rPh sb="204" eb="205">
      <t>ヤク</t>
    </rPh>
    <rPh sb="221" eb="222">
      <t>マン</t>
    </rPh>
    <rPh sb="222" eb="223">
      <t>コ</t>
    </rPh>
    <rPh sb="223" eb="225">
      <t>ハンバイ</t>
    </rPh>
    <rPh sb="250" eb="252">
      <t>ジッシ</t>
    </rPh>
    <rPh sb="352" eb="354">
      <t>インショク</t>
    </rPh>
    <rPh sb="354" eb="355">
      <t>テン</t>
    </rPh>
    <rPh sb="370" eb="372">
      <t>リュウツウ</t>
    </rPh>
    <rPh sb="385" eb="387">
      <t>ソキュウ</t>
    </rPh>
    <rPh sb="389" eb="390">
      <t>ウ</t>
    </rPh>
    <rPh sb="391" eb="392">
      <t>バ</t>
    </rPh>
    <rPh sb="393" eb="394">
      <t>ツク</t>
    </rPh>
    <rPh sb="413" eb="415">
      <t>ハッシン</t>
    </rPh>
    <phoneticPr fontId="1"/>
  </si>
  <si>
    <t>最も大きな成果として、地域の新たな活性化となるオリジナル商品を様々な団体と協業し販売までこぎつけられたことで、来期以降、地域での自走のベースづくりを行うことができた。
＜具体的な成果＞
①海と食の射水モデルのコンセプトを『TOYAMA ONLY ONE THE EXPERIENCE』と題して、これまでつながっていなかったものをつなげることで、新しい価値を作るフレームワークを構築
②シロエビくりーむコロッケの飲食店による発売は２０２１年３月末迄で全店舗で約２.６万個販売。流通での販売を継続する。
③飲食店でのコロッケ販売に加え、シロエビくりーむコロッケの冷凍食品を北海道のサンマルコ食品で製造。地元の水産加工業者が主体的に販売網を拡大するよう2022年12月頃に自走化を目指す。
④流通への導入をきっかけに、幅広い販売網を持つ食品問屋と協業に成功、販路拡大の活路を見出すことが出来た。
⑤地元大学生と連携し、若者目線での商品のロゴの更新、商品パッケージ、販促物、などを制作し、幅広い展開につながった
⑥イベントに参加した子供たちが、富山湾の課題などを学ぶ学習、シロエビ漁などを動画を通して体験
⑦サイクリング体験プロジェクトを通して、これまで接点の無い異業種との接点を作ることができた
⑧海のごちそうウィーク」期間（ 10 月 10 日 〜 16 日）に 、北日本新聞（朝刊 20 万部 県内シェア率約 60 ％）にて毎日紙面上で情報を発信を行った。また、飲食店でものぼり旗やスタンドＰＯＰを設置し、メディアとリアル接点で連携をとりながら、海のごちそうウィークに 関連する情報発信を実施することで、海洋問題に関する意識の啓発、及びウィークの盛り上げに貢献した。
⑨メディアへの露出：事業開始、飲食店連携、商品発売、イベント実施、商品ＰＲ、キャンペーン告知など、一連の取り組みについて記事や報道での露出機会を創出</t>
    <rPh sb="233" eb="234">
      <t>マン</t>
    </rPh>
    <rPh sb="238" eb="240">
      <t>リュウツウ</t>
    </rPh>
    <rPh sb="242" eb="244">
      <t>ハンバイ</t>
    </rPh>
    <rPh sb="245" eb="247">
      <t>ケイゾク</t>
    </rPh>
    <rPh sb="264" eb="265">
      <t>クワ</t>
    </rPh>
    <rPh sb="310" eb="313">
      <t>シュタイテキ</t>
    </rPh>
    <rPh sb="314" eb="317">
      <t>ハンバイモウ</t>
    </rPh>
    <rPh sb="318" eb="320">
      <t>カクダイ</t>
    </rPh>
    <rPh sb="328" eb="329">
      <t>ネン</t>
    </rPh>
    <rPh sb="331" eb="332">
      <t>ガツ</t>
    </rPh>
    <rPh sb="332" eb="333">
      <t>ゴロ</t>
    </rPh>
    <rPh sb="334" eb="336">
      <t>ジソウ</t>
    </rPh>
    <rPh sb="336" eb="337">
      <t>カ</t>
    </rPh>
    <rPh sb="338" eb="340">
      <t>メザ</t>
    </rPh>
    <rPh sb="344" eb="346">
      <t>リュウツウ</t>
    </rPh>
    <rPh sb="348" eb="350">
      <t>ドウニュウ</t>
    </rPh>
    <rPh sb="357" eb="359">
      <t>ハバヒロ</t>
    </rPh>
    <rPh sb="360" eb="363">
      <t>ハンバイモウ</t>
    </rPh>
    <rPh sb="364" eb="365">
      <t>モ</t>
    </rPh>
    <rPh sb="366" eb="368">
      <t>ショクヒン</t>
    </rPh>
    <rPh sb="368" eb="370">
      <t>トンヤ</t>
    </rPh>
    <rPh sb="371" eb="373">
      <t>キョウギョウ</t>
    </rPh>
    <rPh sb="374" eb="376">
      <t>セイコウ</t>
    </rPh>
    <rPh sb="377" eb="379">
      <t>ハンロ</t>
    </rPh>
    <rPh sb="379" eb="381">
      <t>カクダイ</t>
    </rPh>
    <rPh sb="382" eb="384">
      <t>カツロ</t>
    </rPh>
    <rPh sb="385" eb="387">
      <t>ミイダ</t>
    </rPh>
    <rPh sb="391" eb="393">
      <t>デキ</t>
    </rPh>
    <rPh sb="419" eb="421">
      <t>コウシン</t>
    </rPh>
    <rPh sb="491" eb="493">
      <t>ドウガ</t>
    </rPh>
    <rPh sb="494" eb="495">
      <t>トオ</t>
    </rPh>
    <phoneticPr fontId="1"/>
  </si>
  <si>
    <t xml:space="preserve">・飲食店において売れる店舗とそうでない店舗の差がある。売り場の演出やＰＲによりシロエビや海のメッセージに関するストーリーを打ち出すよう促す
・富山県内の認知度がまだまだ足りない。メディアでの露出も含め、商品との接点を増やす取り組みがさらに必要
・生産体制やシロエビの需給が原因で、シロエビくりーむコロッケの供給が間に合わなかった。しっかりと生産や原料手配のスケジュールを組む必要がある
</t>
    <rPh sb="1" eb="3">
      <t>インショク</t>
    </rPh>
    <rPh sb="3" eb="4">
      <t>テン</t>
    </rPh>
    <rPh sb="27" eb="28">
      <t>ウ</t>
    </rPh>
    <rPh sb="29" eb="30">
      <t>バ</t>
    </rPh>
    <rPh sb="31" eb="33">
      <t>エンシュツ</t>
    </rPh>
    <rPh sb="44" eb="45">
      <t>ウミ</t>
    </rPh>
    <rPh sb="52" eb="53">
      <t>カン</t>
    </rPh>
    <rPh sb="61" eb="62">
      <t>ウ</t>
    </rPh>
    <rPh sb="63" eb="64">
      <t>ダ</t>
    </rPh>
    <rPh sb="67" eb="68">
      <t>ウナガ</t>
    </rPh>
    <rPh sb="71" eb="73">
      <t>トヤマ</t>
    </rPh>
    <rPh sb="73" eb="75">
      <t>ケンナイ</t>
    </rPh>
    <rPh sb="76" eb="79">
      <t>ニンチド</t>
    </rPh>
    <rPh sb="84" eb="85">
      <t>タ</t>
    </rPh>
    <rPh sb="123" eb="125">
      <t>セイサン</t>
    </rPh>
    <rPh sb="125" eb="127">
      <t>タイセイ</t>
    </rPh>
    <rPh sb="133" eb="135">
      <t>ジュキュウ</t>
    </rPh>
    <rPh sb="136" eb="138">
      <t>ゲンイン</t>
    </rPh>
    <rPh sb="153" eb="155">
      <t>キョウキュウ</t>
    </rPh>
    <rPh sb="156" eb="157">
      <t>マ</t>
    </rPh>
    <rPh sb="158" eb="159">
      <t>ア</t>
    </rPh>
    <rPh sb="170" eb="172">
      <t>セイサン</t>
    </rPh>
    <rPh sb="173" eb="175">
      <t>ゲンリョウ</t>
    </rPh>
    <rPh sb="175" eb="177">
      <t>テハイ</t>
    </rPh>
    <rPh sb="185" eb="186">
      <t>ク</t>
    </rPh>
    <rPh sb="187" eb="18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</si>
</sst>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游ゴシック"/>
      <family val="2"/>
      <charset val="128"/>
      <scheme val="minor"/>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sz val="11"/>
      <color theme="1"/>
      <name val="游ゴシック"/>
      <family val="3"/>
      <charset val="128"/>
      <scheme val="minor"/>
    </font>
    <font>
      <sz val="12"/>
      <color theme="0" tint="-0.249977111117893"/>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2"/>
        <bgColor indexed="64"/>
      </patternFill>
    </fill>
  </fills>
  <borders count="41">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6" fillId="0" borderId="0">
      <alignment vertical="center"/>
    </xf>
  </cellStyleXfs>
  <cellXfs count="154">
    <xf numFmtId="0" fontId="0" fillId="0" borderId="0" xfId="0">
      <alignment vertical="center"/>
    </xf>
    <xf numFmtId="0" fontId="3" fillId="0" borderId="3" xfId="0" applyFont="1" applyBorder="1" applyAlignment="1" applyProtection="1">
      <alignment horizontal="center" vertical="center"/>
    </xf>
    <xf numFmtId="38" fontId="12" fillId="0" borderId="0" xfId="1" applyFont="1" applyProtection="1">
      <alignment vertical="center"/>
      <protection locked="0"/>
    </xf>
    <xf numFmtId="38" fontId="10" fillId="0" borderId="0" xfId="1" applyFont="1" applyProtection="1">
      <alignment vertical="center"/>
      <protection locked="0"/>
    </xf>
    <xf numFmtId="38" fontId="11" fillId="0" borderId="0" xfId="1" applyFont="1" applyProtection="1">
      <alignment vertical="center"/>
      <protection locked="0"/>
    </xf>
    <xf numFmtId="38" fontId="10" fillId="0" borderId="0" xfId="1" applyFont="1" applyAlignment="1" applyProtection="1">
      <alignment horizontal="right" vertical="center"/>
      <protection locked="0"/>
    </xf>
    <xf numFmtId="38" fontId="10" fillId="0" borderId="0" xfId="1" applyFont="1" applyAlignment="1" applyProtection="1">
      <alignment horizontal="justify" vertical="center"/>
      <protection locked="0"/>
    </xf>
    <xf numFmtId="38" fontId="10" fillId="4" borderId="19" xfId="1" applyFont="1" applyFill="1" applyBorder="1" applyAlignment="1" applyProtection="1">
      <alignment horizontal="center" vertical="center"/>
      <protection locked="0"/>
    </xf>
    <xf numFmtId="38" fontId="10" fillId="4" borderId="21" xfId="1" applyFont="1" applyFill="1" applyBorder="1" applyAlignment="1" applyProtection="1">
      <alignment horizontal="center" vertical="center" wrapText="1"/>
      <protection locked="0"/>
    </xf>
    <xf numFmtId="38" fontId="10" fillId="4" borderId="22" xfId="1" applyFont="1" applyFill="1" applyBorder="1" applyAlignment="1" applyProtection="1">
      <alignment horizontal="center" vertical="center"/>
      <protection locked="0"/>
    </xf>
    <xf numFmtId="38" fontId="10" fillId="4" borderId="21" xfId="1" applyFont="1" applyFill="1" applyBorder="1" applyAlignment="1" applyProtection="1">
      <alignment horizontal="justify" vertical="center"/>
      <protection locked="0"/>
    </xf>
    <xf numFmtId="38" fontId="10" fillId="0" borderId="23" xfId="1" applyFont="1" applyBorder="1" applyAlignment="1" applyProtection="1">
      <alignment horizontal="right" vertical="center"/>
      <protection locked="0"/>
    </xf>
    <xf numFmtId="38" fontId="12" fillId="9" borderId="18" xfId="1" applyFont="1" applyFill="1" applyBorder="1" applyAlignment="1" applyProtection="1">
      <alignment horizontal="right" vertical="center"/>
      <protection locked="0"/>
    </xf>
    <xf numFmtId="38" fontId="10" fillId="0" borderId="24" xfId="1" applyFont="1" applyBorder="1" applyAlignment="1" applyProtection="1">
      <alignment horizontal="right" vertical="center"/>
      <protection locked="0"/>
    </xf>
    <xf numFmtId="38" fontId="10" fillId="4" borderId="20" xfId="1" applyFont="1" applyFill="1" applyBorder="1" applyAlignment="1" applyProtection="1">
      <alignment horizontal="justify" vertical="center"/>
      <protection locked="0"/>
    </xf>
    <xf numFmtId="38" fontId="10" fillId="0" borderId="2" xfId="1" applyFont="1" applyBorder="1" applyAlignment="1" applyProtection="1">
      <alignment horizontal="right" vertical="center"/>
      <protection locked="0"/>
    </xf>
    <xf numFmtId="38" fontId="10" fillId="8" borderId="20" xfId="1" applyFont="1" applyFill="1" applyBorder="1" applyAlignment="1" applyProtection="1">
      <alignment horizontal="right" vertical="center"/>
      <protection locked="0"/>
    </xf>
    <xf numFmtId="38" fontId="10" fillId="4" borderId="26" xfId="1" applyFont="1" applyFill="1" applyBorder="1" applyAlignment="1" applyProtection="1">
      <alignment horizontal="center" vertical="center"/>
      <protection locked="0"/>
    </xf>
    <xf numFmtId="38" fontId="10" fillId="4" borderId="27" xfId="1" applyFont="1" applyFill="1" applyBorder="1" applyAlignment="1" applyProtection="1">
      <alignment horizontal="center" vertical="center"/>
      <protection locked="0"/>
    </xf>
    <xf numFmtId="38" fontId="13" fillId="4" borderId="20" xfId="1" applyFont="1" applyFill="1" applyBorder="1" applyAlignment="1" applyProtection="1">
      <alignment horizontal="justify" vertical="center"/>
      <protection locked="0"/>
    </xf>
    <xf numFmtId="38" fontId="10" fillId="0" borderId="2" xfId="1" applyFont="1" applyBorder="1" applyProtection="1">
      <alignment vertical="center"/>
      <protection locked="0"/>
    </xf>
    <xf numFmtId="38" fontId="10" fillId="4" borderId="24" xfId="1" applyFont="1" applyFill="1" applyBorder="1" applyAlignment="1" applyProtection="1">
      <alignment horizontal="center" vertical="center" wrapText="1"/>
      <protection locked="0"/>
    </xf>
    <xf numFmtId="38" fontId="10" fillId="4" borderId="25" xfId="1" applyFont="1" applyFill="1" applyBorder="1" applyAlignment="1" applyProtection="1">
      <alignment horizontal="center" vertical="center" wrapText="1"/>
      <protection locked="0"/>
    </xf>
    <xf numFmtId="38" fontId="10" fillId="0" borderId="29" xfId="1" applyFont="1" applyBorder="1" applyAlignment="1" applyProtection="1">
      <alignment horizontal="left" vertical="center" wrapText="1"/>
      <protection locked="0"/>
    </xf>
    <xf numFmtId="38" fontId="9" fillId="0" borderId="18" xfId="1" applyFont="1" applyBorder="1" applyAlignment="1" applyProtection="1">
      <alignment vertical="center"/>
      <protection locked="0"/>
    </xf>
    <xf numFmtId="38" fontId="10" fillId="0" borderId="29" xfId="1" applyFont="1" applyBorder="1" applyAlignment="1" applyProtection="1">
      <alignment horizontal="right" vertical="center"/>
      <protection locked="0"/>
    </xf>
    <xf numFmtId="38" fontId="10" fillId="0" borderId="21" xfId="1" applyFont="1" applyBorder="1" applyAlignment="1" applyProtection="1">
      <alignment horizontal="right" vertical="center"/>
      <protection locked="0"/>
    </xf>
    <xf numFmtId="38" fontId="9" fillId="0" borderId="21" xfId="1" applyFont="1" applyBorder="1" applyAlignment="1" applyProtection="1">
      <alignment vertical="center"/>
      <protection locked="0"/>
    </xf>
    <xf numFmtId="38" fontId="10" fillId="0" borderId="21" xfId="1" applyFont="1" applyBorder="1" applyAlignment="1" applyProtection="1">
      <alignment vertical="center" wrapText="1"/>
      <protection locked="0"/>
    </xf>
    <xf numFmtId="0" fontId="10" fillId="4" borderId="30" xfId="0" applyFont="1" applyFill="1" applyBorder="1" applyProtection="1">
      <alignment vertical="center"/>
      <protection locked="0"/>
    </xf>
    <xf numFmtId="38" fontId="10" fillId="4" borderId="31" xfId="1" applyFont="1" applyFill="1" applyBorder="1" applyAlignment="1" applyProtection="1">
      <alignment horizontal="right" vertical="center"/>
      <protection locked="0"/>
    </xf>
    <xf numFmtId="38" fontId="10" fillId="4" borderId="32" xfId="1" applyFont="1" applyFill="1" applyBorder="1" applyAlignment="1" applyProtection="1">
      <alignment horizontal="right" vertical="center"/>
      <protection locked="0"/>
    </xf>
    <xf numFmtId="0" fontId="10" fillId="4" borderId="20" xfId="0" applyFont="1" applyFill="1" applyBorder="1" applyAlignment="1" applyProtection="1">
      <alignment vertical="center" wrapText="1"/>
      <protection locked="0"/>
    </xf>
    <xf numFmtId="38" fontId="10" fillId="4" borderId="33" xfId="1" applyFont="1" applyFill="1" applyBorder="1" applyAlignment="1" applyProtection="1">
      <alignment horizontal="right" vertical="center"/>
      <protection locked="0"/>
    </xf>
    <xf numFmtId="38" fontId="10" fillId="4" borderId="34" xfId="1" applyFont="1" applyFill="1" applyBorder="1" applyAlignment="1" applyProtection="1">
      <alignment horizontal="right" vertical="center"/>
      <protection locked="0"/>
    </xf>
    <xf numFmtId="38" fontId="13" fillId="4" borderId="16" xfId="1" applyFont="1" applyFill="1" applyBorder="1" applyAlignment="1" applyProtection="1">
      <alignment horizontal="justify" vertical="center"/>
      <protection locked="0"/>
    </xf>
    <xf numFmtId="38" fontId="13"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3" fillId="0" borderId="0" xfId="1" applyFont="1" applyFill="1" applyBorder="1" applyAlignment="1" applyProtection="1">
      <alignment horizontal="right" vertical="center"/>
      <protection locked="0"/>
    </xf>
    <xf numFmtId="38" fontId="10" fillId="0" borderId="0" xfId="1" applyFont="1" applyBorder="1" applyProtection="1">
      <alignment vertical="center"/>
      <protection locked="0"/>
    </xf>
    <xf numFmtId="38" fontId="14" fillId="0" borderId="0" xfId="1" applyFont="1" applyAlignment="1" applyProtection="1">
      <alignment vertical="top"/>
      <protection locked="0"/>
    </xf>
    <xf numFmtId="38" fontId="10" fillId="0" borderId="0" xfId="1" applyFont="1" applyAlignment="1" applyProtection="1">
      <alignment vertical="center"/>
      <protection locked="0"/>
    </xf>
    <xf numFmtId="38" fontId="14" fillId="0" borderId="0" xfId="1" applyFont="1" applyAlignment="1" applyProtection="1">
      <alignment vertical="top" wrapText="1"/>
      <protection locked="0"/>
    </xf>
    <xf numFmtId="0" fontId="15" fillId="0" borderId="23" xfId="0" applyFont="1" applyBorder="1" applyAlignment="1" applyProtection="1">
      <alignment vertical="center" wrapText="1"/>
      <protection locked="0"/>
    </xf>
    <xf numFmtId="38" fontId="13" fillId="0" borderId="23" xfId="1" applyFont="1" applyFill="1" applyBorder="1" applyAlignment="1" applyProtection="1">
      <alignment horizontal="left" vertical="center"/>
      <protection locked="0"/>
    </xf>
    <xf numFmtId="38" fontId="10" fillId="0" borderId="23" xfId="1" applyFont="1" applyBorder="1" applyProtection="1">
      <alignment vertical="center"/>
      <protection locked="0"/>
    </xf>
    <xf numFmtId="38" fontId="10" fillId="0" borderId="35" xfId="1" applyFont="1" applyBorder="1" applyAlignment="1" applyProtection="1">
      <alignment vertical="center" wrapText="1"/>
      <protection locked="0"/>
    </xf>
    <xf numFmtId="38" fontId="10" fillId="0" borderId="37" xfId="1" applyFont="1" applyBorder="1" applyAlignment="1" applyProtection="1">
      <alignment vertical="center" wrapText="1"/>
      <protection locked="0"/>
    </xf>
    <xf numFmtId="0" fontId="10" fillId="0" borderId="0" xfId="1" applyNumberFormat="1" applyFont="1" applyProtection="1">
      <alignment vertical="center"/>
      <protection locked="0"/>
    </xf>
    <xf numFmtId="38" fontId="12" fillId="0" borderId="39" xfId="1" applyFont="1" applyBorder="1" applyAlignment="1" applyProtection="1">
      <alignment vertical="center" wrapText="1"/>
      <protection locked="0"/>
    </xf>
    <xf numFmtId="0" fontId="10" fillId="0" borderId="0" xfId="1" applyNumberFormat="1" applyFont="1" applyAlignment="1" applyProtection="1">
      <alignment vertical="center" wrapText="1"/>
      <protection locked="0"/>
    </xf>
    <xf numFmtId="38" fontId="10" fillId="0" borderId="0" xfId="1" applyFont="1" applyBorder="1" applyAlignment="1" applyProtection="1">
      <alignment vertical="center"/>
      <protection locked="0"/>
    </xf>
    <xf numFmtId="38" fontId="10" fillId="4" borderId="18" xfId="1" applyFont="1" applyFill="1" applyBorder="1" applyAlignment="1" applyProtection="1">
      <alignment horizontal="right" vertical="center" wrapText="1"/>
    </xf>
    <xf numFmtId="38" fontId="10" fillId="3" borderId="19" xfId="1" applyFont="1" applyFill="1" applyBorder="1" applyAlignment="1" applyProtection="1">
      <alignment horizontal="right" vertical="center"/>
    </xf>
    <xf numFmtId="38" fontId="10" fillId="4" borderId="25" xfId="1" applyFont="1" applyFill="1" applyBorder="1" applyAlignment="1" applyProtection="1">
      <alignment horizontal="right" vertical="center"/>
    </xf>
    <xf numFmtId="38" fontId="13" fillId="4" borderId="28" xfId="1" applyFont="1" applyFill="1" applyBorder="1" applyAlignment="1" applyProtection="1">
      <alignment horizontal="right" vertical="center"/>
    </xf>
    <xf numFmtId="38" fontId="13" fillId="2" borderId="28" xfId="1" applyFont="1" applyFill="1" applyBorder="1" applyAlignment="1" applyProtection="1">
      <alignment horizontal="right" vertical="center"/>
    </xf>
    <xf numFmtId="38" fontId="13" fillId="4" borderId="16" xfId="1" applyFont="1" applyFill="1" applyBorder="1" applyAlignment="1" applyProtection="1">
      <alignment horizontal="right" vertical="center"/>
    </xf>
    <xf numFmtId="38" fontId="13" fillId="4" borderId="20" xfId="1" applyFont="1" applyFill="1" applyBorder="1" applyAlignment="1" applyProtection="1">
      <alignment horizontal="right" vertical="center" wrapText="1"/>
    </xf>
    <xf numFmtId="38" fontId="10" fillId="4" borderId="17" xfId="1" applyFont="1" applyFill="1" applyBorder="1" applyProtection="1">
      <alignment vertical="center"/>
    </xf>
    <xf numFmtId="41" fontId="10" fillId="4" borderId="30" xfId="1" applyNumberFormat="1" applyFont="1" applyFill="1" applyBorder="1" applyAlignment="1" applyProtection="1">
      <alignment horizontal="right" vertical="center"/>
    </xf>
    <xf numFmtId="38" fontId="10" fillId="4" borderId="29" xfId="1" applyFont="1" applyFill="1" applyBorder="1" applyAlignment="1" applyProtection="1">
      <alignment horizontal="right" vertical="center" wrapText="1"/>
    </xf>
    <xf numFmtId="38" fontId="13" fillId="4" borderId="30" xfId="1" applyFont="1" applyFill="1" applyBorder="1" applyAlignment="1" applyProtection="1">
      <alignment horizontal="right" vertical="center"/>
    </xf>
    <xf numFmtId="38" fontId="13" fillId="2" borderId="1" xfId="1" applyFont="1" applyFill="1" applyBorder="1" applyProtection="1">
      <alignment vertical="center"/>
    </xf>
    <xf numFmtId="38" fontId="13" fillId="4" borderId="16" xfId="1" applyFont="1" applyFill="1" applyBorder="1" applyAlignment="1" applyProtection="1">
      <alignment horizontal="right" vertical="center" wrapText="1"/>
    </xf>
    <xf numFmtId="38" fontId="10" fillId="0" borderId="36" xfId="1" applyFont="1" applyBorder="1" applyAlignment="1" applyProtection="1">
      <alignment vertical="center" wrapText="1"/>
    </xf>
    <xf numFmtId="38" fontId="10" fillId="0" borderId="38" xfId="1" applyFont="1" applyBorder="1" applyAlignment="1" applyProtection="1">
      <alignment vertical="center" wrapText="1"/>
    </xf>
    <xf numFmtId="38" fontId="10"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6" fillId="0" borderId="2" xfId="0" applyFont="1" applyBorder="1" applyAlignment="1" applyProtection="1">
      <alignment vertical="center" wrapText="1"/>
      <protection locked="0"/>
    </xf>
    <xf numFmtId="0" fontId="5" fillId="6" borderId="0" xfId="0" applyFont="1" applyFill="1" applyProtection="1">
      <alignment vertical="center"/>
      <protection locked="0"/>
    </xf>
    <xf numFmtId="0" fontId="4" fillId="0" borderId="0" xfId="0" applyFont="1" applyBorder="1" applyProtection="1">
      <alignment vertical="center"/>
      <protection locked="0"/>
    </xf>
    <xf numFmtId="0" fontId="2" fillId="0" borderId="0"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38" fontId="10" fillId="4" borderId="18" xfId="1" applyFont="1" applyFill="1" applyBorder="1" applyAlignment="1" applyProtection="1">
      <alignment horizontal="center" vertical="center" wrapText="1"/>
      <protection locked="0"/>
    </xf>
    <xf numFmtId="0" fontId="5" fillId="0" borderId="0"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horizontal="center" vertical="center" wrapText="1"/>
      <protection locked="0"/>
    </xf>
    <xf numFmtId="38" fontId="4" fillId="10" borderId="1" xfId="0" applyNumberFormat="1" applyFont="1" applyFill="1" applyBorder="1" applyAlignment="1" applyProtection="1">
      <alignment horizontal="right" vertical="center" wrapText="1"/>
    </xf>
    <xf numFmtId="0" fontId="5" fillId="10" borderId="1" xfId="0" applyFont="1" applyFill="1" applyBorder="1" applyAlignment="1" applyProtection="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8"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shrinkToFi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protection locked="0"/>
    </xf>
    <xf numFmtId="0" fontId="6" fillId="0" borderId="6" xfId="0" applyFont="1" applyFill="1" applyBorder="1" applyAlignment="1" applyProtection="1">
      <alignment horizontal="left" vertical="top"/>
      <protection locked="0"/>
    </xf>
    <xf numFmtId="0" fontId="6" fillId="0" borderId="7"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8" xfId="0" applyFont="1" applyFill="1" applyBorder="1" applyAlignment="1" applyProtection="1">
      <alignment horizontal="left" vertical="top"/>
      <protection locked="0"/>
    </xf>
    <xf numFmtId="0" fontId="6" fillId="0" borderId="9" xfId="0" applyFont="1" applyFill="1" applyBorder="1" applyAlignment="1" applyProtection="1">
      <alignment horizontal="left" vertical="top"/>
      <protection locked="0"/>
    </xf>
    <xf numFmtId="0" fontId="6" fillId="0" borderId="10" xfId="0" applyFont="1" applyFill="1" applyBorder="1" applyAlignment="1" applyProtection="1">
      <alignment horizontal="left" vertical="top"/>
      <protection locked="0"/>
    </xf>
    <xf numFmtId="0" fontId="6" fillId="0" borderId="11" xfId="0" applyFont="1" applyFill="1" applyBorder="1" applyAlignment="1" applyProtection="1">
      <alignment horizontal="left" vertical="top"/>
      <protection locked="0"/>
    </xf>
    <xf numFmtId="38" fontId="10" fillId="4" borderId="18" xfId="1" applyFont="1" applyFill="1" applyBorder="1" applyAlignment="1" applyProtection="1">
      <alignment horizontal="center" vertical="center" wrapText="1"/>
      <protection locked="0"/>
    </xf>
    <xf numFmtId="38" fontId="10" fillId="4" borderId="20" xfId="1" applyFont="1" applyFill="1" applyBorder="1" applyAlignment="1" applyProtection="1">
      <alignment horizontal="center" vertical="center" wrapText="1"/>
      <protection locked="0"/>
    </xf>
    <xf numFmtId="38" fontId="13" fillId="5" borderId="3" xfId="1" applyFont="1" applyFill="1" applyBorder="1" applyAlignment="1" applyProtection="1">
      <alignment horizontal="center" vertical="center"/>
      <protection locked="0"/>
    </xf>
    <xf numFmtId="38" fontId="8" fillId="0" borderId="0" xfId="1" applyFont="1" applyAlignment="1" applyProtection="1">
      <alignment horizontal="left" vertical="center"/>
      <protection locked="0"/>
    </xf>
    <xf numFmtId="38" fontId="10" fillId="0" borderId="14" xfId="1" applyFont="1" applyBorder="1" applyAlignment="1" applyProtection="1">
      <alignment vertical="center"/>
      <protection locked="0"/>
    </xf>
    <xf numFmtId="38" fontId="10" fillId="0" borderId="15" xfId="1" applyFont="1" applyBorder="1" applyAlignment="1" applyProtection="1">
      <alignment vertical="center"/>
      <protection locked="0"/>
    </xf>
    <xf numFmtId="38" fontId="10" fillId="0" borderId="16" xfId="1" applyFont="1" applyBorder="1" applyAlignment="1" applyProtection="1">
      <alignment horizontal="left" vertical="center"/>
      <protection locked="0"/>
    </xf>
    <xf numFmtId="38" fontId="10" fillId="0" borderId="17" xfId="1" applyFont="1" applyBorder="1" applyAlignment="1" applyProtection="1">
      <alignment horizontal="left" vertical="center"/>
      <protection locked="0"/>
    </xf>
    <xf numFmtId="38" fontId="10" fillId="0" borderId="2" xfId="1" applyFont="1" applyBorder="1" applyAlignment="1" applyProtection="1">
      <alignment horizontal="center" vertical="center"/>
      <protection locked="0"/>
    </xf>
    <xf numFmtId="38" fontId="10" fillId="4" borderId="18" xfId="1" applyFont="1" applyFill="1" applyBorder="1" applyAlignment="1" applyProtection="1">
      <alignment horizontal="center" vertical="center"/>
      <protection locked="0"/>
    </xf>
    <xf numFmtId="38" fontId="10" fillId="4" borderId="20" xfId="1" applyFont="1" applyFill="1" applyBorder="1" applyAlignment="1" applyProtection="1">
      <alignment horizontal="center" vertical="center"/>
      <protection locked="0"/>
    </xf>
    <xf numFmtId="38" fontId="13" fillId="0" borderId="3" xfId="1" applyFont="1" applyBorder="1" applyAlignment="1" applyProtection="1">
      <alignment horizontal="center" vertical="center"/>
    </xf>
  </cellXfs>
  <cellStyles count="3">
    <cellStyle name="桁区切り" xfId="1" builtinId="6"/>
    <cellStyle name="標準" xfId="0" builtinId="0"/>
    <cellStyle name="標準 2" xfId="2"/>
  </cellStyles>
  <dxfs count="14">
    <dxf>
      <font>
        <color auto="1"/>
      </font>
      <fill>
        <patternFill>
          <bgColor rgb="FFFF99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fgColor rgb="FFFF0000"/>
        </patternFill>
      </fill>
    </dxf>
    <dxf>
      <fill>
        <patternFill>
          <bgColor rgb="FFFF0000"/>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28</xdr:row>
      <xdr:rowOff>44823</xdr:rowOff>
    </xdr:from>
    <xdr:to>
      <xdr:col>5</xdr:col>
      <xdr:colOff>649941</xdr:colOff>
      <xdr:row>29</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50</xdr:row>
      <xdr:rowOff>44823</xdr:rowOff>
    </xdr:from>
    <xdr:to>
      <xdr:col>5</xdr:col>
      <xdr:colOff>649941</xdr:colOff>
      <xdr:row>51</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110</xdr:row>
      <xdr:rowOff>44823</xdr:rowOff>
    </xdr:from>
    <xdr:to>
      <xdr:col>5</xdr:col>
      <xdr:colOff>649941</xdr:colOff>
      <xdr:row>111</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142875</xdr:rowOff>
        </xdr:from>
        <xdr:to>
          <xdr:col>0</xdr:col>
          <xdr:colOff>447675</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52</xdr:row>
          <xdr:rowOff>9525</xdr:rowOff>
        </xdr:from>
        <xdr:to>
          <xdr:col>0</xdr:col>
          <xdr:colOff>428625</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56</xdr:row>
          <xdr:rowOff>38100</xdr:rowOff>
        </xdr:from>
        <xdr:to>
          <xdr:col>0</xdr:col>
          <xdr:colOff>466725</xdr:colOff>
          <xdr:row>57</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29"/>
  <sheetViews>
    <sheetView showGridLines="0" tabSelected="1" zoomScaleNormal="100" zoomScaleSheetLayoutView="100" workbookViewId="0"/>
  </sheetViews>
  <sheetFormatPr defaultColWidth="9" defaultRowHeight="20.25" customHeight="1" x14ac:dyDescent="0.4"/>
  <cols>
    <col min="1" max="11" width="9.5" style="69" customWidth="1"/>
    <col min="12" max="16384" width="9" style="37"/>
  </cols>
  <sheetData>
    <row r="2" spans="1:11" ht="20.25" customHeight="1" x14ac:dyDescent="0.4">
      <c r="A2" s="68" t="s">
        <v>0</v>
      </c>
    </row>
    <row r="3" spans="1:11" ht="20.25" customHeight="1" x14ac:dyDescent="0.4">
      <c r="A3" s="69" t="s">
        <v>1</v>
      </c>
    </row>
    <row r="4" spans="1:11" ht="20.25" customHeight="1" x14ac:dyDescent="0.4">
      <c r="H4" s="69" t="s">
        <v>84</v>
      </c>
    </row>
    <row r="6" spans="1:11" ht="20.25" customHeight="1" x14ac:dyDescent="0.4">
      <c r="H6" s="37" t="s">
        <v>78</v>
      </c>
    </row>
    <row r="7" spans="1:11" ht="20.25" customHeight="1" x14ac:dyDescent="0.4">
      <c r="H7" s="37" t="s">
        <v>79</v>
      </c>
    </row>
    <row r="8" spans="1:11" ht="20.25" customHeight="1" x14ac:dyDescent="0.4">
      <c r="H8" s="37" t="s">
        <v>80</v>
      </c>
    </row>
    <row r="9" spans="1:11" ht="20.25" customHeight="1" x14ac:dyDescent="0.4">
      <c r="H9" s="37" t="s">
        <v>81</v>
      </c>
    </row>
    <row r="10" spans="1:11" ht="20.25" customHeight="1" x14ac:dyDescent="0.4">
      <c r="H10" s="37" t="s">
        <v>82</v>
      </c>
    </row>
    <row r="11" spans="1:11" ht="20.25" customHeight="1" x14ac:dyDescent="0.4">
      <c r="H11" s="37" t="s">
        <v>83</v>
      </c>
    </row>
    <row r="12" spans="1:11" ht="20.25" customHeight="1" thickBot="1" x14ac:dyDescent="0.45">
      <c r="A12" s="70" t="s">
        <v>2</v>
      </c>
      <c r="B12" s="70"/>
      <c r="C12" s="70"/>
      <c r="D12" s="70"/>
      <c r="E12" s="70"/>
      <c r="F12" s="70"/>
    </row>
    <row r="13" spans="1:11" ht="20.25" customHeight="1" thickBot="1" x14ac:dyDescent="0.45">
      <c r="A13" s="104" t="s">
        <v>3</v>
      </c>
      <c r="B13" s="104"/>
      <c r="C13" s="75" t="s">
        <v>4</v>
      </c>
      <c r="D13" s="105">
        <f>'【フォーム】収支計算書　※提出必須'!B28</f>
        <v>10800000</v>
      </c>
      <c r="E13" s="106"/>
      <c r="F13" s="71" t="s">
        <v>5</v>
      </c>
    </row>
    <row r="14" spans="1:11" ht="20.25" customHeight="1" thickBot="1" x14ac:dyDescent="0.45">
      <c r="A14" s="108" t="s">
        <v>6</v>
      </c>
      <c r="B14" s="108"/>
      <c r="C14" s="75" t="s">
        <v>4</v>
      </c>
      <c r="D14" s="105">
        <f>'【フォーム】収支計算書　※提出必須'!B8</f>
        <v>0</v>
      </c>
      <c r="E14" s="106"/>
      <c r="F14" s="71" t="s">
        <v>5</v>
      </c>
      <c r="H14" s="37"/>
      <c r="I14" s="37"/>
      <c r="J14" s="37"/>
      <c r="K14" s="37"/>
    </row>
    <row r="15" spans="1:11" ht="20.25" customHeight="1" thickBot="1" x14ac:dyDescent="0.45">
      <c r="A15" s="108" t="s">
        <v>7</v>
      </c>
      <c r="B15" s="108"/>
      <c r="C15" s="75" t="s">
        <v>4</v>
      </c>
      <c r="D15" s="105">
        <f>'【フォーム】収支計算書　※提出必須'!B7</f>
        <v>10800000</v>
      </c>
      <c r="E15" s="106"/>
      <c r="F15" s="71" t="s">
        <v>5</v>
      </c>
      <c r="G15" s="72" t="s">
        <v>8</v>
      </c>
      <c r="H15" s="72"/>
      <c r="I15" s="72"/>
      <c r="J15" s="72"/>
      <c r="K15" s="72"/>
    </row>
    <row r="16" spans="1:11" ht="20.25" customHeight="1" x14ac:dyDescent="0.4">
      <c r="A16" s="73"/>
      <c r="B16" s="73"/>
      <c r="C16" s="73"/>
      <c r="D16" s="73"/>
      <c r="E16" s="73"/>
      <c r="F16" s="73"/>
      <c r="G16" s="73"/>
      <c r="H16" s="73"/>
      <c r="I16" s="73"/>
      <c r="J16" s="73"/>
      <c r="K16" s="73"/>
    </row>
    <row r="17" spans="1:11" s="74" customFormat="1" ht="20.25" customHeight="1" thickBot="1" x14ac:dyDescent="0.45">
      <c r="A17" s="70" t="s">
        <v>9</v>
      </c>
      <c r="B17" s="70"/>
      <c r="C17" s="70"/>
      <c r="D17" s="70"/>
      <c r="E17" s="70"/>
      <c r="F17" s="70"/>
      <c r="G17" s="70"/>
      <c r="H17" s="70"/>
      <c r="I17" s="70"/>
      <c r="J17" s="70"/>
      <c r="K17" s="70"/>
    </row>
    <row r="18" spans="1:11" ht="20.25" customHeight="1" thickBot="1" x14ac:dyDescent="0.45">
      <c r="A18" s="104" t="s">
        <v>10</v>
      </c>
      <c r="B18" s="104"/>
      <c r="C18" s="75" t="s">
        <v>4</v>
      </c>
      <c r="D18" s="105">
        <f>'【フォーム】収支計算書　※提出必須'!C9</f>
        <v>10800000</v>
      </c>
      <c r="E18" s="106"/>
      <c r="F18" s="71" t="s">
        <v>5</v>
      </c>
      <c r="G18" s="107" t="s">
        <v>11</v>
      </c>
      <c r="H18" s="107"/>
      <c r="I18" s="107"/>
      <c r="J18" s="107"/>
      <c r="K18" s="107"/>
    </row>
    <row r="19" spans="1:11" ht="20.25" customHeight="1" thickBot="1" x14ac:dyDescent="0.45">
      <c r="A19" s="108" t="s">
        <v>12</v>
      </c>
      <c r="B19" s="108"/>
      <c r="C19" s="75" t="s">
        <v>4</v>
      </c>
      <c r="D19" s="105">
        <f>'【フォーム】収支計算書　※提出必須'!C8</f>
        <v>0</v>
      </c>
      <c r="E19" s="106"/>
      <c r="F19" s="71" t="s">
        <v>5</v>
      </c>
      <c r="G19" s="109" t="s">
        <v>13</v>
      </c>
      <c r="H19" s="109"/>
      <c r="I19" s="109"/>
      <c r="J19" s="109"/>
      <c r="K19" s="109"/>
    </row>
    <row r="20" spans="1:11" ht="20.25" customHeight="1" thickBot="1" x14ac:dyDescent="0.45">
      <c r="A20" s="108" t="s">
        <v>14</v>
      </c>
      <c r="B20" s="108"/>
      <c r="C20" s="75" t="s">
        <v>4</v>
      </c>
      <c r="D20" s="105">
        <f>'【フォーム】収支計算書　※提出必須'!C7</f>
        <v>10800000</v>
      </c>
      <c r="E20" s="106"/>
      <c r="F20" s="71" t="s">
        <v>5</v>
      </c>
      <c r="G20" s="110" t="s">
        <v>15</v>
      </c>
      <c r="H20" s="110"/>
      <c r="I20" s="110"/>
      <c r="J20" s="110"/>
      <c r="K20" s="110"/>
    </row>
    <row r="21" spans="1:11" ht="20.25" customHeight="1" thickBot="1" x14ac:dyDescent="0.45">
      <c r="A21" s="108" t="s">
        <v>16</v>
      </c>
      <c r="B21" s="108"/>
      <c r="C21" s="75" t="s">
        <v>4</v>
      </c>
      <c r="D21" s="105">
        <f>'【フォーム】収支計算書　※提出必須'!F7</f>
        <v>0</v>
      </c>
      <c r="E21" s="106"/>
      <c r="F21" s="71" t="s">
        <v>5</v>
      </c>
      <c r="G21" s="111" t="s">
        <v>17</v>
      </c>
      <c r="H21" s="111"/>
      <c r="I21" s="111"/>
      <c r="J21" s="111"/>
      <c r="K21" s="111"/>
    </row>
    <row r="23" spans="1:11" ht="20.25" customHeight="1" x14ac:dyDescent="0.4">
      <c r="A23" s="69" t="s">
        <v>18</v>
      </c>
    </row>
    <row r="24" spans="1:11" ht="20.25" customHeight="1" x14ac:dyDescent="0.4">
      <c r="A24" s="69" t="s">
        <v>19</v>
      </c>
    </row>
    <row r="25" spans="1:11" ht="20.25" customHeight="1" x14ac:dyDescent="0.4">
      <c r="A25" s="69" t="s">
        <v>20</v>
      </c>
      <c r="G25" s="69" t="s">
        <v>21</v>
      </c>
    </row>
    <row r="26" spans="1:11" ht="20.25" customHeight="1" x14ac:dyDescent="0.4">
      <c r="A26" s="87" t="s">
        <v>85</v>
      </c>
      <c r="B26" s="88"/>
      <c r="C26" s="88"/>
      <c r="D26" s="88"/>
      <c r="E26" s="89"/>
      <c r="G26" s="87" t="s">
        <v>100</v>
      </c>
      <c r="H26" s="96"/>
      <c r="I26" s="96"/>
      <c r="J26" s="96"/>
      <c r="K26" s="97"/>
    </row>
    <row r="27" spans="1:11" ht="20.25" customHeight="1" x14ac:dyDescent="0.4">
      <c r="A27" s="90"/>
      <c r="B27" s="91"/>
      <c r="C27" s="91"/>
      <c r="D27" s="91"/>
      <c r="E27" s="92"/>
      <c r="G27" s="98"/>
      <c r="H27" s="99"/>
      <c r="I27" s="99"/>
      <c r="J27" s="99"/>
      <c r="K27" s="100"/>
    </row>
    <row r="28" spans="1:11" ht="20.25" customHeight="1" x14ac:dyDescent="0.4">
      <c r="A28" s="90"/>
      <c r="B28" s="91"/>
      <c r="C28" s="91"/>
      <c r="D28" s="91"/>
      <c r="E28" s="92"/>
      <c r="G28" s="98"/>
      <c r="H28" s="99"/>
      <c r="I28" s="99"/>
      <c r="J28" s="99"/>
      <c r="K28" s="100"/>
    </row>
    <row r="29" spans="1:11" ht="20.25" customHeight="1" x14ac:dyDescent="0.4">
      <c r="A29" s="90"/>
      <c r="B29" s="91"/>
      <c r="C29" s="91"/>
      <c r="D29" s="91"/>
      <c r="E29" s="92"/>
      <c r="F29" s="112"/>
      <c r="G29" s="98"/>
      <c r="H29" s="99"/>
      <c r="I29" s="99"/>
      <c r="J29" s="99"/>
      <c r="K29" s="100"/>
    </row>
    <row r="30" spans="1:11" ht="20.25" customHeight="1" x14ac:dyDescent="0.4">
      <c r="A30" s="90"/>
      <c r="B30" s="91"/>
      <c r="C30" s="91"/>
      <c r="D30" s="91"/>
      <c r="E30" s="92"/>
      <c r="F30" s="112"/>
      <c r="G30" s="98"/>
      <c r="H30" s="99"/>
      <c r="I30" s="99"/>
      <c r="J30" s="99"/>
      <c r="K30" s="100"/>
    </row>
    <row r="31" spans="1:11" ht="20.25" customHeight="1" x14ac:dyDescent="0.4">
      <c r="A31" s="90"/>
      <c r="B31" s="91"/>
      <c r="C31" s="91"/>
      <c r="D31" s="91"/>
      <c r="E31" s="92"/>
      <c r="G31" s="98"/>
      <c r="H31" s="99"/>
      <c r="I31" s="99"/>
      <c r="J31" s="99"/>
      <c r="K31" s="100"/>
    </row>
    <row r="32" spans="1:11" ht="20.25" customHeight="1" x14ac:dyDescent="0.4">
      <c r="A32" s="90"/>
      <c r="B32" s="91"/>
      <c r="C32" s="91"/>
      <c r="D32" s="91"/>
      <c r="E32" s="92"/>
      <c r="G32" s="98"/>
      <c r="H32" s="99"/>
      <c r="I32" s="99"/>
      <c r="J32" s="99"/>
      <c r="K32" s="100"/>
    </row>
    <row r="33" spans="1:11" ht="20.25" customHeight="1" x14ac:dyDescent="0.4">
      <c r="A33" s="90"/>
      <c r="B33" s="91"/>
      <c r="C33" s="91"/>
      <c r="D33" s="91"/>
      <c r="E33" s="92"/>
      <c r="G33" s="98"/>
      <c r="H33" s="99"/>
      <c r="I33" s="99"/>
      <c r="J33" s="99"/>
      <c r="K33" s="100"/>
    </row>
    <row r="34" spans="1:11" ht="20.25" customHeight="1" x14ac:dyDescent="0.4">
      <c r="A34" s="93"/>
      <c r="B34" s="94"/>
      <c r="C34" s="94"/>
      <c r="D34" s="94"/>
      <c r="E34" s="95"/>
      <c r="G34" s="101"/>
      <c r="H34" s="102"/>
      <c r="I34" s="102"/>
      <c r="J34" s="102"/>
      <c r="K34" s="103"/>
    </row>
    <row r="35" spans="1:11" ht="20.25" customHeight="1" x14ac:dyDescent="0.4">
      <c r="A35" s="69" t="s">
        <v>22</v>
      </c>
    </row>
    <row r="36" spans="1:11" ht="20.25" customHeight="1" x14ac:dyDescent="0.4">
      <c r="A36" s="78" t="s">
        <v>104</v>
      </c>
      <c r="B36" s="113"/>
      <c r="C36" s="113"/>
      <c r="D36" s="113"/>
      <c r="E36" s="113"/>
      <c r="F36" s="113"/>
      <c r="G36" s="113"/>
      <c r="H36" s="113"/>
      <c r="I36" s="113"/>
      <c r="J36" s="113"/>
      <c r="K36" s="114"/>
    </row>
    <row r="37" spans="1:11" ht="20.25" customHeight="1" x14ac:dyDescent="0.4">
      <c r="A37" s="115"/>
      <c r="B37" s="116"/>
      <c r="C37" s="116"/>
      <c r="D37" s="116"/>
      <c r="E37" s="116"/>
      <c r="F37" s="116"/>
      <c r="G37" s="116"/>
      <c r="H37" s="116"/>
      <c r="I37" s="116"/>
      <c r="J37" s="116"/>
      <c r="K37" s="117"/>
    </row>
    <row r="38" spans="1:11" ht="20.25" customHeight="1" x14ac:dyDescent="0.4">
      <c r="A38" s="69" t="s">
        <v>23</v>
      </c>
    </row>
    <row r="39" spans="1:11" ht="20.25" customHeight="1" x14ac:dyDescent="0.4">
      <c r="A39" s="87" t="s">
        <v>105</v>
      </c>
      <c r="B39" s="88"/>
      <c r="C39" s="88"/>
      <c r="D39" s="88"/>
      <c r="E39" s="88"/>
      <c r="F39" s="88"/>
      <c r="G39" s="88"/>
      <c r="H39" s="88"/>
      <c r="I39" s="88"/>
      <c r="J39" s="88"/>
      <c r="K39" s="89"/>
    </row>
    <row r="40" spans="1:11" ht="20.25" customHeight="1" x14ac:dyDescent="0.4">
      <c r="A40" s="93"/>
      <c r="B40" s="94"/>
      <c r="C40" s="94"/>
      <c r="D40" s="94"/>
      <c r="E40" s="94"/>
      <c r="F40" s="94"/>
      <c r="G40" s="94"/>
      <c r="H40" s="94"/>
      <c r="I40" s="94"/>
      <c r="J40" s="94"/>
      <c r="K40" s="95"/>
    </row>
    <row r="41" spans="1:11" ht="20.25" customHeight="1" x14ac:dyDescent="0.4">
      <c r="A41" s="69" t="s">
        <v>24</v>
      </c>
    </row>
    <row r="42" spans="1:11" ht="20.25" customHeight="1" x14ac:dyDescent="0.4">
      <c r="A42" s="78" t="s">
        <v>101</v>
      </c>
      <c r="B42" s="79"/>
      <c r="C42" s="79"/>
      <c r="D42" s="79"/>
      <c r="E42" s="79"/>
      <c r="F42" s="79"/>
      <c r="G42" s="79"/>
      <c r="H42" s="79"/>
      <c r="I42" s="79"/>
      <c r="J42" s="79"/>
      <c r="K42" s="80"/>
    </row>
    <row r="43" spans="1:11" ht="20.25" customHeight="1" x14ac:dyDescent="0.4">
      <c r="A43" s="81"/>
      <c r="B43" s="82"/>
      <c r="C43" s="82"/>
      <c r="D43" s="82"/>
      <c r="E43" s="82"/>
      <c r="F43" s="82"/>
      <c r="G43" s="82"/>
      <c r="H43" s="82"/>
      <c r="I43" s="82"/>
      <c r="J43" s="82"/>
      <c r="K43" s="83"/>
    </row>
    <row r="44" spans="1:11" ht="20.25" customHeight="1" x14ac:dyDescent="0.4">
      <c r="A44" s="84"/>
      <c r="B44" s="85"/>
      <c r="C44" s="85"/>
      <c r="D44" s="85"/>
      <c r="E44" s="85"/>
      <c r="F44" s="85"/>
      <c r="G44" s="85"/>
      <c r="H44" s="85"/>
      <c r="I44" s="85"/>
      <c r="J44" s="85"/>
      <c r="K44" s="86"/>
    </row>
    <row r="46" spans="1:11" ht="20.25" customHeight="1" x14ac:dyDescent="0.4">
      <c r="A46" s="69" t="s">
        <v>25</v>
      </c>
    </row>
    <row r="47" spans="1:11" ht="20.25" customHeight="1" x14ac:dyDescent="0.4">
      <c r="A47" s="69" t="s">
        <v>26</v>
      </c>
      <c r="G47" s="69" t="s">
        <v>27</v>
      </c>
    </row>
    <row r="48" spans="1:11" ht="20.25" customHeight="1" x14ac:dyDescent="0.4">
      <c r="A48" s="87" t="s">
        <v>86</v>
      </c>
      <c r="B48" s="88"/>
      <c r="C48" s="88"/>
      <c r="D48" s="88"/>
      <c r="E48" s="89"/>
      <c r="G48" s="87" t="s">
        <v>106</v>
      </c>
      <c r="H48" s="96"/>
      <c r="I48" s="96"/>
      <c r="J48" s="96"/>
      <c r="K48" s="97"/>
    </row>
    <row r="49" spans="1:11" ht="20.25" customHeight="1" x14ac:dyDescent="0.4">
      <c r="A49" s="90"/>
      <c r="B49" s="91"/>
      <c r="C49" s="91"/>
      <c r="D49" s="91"/>
      <c r="E49" s="92"/>
      <c r="G49" s="98"/>
      <c r="H49" s="99"/>
      <c r="I49" s="99"/>
      <c r="J49" s="99"/>
      <c r="K49" s="100"/>
    </row>
    <row r="50" spans="1:11" ht="20.25" customHeight="1" x14ac:dyDescent="0.4">
      <c r="A50" s="90"/>
      <c r="B50" s="91"/>
      <c r="C50" s="91"/>
      <c r="D50" s="91"/>
      <c r="E50" s="92"/>
      <c r="G50" s="98"/>
      <c r="H50" s="99"/>
      <c r="I50" s="99"/>
      <c r="J50" s="99"/>
      <c r="K50" s="100"/>
    </row>
    <row r="51" spans="1:11" ht="20.25" customHeight="1" x14ac:dyDescent="0.4">
      <c r="A51" s="90"/>
      <c r="B51" s="91"/>
      <c r="C51" s="91"/>
      <c r="D51" s="91"/>
      <c r="E51" s="92"/>
      <c r="F51" s="112"/>
      <c r="G51" s="98"/>
      <c r="H51" s="99"/>
      <c r="I51" s="99"/>
      <c r="J51" s="99"/>
      <c r="K51" s="100"/>
    </row>
    <row r="52" spans="1:11" ht="20.25" customHeight="1" x14ac:dyDescent="0.4">
      <c r="A52" s="90"/>
      <c r="B52" s="91"/>
      <c r="C52" s="91"/>
      <c r="D52" s="91"/>
      <c r="E52" s="92"/>
      <c r="F52" s="112"/>
      <c r="G52" s="98"/>
      <c r="H52" s="99"/>
      <c r="I52" s="99"/>
      <c r="J52" s="99"/>
      <c r="K52" s="100"/>
    </row>
    <row r="53" spans="1:11" ht="20.25" customHeight="1" x14ac:dyDescent="0.4">
      <c r="A53" s="90"/>
      <c r="B53" s="91"/>
      <c r="C53" s="91"/>
      <c r="D53" s="91"/>
      <c r="E53" s="92"/>
      <c r="G53" s="98"/>
      <c r="H53" s="99"/>
      <c r="I53" s="99"/>
      <c r="J53" s="99"/>
      <c r="K53" s="100"/>
    </row>
    <row r="54" spans="1:11" ht="20.25" customHeight="1" x14ac:dyDescent="0.4">
      <c r="A54" s="90"/>
      <c r="B54" s="91"/>
      <c r="C54" s="91"/>
      <c r="D54" s="91"/>
      <c r="E54" s="92"/>
      <c r="G54" s="98"/>
      <c r="H54" s="99"/>
      <c r="I54" s="99"/>
      <c r="J54" s="99"/>
      <c r="K54" s="100"/>
    </row>
    <row r="55" spans="1:11" ht="20.25" customHeight="1" x14ac:dyDescent="0.4">
      <c r="A55" s="90"/>
      <c r="B55" s="91"/>
      <c r="C55" s="91"/>
      <c r="D55" s="91"/>
      <c r="E55" s="92"/>
      <c r="G55" s="98"/>
      <c r="H55" s="99"/>
      <c r="I55" s="99"/>
      <c r="J55" s="99"/>
      <c r="K55" s="100"/>
    </row>
    <row r="56" spans="1:11" ht="20.25" customHeight="1" x14ac:dyDescent="0.4">
      <c r="A56" s="93"/>
      <c r="B56" s="94"/>
      <c r="C56" s="94"/>
      <c r="D56" s="94"/>
      <c r="E56" s="95"/>
      <c r="G56" s="101"/>
      <c r="H56" s="102"/>
      <c r="I56" s="102"/>
      <c r="J56" s="102"/>
      <c r="K56" s="103"/>
    </row>
    <row r="57" spans="1:11" ht="20.25" customHeight="1" x14ac:dyDescent="0.4">
      <c r="A57" s="69" t="s">
        <v>22</v>
      </c>
    </row>
    <row r="58" spans="1:11" ht="20.25" customHeight="1" x14ac:dyDescent="0.4">
      <c r="A58" s="87" t="s">
        <v>88</v>
      </c>
      <c r="B58" s="88"/>
      <c r="C58" s="88"/>
      <c r="D58" s="88"/>
      <c r="E58" s="88"/>
      <c r="F58" s="88"/>
      <c r="G58" s="88"/>
      <c r="H58" s="88"/>
      <c r="I58" s="88"/>
      <c r="J58" s="88"/>
      <c r="K58" s="89"/>
    </row>
    <row r="59" spans="1:11" ht="75.75" customHeight="1" x14ac:dyDescent="0.4">
      <c r="A59" s="93"/>
      <c r="B59" s="94"/>
      <c r="C59" s="94"/>
      <c r="D59" s="94"/>
      <c r="E59" s="94"/>
      <c r="F59" s="94"/>
      <c r="G59" s="94"/>
      <c r="H59" s="94"/>
      <c r="I59" s="94"/>
      <c r="J59" s="94"/>
      <c r="K59" s="95"/>
    </row>
    <row r="60" spans="1:11" ht="20.25" customHeight="1" x14ac:dyDescent="0.4">
      <c r="A60" s="69" t="s">
        <v>23</v>
      </c>
    </row>
    <row r="61" spans="1:11" ht="20.25" customHeight="1" x14ac:dyDescent="0.4">
      <c r="A61" s="87" t="s">
        <v>87</v>
      </c>
      <c r="B61" s="88"/>
      <c r="C61" s="88"/>
      <c r="D61" s="88"/>
      <c r="E61" s="88"/>
      <c r="F61" s="88"/>
      <c r="G61" s="88"/>
      <c r="H61" s="88"/>
      <c r="I61" s="88"/>
      <c r="J61" s="88"/>
      <c r="K61" s="89"/>
    </row>
    <row r="62" spans="1:11" ht="33" customHeight="1" x14ac:dyDescent="0.4">
      <c r="A62" s="93"/>
      <c r="B62" s="94"/>
      <c r="C62" s="94"/>
      <c r="D62" s="94"/>
      <c r="E62" s="94"/>
      <c r="F62" s="94"/>
      <c r="G62" s="94"/>
      <c r="H62" s="94"/>
      <c r="I62" s="94"/>
      <c r="J62" s="94"/>
      <c r="K62" s="95"/>
    </row>
    <row r="63" spans="1:11" ht="20.25" customHeight="1" x14ac:dyDescent="0.4">
      <c r="A63" s="69" t="s">
        <v>24</v>
      </c>
    </row>
    <row r="64" spans="1:11" ht="20.25" customHeight="1" x14ac:dyDescent="0.4">
      <c r="A64" s="87" t="s">
        <v>107</v>
      </c>
      <c r="B64" s="125"/>
      <c r="C64" s="125"/>
      <c r="D64" s="125"/>
      <c r="E64" s="125"/>
      <c r="F64" s="125"/>
      <c r="G64" s="125"/>
      <c r="H64" s="125"/>
      <c r="I64" s="125"/>
      <c r="J64" s="125"/>
      <c r="K64" s="126"/>
    </row>
    <row r="65" spans="1:11" ht="20.25" customHeight="1" x14ac:dyDescent="0.4">
      <c r="A65" s="127"/>
      <c r="B65" s="128"/>
      <c r="C65" s="128"/>
      <c r="D65" s="128"/>
      <c r="E65" s="128"/>
      <c r="F65" s="128"/>
      <c r="G65" s="128"/>
      <c r="H65" s="128"/>
      <c r="I65" s="128"/>
      <c r="J65" s="128"/>
      <c r="K65" s="129"/>
    </row>
    <row r="66" spans="1:11" ht="85.5" customHeight="1" x14ac:dyDescent="0.4">
      <c r="A66" s="130"/>
      <c r="B66" s="131"/>
      <c r="C66" s="131"/>
      <c r="D66" s="131"/>
      <c r="E66" s="131"/>
      <c r="F66" s="131"/>
      <c r="G66" s="131"/>
      <c r="H66" s="131"/>
      <c r="I66" s="131"/>
      <c r="J66" s="131"/>
      <c r="K66" s="132"/>
    </row>
    <row r="67" spans="1:11" ht="18.75" customHeight="1" x14ac:dyDescent="0.4">
      <c r="A67" s="77"/>
      <c r="B67" s="77"/>
      <c r="C67" s="77"/>
      <c r="D67" s="77"/>
      <c r="E67" s="77"/>
      <c r="F67" s="77"/>
      <c r="G67" s="77"/>
      <c r="H67" s="77"/>
      <c r="I67" s="77"/>
      <c r="J67" s="77"/>
      <c r="K67" s="77"/>
    </row>
    <row r="68" spans="1:11" ht="20.25" customHeight="1" x14ac:dyDescent="0.4">
      <c r="A68" s="69" t="s">
        <v>28</v>
      </c>
    </row>
    <row r="69" spans="1:11" ht="20.25" customHeight="1" x14ac:dyDescent="0.4">
      <c r="A69" s="69" t="s">
        <v>29</v>
      </c>
    </row>
    <row r="70" spans="1:11" ht="20.25" customHeight="1" x14ac:dyDescent="0.4">
      <c r="A70" s="87" t="s">
        <v>89</v>
      </c>
      <c r="B70" s="88"/>
      <c r="C70" s="88"/>
      <c r="D70" s="88"/>
      <c r="E70" s="88"/>
      <c r="F70" s="88"/>
      <c r="G70" s="88"/>
      <c r="H70" s="88"/>
      <c r="I70" s="88"/>
      <c r="J70" s="88"/>
      <c r="K70" s="89"/>
    </row>
    <row r="71" spans="1:11" ht="20.25" customHeight="1" x14ac:dyDescent="0.4">
      <c r="A71" s="98"/>
      <c r="B71" s="91"/>
      <c r="C71" s="91"/>
      <c r="D71" s="91"/>
      <c r="E71" s="91"/>
      <c r="F71" s="91"/>
      <c r="G71" s="91"/>
      <c r="H71" s="91"/>
      <c r="I71" s="91"/>
      <c r="J71" s="91"/>
      <c r="K71" s="92"/>
    </row>
    <row r="72" spans="1:11" ht="20.25" customHeight="1" x14ac:dyDescent="0.4">
      <c r="A72" s="98"/>
      <c r="B72" s="91"/>
      <c r="C72" s="91"/>
      <c r="D72" s="91"/>
      <c r="E72" s="91"/>
      <c r="F72" s="91"/>
      <c r="G72" s="91"/>
      <c r="H72" s="91"/>
      <c r="I72" s="91"/>
      <c r="J72" s="91"/>
      <c r="K72" s="92"/>
    </row>
    <row r="73" spans="1:11" ht="20.25" customHeight="1" x14ac:dyDescent="0.4">
      <c r="A73" s="98"/>
      <c r="B73" s="91"/>
      <c r="C73" s="91"/>
      <c r="D73" s="91"/>
      <c r="E73" s="91"/>
      <c r="F73" s="91"/>
      <c r="G73" s="91"/>
      <c r="H73" s="91"/>
      <c r="I73" s="91"/>
      <c r="J73" s="91"/>
      <c r="K73" s="92"/>
    </row>
    <row r="74" spans="1:11" ht="20.25" customHeight="1" x14ac:dyDescent="0.4">
      <c r="A74" s="98"/>
      <c r="B74" s="91"/>
      <c r="C74" s="91"/>
      <c r="D74" s="91"/>
      <c r="E74" s="91"/>
      <c r="F74" s="91"/>
      <c r="G74" s="91"/>
      <c r="H74" s="91"/>
      <c r="I74" s="91"/>
      <c r="J74" s="91"/>
      <c r="K74" s="92"/>
    </row>
    <row r="75" spans="1:11" ht="20.25" customHeight="1" x14ac:dyDescent="0.4">
      <c r="A75" s="93"/>
      <c r="B75" s="94"/>
      <c r="C75" s="94"/>
      <c r="D75" s="94"/>
      <c r="E75" s="94"/>
      <c r="F75" s="94"/>
      <c r="G75" s="94"/>
      <c r="H75" s="94"/>
      <c r="I75" s="94"/>
      <c r="J75" s="94"/>
      <c r="K75" s="95"/>
    </row>
    <row r="77" spans="1:11" ht="20.25" customHeight="1" x14ac:dyDescent="0.4">
      <c r="A77" s="69" t="s">
        <v>30</v>
      </c>
    </row>
    <row r="78" spans="1:11" ht="20.25" customHeight="1" x14ac:dyDescent="0.4">
      <c r="A78" s="121" t="s">
        <v>31</v>
      </c>
      <c r="B78" s="122"/>
      <c r="C78" s="1">
        <f>LEN(A79)</f>
        <v>424</v>
      </c>
      <c r="D78" s="123" t="s">
        <v>32</v>
      </c>
      <c r="E78" s="123"/>
      <c r="F78" s="124" t="str">
        <f>IF($C$78&lt;700,"OK","700文字を越えています。700文字以内になるようご調整ください。")</f>
        <v>OK</v>
      </c>
      <c r="G78" s="124"/>
      <c r="H78" s="124"/>
      <c r="I78" s="124"/>
      <c r="J78" s="124"/>
      <c r="K78" s="124"/>
    </row>
    <row r="79" spans="1:11" ht="20.25" customHeight="1" x14ac:dyDescent="0.4">
      <c r="A79" s="78" t="s">
        <v>108</v>
      </c>
      <c r="B79" s="113"/>
      <c r="C79" s="113"/>
      <c r="D79" s="113"/>
      <c r="E79" s="113"/>
      <c r="F79" s="113"/>
      <c r="G79" s="113"/>
      <c r="H79" s="113"/>
      <c r="I79" s="113"/>
      <c r="J79" s="113"/>
      <c r="K79" s="114"/>
    </row>
    <row r="80" spans="1:11" ht="20.25" customHeight="1" x14ac:dyDescent="0.4">
      <c r="A80" s="81"/>
      <c r="B80" s="118"/>
      <c r="C80" s="118"/>
      <c r="D80" s="118"/>
      <c r="E80" s="118"/>
      <c r="F80" s="118"/>
      <c r="G80" s="118"/>
      <c r="H80" s="118"/>
      <c r="I80" s="118"/>
      <c r="J80" s="118"/>
      <c r="K80" s="119"/>
    </row>
    <row r="81" spans="1:11" ht="20.25" customHeight="1" x14ac:dyDescent="0.4">
      <c r="A81" s="81"/>
      <c r="B81" s="118"/>
      <c r="C81" s="118"/>
      <c r="D81" s="118"/>
      <c r="E81" s="118"/>
      <c r="F81" s="118"/>
      <c r="G81" s="118"/>
      <c r="H81" s="118"/>
      <c r="I81" s="118"/>
      <c r="J81" s="118"/>
      <c r="K81" s="119"/>
    </row>
    <row r="82" spans="1:11" ht="20.25" customHeight="1" x14ac:dyDescent="0.4">
      <c r="A82" s="81"/>
      <c r="B82" s="118"/>
      <c r="C82" s="118"/>
      <c r="D82" s="118"/>
      <c r="E82" s="118"/>
      <c r="F82" s="118"/>
      <c r="G82" s="118"/>
      <c r="H82" s="118"/>
      <c r="I82" s="118"/>
      <c r="J82" s="118"/>
      <c r="K82" s="119"/>
    </row>
    <row r="83" spans="1:11" ht="20.25" customHeight="1" x14ac:dyDescent="0.4">
      <c r="A83" s="81"/>
      <c r="B83" s="118"/>
      <c r="C83" s="118"/>
      <c r="D83" s="118"/>
      <c r="E83" s="118"/>
      <c r="F83" s="118"/>
      <c r="G83" s="118"/>
      <c r="H83" s="118"/>
      <c r="I83" s="118"/>
      <c r="J83" s="118"/>
      <c r="K83" s="119"/>
    </row>
    <row r="84" spans="1:11" ht="20.25" customHeight="1" x14ac:dyDescent="0.4">
      <c r="A84" s="81"/>
      <c r="B84" s="118"/>
      <c r="C84" s="118"/>
      <c r="D84" s="118"/>
      <c r="E84" s="118"/>
      <c r="F84" s="118"/>
      <c r="G84" s="118"/>
      <c r="H84" s="118"/>
      <c r="I84" s="118"/>
      <c r="J84" s="118"/>
      <c r="K84" s="119"/>
    </row>
    <row r="85" spans="1:11" ht="20.25" customHeight="1" x14ac:dyDescent="0.4">
      <c r="A85" s="120"/>
      <c r="B85" s="118"/>
      <c r="C85" s="118"/>
      <c r="D85" s="118"/>
      <c r="E85" s="118"/>
      <c r="F85" s="118"/>
      <c r="G85" s="118"/>
      <c r="H85" s="118"/>
      <c r="I85" s="118"/>
      <c r="J85" s="118"/>
      <c r="K85" s="119"/>
    </row>
    <row r="86" spans="1:11" ht="20.25" customHeight="1" x14ac:dyDescent="0.4">
      <c r="A86" s="120"/>
      <c r="B86" s="118"/>
      <c r="C86" s="118"/>
      <c r="D86" s="118"/>
      <c r="E86" s="118"/>
      <c r="F86" s="118"/>
      <c r="G86" s="118"/>
      <c r="H86" s="118"/>
      <c r="I86" s="118"/>
      <c r="J86" s="118"/>
      <c r="K86" s="119"/>
    </row>
    <row r="87" spans="1:11" ht="69.75" customHeight="1" x14ac:dyDescent="0.4">
      <c r="A87" s="115"/>
      <c r="B87" s="116"/>
      <c r="C87" s="116"/>
      <c r="D87" s="116"/>
      <c r="E87" s="116"/>
      <c r="F87" s="116"/>
      <c r="G87" s="116"/>
      <c r="H87" s="116"/>
      <c r="I87" s="116"/>
      <c r="J87" s="116"/>
      <c r="K87" s="117"/>
    </row>
    <row r="89" spans="1:11" ht="20.25" customHeight="1" x14ac:dyDescent="0.4">
      <c r="A89" s="69" t="s">
        <v>33</v>
      </c>
    </row>
    <row r="90" spans="1:11" ht="20.25" customHeight="1" x14ac:dyDescent="0.4">
      <c r="A90" s="87" t="s">
        <v>109</v>
      </c>
      <c r="B90" s="88"/>
      <c r="C90" s="88"/>
      <c r="D90" s="88"/>
      <c r="E90" s="88"/>
      <c r="F90" s="88"/>
      <c r="G90" s="88"/>
      <c r="H90" s="88"/>
      <c r="I90" s="88"/>
      <c r="J90" s="88"/>
      <c r="K90" s="89"/>
    </row>
    <row r="91" spans="1:11" ht="20.25" customHeight="1" x14ac:dyDescent="0.4">
      <c r="A91" s="98"/>
      <c r="B91" s="91"/>
      <c r="C91" s="91"/>
      <c r="D91" s="91"/>
      <c r="E91" s="91"/>
      <c r="F91" s="91"/>
      <c r="G91" s="91"/>
      <c r="H91" s="91"/>
      <c r="I91" s="91"/>
      <c r="J91" s="91"/>
      <c r="K91" s="92"/>
    </row>
    <row r="92" spans="1:11" ht="20.25" customHeight="1" x14ac:dyDescent="0.4">
      <c r="A92" s="98"/>
      <c r="B92" s="91"/>
      <c r="C92" s="91"/>
      <c r="D92" s="91"/>
      <c r="E92" s="91"/>
      <c r="F92" s="91"/>
      <c r="G92" s="91"/>
      <c r="H92" s="91"/>
      <c r="I92" s="91"/>
      <c r="J92" s="91"/>
      <c r="K92" s="92"/>
    </row>
    <row r="93" spans="1:11" ht="20.25" customHeight="1" x14ac:dyDescent="0.4">
      <c r="A93" s="98"/>
      <c r="B93" s="91"/>
      <c r="C93" s="91"/>
      <c r="D93" s="91"/>
      <c r="E93" s="91"/>
      <c r="F93" s="91"/>
      <c r="G93" s="91"/>
      <c r="H93" s="91"/>
      <c r="I93" s="91"/>
      <c r="J93" s="91"/>
      <c r="K93" s="92"/>
    </row>
    <row r="94" spans="1:11" ht="20.25" customHeight="1" x14ac:dyDescent="0.4">
      <c r="A94" s="98"/>
      <c r="B94" s="91"/>
      <c r="C94" s="91"/>
      <c r="D94" s="91"/>
      <c r="E94" s="91"/>
      <c r="F94" s="91"/>
      <c r="G94" s="91"/>
      <c r="H94" s="91"/>
      <c r="I94" s="91"/>
      <c r="J94" s="91"/>
      <c r="K94" s="92"/>
    </row>
    <row r="95" spans="1:11" ht="20.25" customHeight="1" x14ac:dyDescent="0.4">
      <c r="A95" s="98"/>
      <c r="B95" s="91"/>
      <c r="C95" s="91"/>
      <c r="D95" s="91"/>
      <c r="E95" s="91"/>
      <c r="F95" s="91"/>
      <c r="G95" s="91"/>
      <c r="H95" s="91"/>
      <c r="I95" s="91"/>
      <c r="J95" s="91"/>
      <c r="K95" s="92"/>
    </row>
    <row r="96" spans="1:11" ht="20.25" customHeight="1" x14ac:dyDescent="0.4">
      <c r="A96" s="98"/>
      <c r="B96" s="91"/>
      <c r="C96" s="91"/>
      <c r="D96" s="91"/>
      <c r="E96" s="91"/>
      <c r="F96" s="91"/>
      <c r="G96" s="91"/>
      <c r="H96" s="91"/>
      <c r="I96" s="91"/>
      <c r="J96" s="91"/>
      <c r="K96" s="92"/>
    </row>
    <row r="97" spans="1:11" ht="20.25" customHeight="1" x14ac:dyDescent="0.4">
      <c r="A97" s="98"/>
      <c r="B97" s="91"/>
      <c r="C97" s="91"/>
      <c r="D97" s="91"/>
      <c r="E97" s="91"/>
      <c r="F97" s="91"/>
      <c r="G97" s="91"/>
      <c r="H97" s="91"/>
      <c r="I97" s="91"/>
      <c r="J97" s="91"/>
      <c r="K97" s="92"/>
    </row>
    <row r="98" spans="1:11" ht="132" customHeight="1" x14ac:dyDescent="0.4">
      <c r="A98" s="93"/>
      <c r="B98" s="94"/>
      <c r="C98" s="94"/>
      <c r="D98" s="94"/>
      <c r="E98" s="94"/>
      <c r="F98" s="94"/>
      <c r="G98" s="94"/>
      <c r="H98" s="94"/>
      <c r="I98" s="94"/>
      <c r="J98" s="94"/>
      <c r="K98" s="95"/>
    </row>
    <row r="100" spans="1:11" ht="20.25" customHeight="1" x14ac:dyDescent="0.4">
      <c r="A100" s="69" t="s">
        <v>34</v>
      </c>
    </row>
    <row r="101" spans="1:11" ht="20.25" customHeight="1" x14ac:dyDescent="0.4">
      <c r="A101" s="87" t="s">
        <v>110</v>
      </c>
      <c r="B101" s="88"/>
      <c r="C101" s="88"/>
      <c r="D101" s="88"/>
      <c r="E101" s="88"/>
      <c r="F101" s="88"/>
      <c r="G101" s="88"/>
      <c r="H101" s="88"/>
      <c r="I101" s="88"/>
      <c r="J101" s="88"/>
      <c r="K101" s="89"/>
    </row>
    <row r="102" spans="1:11" ht="20.25" customHeight="1" x14ac:dyDescent="0.4">
      <c r="A102" s="98"/>
      <c r="B102" s="91"/>
      <c r="C102" s="91"/>
      <c r="D102" s="91"/>
      <c r="E102" s="91"/>
      <c r="F102" s="91"/>
      <c r="G102" s="91"/>
      <c r="H102" s="91"/>
      <c r="I102" s="91"/>
      <c r="J102" s="91"/>
      <c r="K102" s="92"/>
    </row>
    <row r="103" spans="1:11" ht="20.25" customHeight="1" x14ac:dyDescent="0.4">
      <c r="A103" s="98"/>
      <c r="B103" s="91"/>
      <c r="C103" s="91"/>
      <c r="D103" s="91"/>
      <c r="E103" s="91"/>
      <c r="F103" s="91"/>
      <c r="G103" s="91"/>
      <c r="H103" s="91"/>
      <c r="I103" s="91"/>
      <c r="J103" s="91"/>
      <c r="K103" s="92"/>
    </row>
    <row r="104" spans="1:11" ht="20.25" customHeight="1" x14ac:dyDescent="0.4">
      <c r="A104" s="93"/>
      <c r="B104" s="94"/>
      <c r="C104" s="94"/>
      <c r="D104" s="94"/>
      <c r="E104" s="94"/>
      <c r="F104" s="94"/>
      <c r="G104" s="94"/>
      <c r="H104" s="94"/>
      <c r="I104" s="94"/>
      <c r="J104" s="94"/>
      <c r="K104" s="95"/>
    </row>
    <row r="106" spans="1:11" ht="20.25" customHeight="1" x14ac:dyDescent="0.4">
      <c r="A106" s="69" t="s">
        <v>35</v>
      </c>
    </row>
    <row r="107" spans="1:11" ht="20.25" customHeight="1" x14ac:dyDescent="0.4">
      <c r="A107" s="69" t="s">
        <v>36</v>
      </c>
      <c r="G107" s="69" t="s">
        <v>37</v>
      </c>
    </row>
    <row r="108" spans="1:11" ht="20.25" customHeight="1" x14ac:dyDescent="0.4">
      <c r="A108" s="78" t="s">
        <v>90</v>
      </c>
      <c r="B108" s="113"/>
      <c r="C108" s="113"/>
      <c r="D108" s="113"/>
      <c r="E108" s="114"/>
      <c r="G108" s="78" t="s">
        <v>99</v>
      </c>
      <c r="H108" s="79"/>
      <c r="I108" s="79"/>
      <c r="J108" s="79"/>
      <c r="K108" s="80"/>
    </row>
    <row r="109" spans="1:11" ht="20.25" customHeight="1" x14ac:dyDescent="0.4">
      <c r="A109" s="120"/>
      <c r="B109" s="118"/>
      <c r="C109" s="118"/>
      <c r="D109" s="118"/>
      <c r="E109" s="119"/>
      <c r="G109" s="81"/>
      <c r="H109" s="82"/>
      <c r="I109" s="82"/>
      <c r="J109" s="82"/>
      <c r="K109" s="83"/>
    </row>
    <row r="110" spans="1:11" ht="20.25" customHeight="1" x14ac:dyDescent="0.4">
      <c r="A110" s="120"/>
      <c r="B110" s="118"/>
      <c r="C110" s="118"/>
      <c r="D110" s="118"/>
      <c r="E110" s="119"/>
      <c r="G110" s="81"/>
      <c r="H110" s="82"/>
      <c r="I110" s="82"/>
      <c r="J110" s="82"/>
      <c r="K110" s="83"/>
    </row>
    <row r="111" spans="1:11" ht="20.25" customHeight="1" x14ac:dyDescent="0.4">
      <c r="A111" s="120"/>
      <c r="B111" s="118"/>
      <c r="C111" s="118"/>
      <c r="D111" s="118"/>
      <c r="E111" s="119"/>
      <c r="F111" s="112"/>
      <c r="G111" s="81"/>
      <c r="H111" s="82"/>
      <c r="I111" s="82"/>
      <c r="J111" s="82"/>
      <c r="K111" s="83"/>
    </row>
    <row r="112" spans="1:11" ht="20.25" customHeight="1" x14ac:dyDescent="0.4">
      <c r="A112" s="120"/>
      <c r="B112" s="118"/>
      <c r="C112" s="118"/>
      <c r="D112" s="118"/>
      <c r="E112" s="119"/>
      <c r="F112" s="112"/>
      <c r="G112" s="81"/>
      <c r="H112" s="82"/>
      <c r="I112" s="82"/>
      <c r="J112" s="82"/>
      <c r="K112" s="83"/>
    </row>
    <row r="113" spans="1:11" ht="20.25" customHeight="1" x14ac:dyDescent="0.4">
      <c r="A113" s="120"/>
      <c r="B113" s="118"/>
      <c r="C113" s="118"/>
      <c r="D113" s="118"/>
      <c r="E113" s="119"/>
      <c r="G113" s="81"/>
      <c r="H113" s="82"/>
      <c r="I113" s="82"/>
      <c r="J113" s="82"/>
      <c r="K113" s="83"/>
    </row>
    <row r="114" spans="1:11" ht="20.25" customHeight="1" x14ac:dyDescent="0.4">
      <c r="A114" s="120"/>
      <c r="B114" s="118"/>
      <c r="C114" s="118"/>
      <c r="D114" s="118"/>
      <c r="E114" s="119"/>
      <c r="G114" s="81"/>
      <c r="H114" s="82"/>
      <c r="I114" s="82"/>
      <c r="J114" s="82"/>
      <c r="K114" s="83"/>
    </row>
    <row r="115" spans="1:11" ht="20.25" customHeight="1" x14ac:dyDescent="0.4">
      <c r="A115" s="120"/>
      <c r="B115" s="118"/>
      <c r="C115" s="118"/>
      <c r="D115" s="118"/>
      <c r="E115" s="119"/>
      <c r="G115" s="81"/>
      <c r="H115" s="82"/>
      <c r="I115" s="82"/>
      <c r="J115" s="82"/>
      <c r="K115" s="83"/>
    </row>
    <row r="116" spans="1:11" ht="20.25" customHeight="1" x14ac:dyDescent="0.4">
      <c r="A116" s="115"/>
      <c r="B116" s="116"/>
      <c r="C116" s="116"/>
      <c r="D116" s="116"/>
      <c r="E116" s="117"/>
      <c r="G116" s="84"/>
      <c r="H116" s="85"/>
      <c r="I116" s="85"/>
      <c r="J116" s="85"/>
      <c r="K116" s="86"/>
    </row>
    <row r="117" spans="1:11" ht="20.25" customHeight="1" x14ac:dyDescent="0.4">
      <c r="A117" s="69" t="s">
        <v>38</v>
      </c>
    </row>
    <row r="118" spans="1:11" ht="20.25" customHeight="1" x14ac:dyDescent="0.4">
      <c r="A118" s="87" t="s">
        <v>91</v>
      </c>
      <c r="B118" s="88"/>
      <c r="C118" s="88"/>
      <c r="D118" s="88"/>
      <c r="E118" s="88"/>
      <c r="F118" s="88"/>
      <c r="G118" s="88"/>
      <c r="H118" s="88"/>
      <c r="I118" s="88"/>
      <c r="J118" s="88"/>
      <c r="K118" s="89"/>
    </row>
    <row r="119" spans="1:11" ht="20.25" customHeight="1" x14ac:dyDescent="0.4">
      <c r="A119" s="90"/>
      <c r="B119" s="91"/>
      <c r="C119" s="91"/>
      <c r="D119" s="91"/>
      <c r="E119" s="91"/>
      <c r="F119" s="91"/>
      <c r="G119" s="91"/>
      <c r="H119" s="91"/>
      <c r="I119" s="91"/>
      <c r="J119" s="91"/>
      <c r="K119" s="92"/>
    </row>
    <row r="120" spans="1:11" ht="20.25" customHeight="1" x14ac:dyDescent="0.4">
      <c r="A120" s="90"/>
      <c r="B120" s="91"/>
      <c r="C120" s="91"/>
      <c r="D120" s="91"/>
      <c r="E120" s="91"/>
      <c r="F120" s="91"/>
      <c r="G120" s="91"/>
      <c r="H120" s="91"/>
      <c r="I120" s="91"/>
      <c r="J120" s="91"/>
      <c r="K120" s="92"/>
    </row>
    <row r="121" spans="1:11" ht="20.25" customHeight="1" x14ac:dyDescent="0.4">
      <c r="A121" s="93"/>
      <c r="B121" s="94"/>
      <c r="C121" s="94"/>
      <c r="D121" s="94"/>
      <c r="E121" s="94"/>
      <c r="F121" s="94"/>
      <c r="G121" s="94"/>
      <c r="H121" s="94"/>
      <c r="I121" s="94"/>
      <c r="J121" s="94"/>
      <c r="K121" s="95"/>
    </row>
    <row r="123" spans="1:11" ht="20.25" customHeight="1" x14ac:dyDescent="0.4">
      <c r="A123" s="69" t="s">
        <v>39</v>
      </c>
    </row>
    <row r="124" spans="1:11" ht="20.25" customHeight="1" x14ac:dyDescent="0.4">
      <c r="A124" s="133" t="s">
        <v>103</v>
      </c>
      <c r="B124" s="134"/>
      <c r="C124" s="134"/>
      <c r="D124" s="134"/>
      <c r="E124" s="134"/>
      <c r="F124" s="134"/>
      <c r="G124" s="134"/>
      <c r="H124" s="134"/>
      <c r="I124" s="134"/>
      <c r="J124" s="134"/>
      <c r="K124" s="135"/>
    </row>
    <row r="125" spans="1:11" ht="20.25" customHeight="1" x14ac:dyDescent="0.4">
      <c r="A125" s="136"/>
      <c r="B125" s="137"/>
      <c r="C125" s="137"/>
      <c r="D125" s="137"/>
      <c r="E125" s="137"/>
      <c r="F125" s="137"/>
      <c r="G125" s="137"/>
      <c r="H125" s="137"/>
      <c r="I125" s="137"/>
      <c r="J125" s="137"/>
      <c r="K125" s="138"/>
    </row>
    <row r="126" spans="1:11" ht="20.25" customHeight="1" x14ac:dyDescent="0.4">
      <c r="A126" s="136"/>
      <c r="B126" s="137"/>
      <c r="C126" s="137"/>
      <c r="D126" s="137"/>
      <c r="E126" s="137"/>
      <c r="F126" s="137"/>
      <c r="G126" s="137"/>
      <c r="H126" s="137"/>
      <c r="I126" s="137"/>
      <c r="J126" s="137"/>
      <c r="K126" s="138"/>
    </row>
    <row r="127" spans="1:11" ht="20.25" customHeight="1" x14ac:dyDescent="0.4">
      <c r="A127" s="136"/>
      <c r="B127" s="137"/>
      <c r="C127" s="137"/>
      <c r="D127" s="137"/>
      <c r="E127" s="137"/>
      <c r="F127" s="137"/>
      <c r="G127" s="137"/>
      <c r="H127" s="137"/>
      <c r="I127" s="137"/>
      <c r="J127" s="137"/>
      <c r="K127" s="138"/>
    </row>
    <row r="128" spans="1:11" ht="20.25" customHeight="1" x14ac:dyDescent="0.4">
      <c r="A128" s="136"/>
      <c r="B128" s="137"/>
      <c r="C128" s="137"/>
      <c r="D128" s="137"/>
      <c r="E128" s="137"/>
      <c r="F128" s="137"/>
      <c r="G128" s="137"/>
      <c r="H128" s="137"/>
      <c r="I128" s="137"/>
      <c r="J128" s="137"/>
      <c r="K128" s="138"/>
    </row>
    <row r="129" spans="1:11" ht="20.25" customHeight="1" x14ac:dyDescent="0.4">
      <c r="A129" s="139"/>
      <c r="B129" s="140"/>
      <c r="C129" s="140"/>
      <c r="D129" s="140"/>
      <c r="E129" s="140"/>
      <c r="F129" s="140"/>
      <c r="G129" s="140"/>
      <c r="H129" s="140"/>
      <c r="I129" s="140"/>
      <c r="J129" s="140"/>
      <c r="K129" s="141"/>
    </row>
  </sheetData>
  <protectedRanges>
    <protectedRange sqref="A78:K78" name="範囲1"/>
  </protectedRanges>
  <mergeCells count="42">
    <mergeCell ref="D13:E13"/>
    <mergeCell ref="D14:E14"/>
    <mergeCell ref="D15:E15"/>
    <mergeCell ref="A13:B13"/>
    <mergeCell ref="A14:B14"/>
    <mergeCell ref="A15:B15"/>
    <mergeCell ref="A124:K129"/>
    <mergeCell ref="A90:K98"/>
    <mergeCell ref="A101:K104"/>
    <mergeCell ref="A108:E116"/>
    <mergeCell ref="G108:K116"/>
    <mergeCell ref="F111:F112"/>
    <mergeCell ref="A118:K121"/>
    <mergeCell ref="A58:K59"/>
    <mergeCell ref="A79:K87"/>
    <mergeCell ref="A70:K75"/>
    <mergeCell ref="A78:B78"/>
    <mergeCell ref="D78:E78"/>
    <mergeCell ref="F78:K78"/>
    <mergeCell ref="A61:K62"/>
    <mergeCell ref="A64:K66"/>
    <mergeCell ref="A26:E34"/>
    <mergeCell ref="G26:K34"/>
    <mergeCell ref="F29:F30"/>
    <mergeCell ref="A36:K37"/>
    <mergeCell ref="F51:F52"/>
    <mergeCell ref="A42:K44"/>
    <mergeCell ref="A48:E56"/>
    <mergeCell ref="G48:K56"/>
    <mergeCell ref="A18:B18"/>
    <mergeCell ref="D18:E18"/>
    <mergeCell ref="G18:K18"/>
    <mergeCell ref="A19:B19"/>
    <mergeCell ref="D19:E19"/>
    <mergeCell ref="G19:K19"/>
    <mergeCell ref="A39:K40"/>
    <mergeCell ref="A20:B20"/>
    <mergeCell ref="D20:E20"/>
    <mergeCell ref="G20:K20"/>
    <mergeCell ref="A21:B21"/>
    <mergeCell ref="D21:E21"/>
    <mergeCell ref="G21:K21"/>
  </mergeCells>
  <phoneticPr fontId="1"/>
  <conditionalFormatting sqref="A79:K87">
    <cfRule type="expression" dxfId="13" priority="5">
      <formula>$C$78&gt;700</formula>
    </cfRule>
  </conditionalFormatting>
  <conditionalFormatting sqref="C78">
    <cfRule type="expression" dxfId="12" priority="4">
      <formula>$B$78&gt;700</formula>
    </cfRule>
  </conditionalFormatting>
  <conditionalFormatting sqref="D78">
    <cfRule type="expression" dxfId="11" priority="3">
      <formula>$B$78&gt;700</formula>
    </cfRule>
  </conditionalFormatting>
  <conditionalFormatting sqref="F78">
    <cfRule type="expression" dxfId="10" priority="2">
      <formula>$B$78&gt;700</formula>
    </cfRule>
  </conditionalFormatting>
  <conditionalFormatting sqref="F78:K78">
    <cfRule type="expression" dxfId="9" priority="1">
      <formula>$C$78&gt;700</formula>
    </cfRule>
  </conditionalFormatting>
  <pageMargins left="0.70866141732283472" right="0.70866141732283472" top="0.74803149606299213" bottom="0.74803149606299213" header="0.31496062992125984" footer="0.31496062992125984"/>
  <pageSetup paperSize="9" scale="71" fitToHeight="0" orientation="portrait" r:id="rId1"/>
  <rowBreaks count="2" manualBreakCount="2">
    <brk id="45" max="16383" man="1"/>
    <brk id="8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8"/>
  <sheetViews>
    <sheetView zoomScale="90" zoomScaleNormal="90" zoomScaleSheetLayoutView="90" workbookViewId="0">
      <selection activeCell="D1" sqref="D1"/>
    </sheetView>
  </sheetViews>
  <sheetFormatPr defaultColWidth="8.625" defaultRowHeight="18.75" x14ac:dyDescent="0.4"/>
  <cols>
    <col min="1" max="1" width="22.625" style="3" customWidth="1"/>
    <col min="2" max="2" width="17.375" style="3" customWidth="1"/>
    <col min="3" max="4" width="13.125" style="3" customWidth="1"/>
    <col min="5" max="5" width="14.625" style="3" customWidth="1"/>
    <col min="6" max="6" width="27.375" style="3" customWidth="1"/>
    <col min="7" max="10" width="8.625" style="3"/>
    <col min="11" max="13" width="17.375" style="3" customWidth="1"/>
    <col min="14" max="16384" width="8.625" style="3"/>
  </cols>
  <sheetData>
    <row r="1" spans="1:6" ht="19.5" customHeight="1" thickBot="1" x14ac:dyDescent="0.45">
      <c r="A1" s="145" t="s">
        <v>40</v>
      </c>
      <c r="B1" s="145"/>
      <c r="C1" s="145"/>
      <c r="D1" s="2" t="s">
        <v>102</v>
      </c>
    </row>
    <row r="2" spans="1:6" ht="18.600000000000001" customHeight="1" thickBot="1" x14ac:dyDescent="0.45">
      <c r="B2" s="4"/>
      <c r="C2" s="4"/>
      <c r="D2" s="5" t="s">
        <v>41</v>
      </c>
      <c r="E2" s="146" t="s">
        <v>92</v>
      </c>
      <c r="F2" s="147"/>
    </row>
    <row r="3" spans="1:6" ht="18.600000000000001" customHeight="1" thickBot="1" x14ac:dyDescent="0.45">
      <c r="B3" s="4"/>
      <c r="C3" s="4"/>
      <c r="D3" s="5" t="s">
        <v>42</v>
      </c>
      <c r="E3" s="148" t="s">
        <v>93</v>
      </c>
      <c r="F3" s="149"/>
    </row>
    <row r="4" spans="1:6" ht="17.100000000000001" customHeight="1" thickBot="1" x14ac:dyDescent="0.45">
      <c r="A4" s="6" t="s">
        <v>43</v>
      </c>
      <c r="B4" s="150"/>
      <c r="C4" s="150"/>
      <c r="D4" s="150"/>
      <c r="E4" s="150"/>
      <c r="F4" s="5" t="s">
        <v>44</v>
      </c>
    </row>
    <row r="5" spans="1:6" ht="17.100000000000001" customHeight="1" x14ac:dyDescent="0.4">
      <c r="A5" s="151" t="s">
        <v>45</v>
      </c>
      <c r="B5" s="142" t="s">
        <v>46</v>
      </c>
      <c r="C5" s="151" t="s">
        <v>47</v>
      </c>
      <c r="D5" s="151" t="s">
        <v>48</v>
      </c>
      <c r="E5" s="76" t="s">
        <v>49</v>
      </c>
      <c r="F5" s="7" t="s">
        <v>50</v>
      </c>
    </row>
    <row r="6" spans="1:6" ht="17.100000000000001" customHeight="1" thickBot="1" x14ac:dyDescent="0.45">
      <c r="A6" s="152"/>
      <c r="B6" s="143"/>
      <c r="C6" s="152"/>
      <c r="D6" s="152"/>
      <c r="E6" s="8" t="s">
        <v>51</v>
      </c>
      <c r="F6" s="9" t="s">
        <v>52</v>
      </c>
    </row>
    <row r="7" spans="1:6" ht="17.100000000000001" customHeight="1" x14ac:dyDescent="0.4">
      <c r="A7" s="10" t="s">
        <v>53</v>
      </c>
      <c r="B7" s="11">
        <v>10800000</v>
      </c>
      <c r="C7" s="12">
        <v>10800000</v>
      </c>
      <c r="D7" s="13">
        <v>10800000</v>
      </c>
      <c r="E7" s="52">
        <f>IF(B7-D7&lt;0,"",(B7-D7))</f>
        <v>0</v>
      </c>
      <c r="F7" s="53">
        <f>IF(B7-C7&lt;0,"",(B7-C7))</f>
        <v>0</v>
      </c>
    </row>
    <row r="8" spans="1:6" ht="17.100000000000001" customHeight="1" thickBot="1" x14ac:dyDescent="0.45">
      <c r="A8" s="14" t="s">
        <v>54</v>
      </c>
      <c r="B8" s="15"/>
      <c r="C8" s="16"/>
      <c r="D8" s="54" t="str">
        <f>IF(C8=0,"",C8)</f>
        <v/>
      </c>
      <c r="E8" s="17"/>
      <c r="F8" s="18"/>
    </row>
    <row r="9" spans="1:6" ht="17.100000000000001" customHeight="1" thickBot="1" x14ac:dyDescent="0.45">
      <c r="A9" s="19" t="s">
        <v>55</v>
      </c>
      <c r="B9" s="55">
        <f>IF(SUM(B7,B8)=0,"",SUM(B7,B8))</f>
        <v>10800000</v>
      </c>
      <c r="C9" s="56">
        <f t="shared" ref="C9" si="0">IF(SUM(C7,C8)=0,"",SUM(C7,C8))</f>
        <v>10800000</v>
      </c>
      <c r="D9" s="57">
        <f t="shared" ref="D9" si="1">IF(SUM(D7,D8)=0,"",SUM(D7,D8))</f>
        <v>10800000</v>
      </c>
      <c r="E9" s="58">
        <f>E7</f>
        <v>0</v>
      </c>
      <c r="F9" s="55">
        <f>F7</f>
        <v>0</v>
      </c>
    </row>
    <row r="10" spans="1:6" ht="17.100000000000001" customHeight="1" x14ac:dyDescent="0.4"/>
    <row r="11" spans="1:6" ht="17.100000000000001" customHeight="1" thickBot="1" x14ac:dyDescent="0.45">
      <c r="A11" s="6" t="s">
        <v>56</v>
      </c>
      <c r="B11" s="5"/>
      <c r="C11" s="20"/>
      <c r="D11" s="20"/>
      <c r="E11" s="20"/>
      <c r="F11" s="5" t="s">
        <v>57</v>
      </c>
    </row>
    <row r="12" spans="1:6" ht="18.75" customHeight="1" x14ac:dyDescent="0.4">
      <c r="A12" s="151" t="s">
        <v>45</v>
      </c>
      <c r="B12" s="142" t="s">
        <v>58</v>
      </c>
      <c r="C12" s="151" t="s">
        <v>59</v>
      </c>
      <c r="D12" s="151" t="s">
        <v>60</v>
      </c>
      <c r="E12" s="21" t="s">
        <v>61</v>
      </c>
      <c r="F12" s="142" t="s">
        <v>62</v>
      </c>
    </row>
    <row r="13" spans="1:6" ht="29.25" customHeight="1" thickBot="1" x14ac:dyDescent="0.45">
      <c r="A13" s="152"/>
      <c r="B13" s="143"/>
      <c r="C13" s="152"/>
      <c r="D13" s="152"/>
      <c r="E13" s="22" t="s">
        <v>63</v>
      </c>
      <c r="F13" s="143"/>
    </row>
    <row r="14" spans="1:6" ht="16.7" customHeight="1" x14ac:dyDescent="0.4">
      <c r="A14" s="23" t="s">
        <v>94</v>
      </c>
      <c r="B14" s="13">
        <v>2200000</v>
      </c>
      <c r="C14" s="13">
        <v>2200000</v>
      </c>
      <c r="D14" s="13">
        <v>2200000</v>
      </c>
      <c r="E14" s="61" t="str">
        <f t="shared" ref="E14:E27" si="2">IF(C14-D14=0,"",C14-D14)</f>
        <v/>
      </c>
      <c r="F14" s="24"/>
    </row>
    <row r="15" spans="1:6" ht="17.100000000000001" customHeight="1" x14ac:dyDescent="0.4">
      <c r="A15" s="23" t="s">
        <v>95</v>
      </c>
      <c r="B15" s="25">
        <v>1602000</v>
      </c>
      <c r="C15" s="25">
        <v>1602000</v>
      </c>
      <c r="D15" s="26">
        <v>1602000</v>
      </c>
      <c r="E15" s="61" t="str">
        <f t="shared" si="2"/>
        <v/>
      </c>
      <c r="F15" s="27"/>
    </row>
    <row r="16" spans="1:6" ht="17.100000000000001" customHeight="1" x14ac:dyDescent="0.4">
      <c r="A16" s="23" t="s">
        <v>98</v>
      </c>
      <c r="B16" s="25">
        <v>2037000</v>
      </c>
      <c r="C16" s="25">
        <v>2038000</v>
      </c>
      <c r="D16" s="26">
        <v>2038000</v>
      </c>
      <c r="E16" s="61" t="str">
        <f t="shared" si="2"/>
        <v/>
      </c>
      <c r="F16" s="28"/>
    </row>
    <row r="17" spans="1:6" ht="17.100000000000001" customHeight="1" x14ac:dyDescent="0.4">
      <c r="A17" s="23" t="s">
        <v>96</v>
      </c>
      <c r="B17" s="25">
        <v>3980000</v>
      </c>
      <c r="C17" s="25">
        <v>3980000</v>
      </c>
      <c r="D17" s="26">
        <v>3980000</v>
      </c>
      <c r="E17" s="61" t="str">
        <f t="shared" si="2"/>
        <v/>
      </c>
      <c r="F17" s="28"/>
    </row>
    <row r="18" spans="1:6" ht="17.100000000000001" customHeight="1" x14ac:dyDescent="0.4">
      <c r="A18" s="23" t="s">
        <v>97</v>
      </c>
      <c r="B18" s="25">
        <v>980000</v>
      </c>
      <c r="C18" s="25">
        <v>980000</v>
      </c>
      <c r="D18" s="26">
        <v>980000</v>
      </c>
      <c r="E18" s="61" t="str">
        <f t="shared" si="2"/>
        <v/>
      </c>
      <c r="F18" s="28"/>
    </row>
    <row r="19" spans="1:6" ht="17.100000000000001" customHeight="1" x14ac:dyDescent="0.4">
      <c r="A19" s="23"/>
      <c r="B19" s="25"/>
      <c r="C19" s="25"/>
      <c r="D19" s="26"/>
      <c r="E19" s="61" t="str">
        <f t="shared" si="2"/>
        <v/>
      </c>
      <c r="F19" s="28"/>
    </row>
    <row r="20" spans="1:6" ht="17.100000000000001" customHeight="1" x14ac:dyDescent="0.4">
      <c r="A20" s="23"/>
      <c r="B20" s="25"/>
      <c r="C20" s="25"/>
      <c r="D20" s="26"/>
      <c r="E20" s="61" t="str">
        <f t="shared" si="2"/>
        <v/>
      </c>
      <c r="F20" s="28"/>
    </row>
    <row r="21" spans="1:6" ht="17.100000000000001" customHeight="1" x14ac:dyDescent="0.4">
      <c r="A21" s="23"/>
      <c r="B21" s="25"/>
      <c r="C21" s="25"/>
      <c r="D21" s="26"/>
      <c r="E21" s="61" t="str">
        <f t="shared" si="2"/>
        <v/>
      </c>
      <c r="F21" s="28"/>
    </row>
    <row r="22" spans="1:6" ht="17.100000000000001" customHeight="1" x14ac:dyDescent="0.4">
      <c r="A22" s="23"/>
      <c r="B22" s="25"/>
      <c r="C22" s="25"/>
      <c r="D22" s="26"/>
      <c r="E22" s="61" t="str">
        <f t="shared" si="2"/>
        <v/>
      </c>
      <c r="F22" s="28"/>
    </row>
    <row r="23" spans="1:6" ht="17.100000000000001" customHeight="1" x14ac:dyDescent="0.4">
      <c r="A23" s="23"/>
      <c r="B23" s="25"/>
      <c r="C23" s="25"/>
      <c r="D23" s="26"/>
      <c r="E23" s="61" t="str">
        <f t="shared" si="2"/>
        <v/>
      </c>
      <c r="F23" s="28"/>
    </row>
    <row r="24" spans="1:6" ht="17.100000000000001" customHeight="1" x14ac:dyDescent="0.4">
      <c r="A24" s="23"/>
      <c r="B24" s="25"/>
      <c r="C24" s="25"/>
      <c r="D24" s="26"/>
      <c r="E24" s="61" t="str">
        <f t="shared" si="2"/>
        <v/>
      </c>
      <c r="F24" s="28"/>
    </row>
    <row r="25" spans="1:6" ht="17.100000000000001" customHeight="1" thickBot="1" x14ac:dyDescent="0.45">
      <c r="A25" s="23"/>
      <c r="B25" s="25"/>
      <c r="C25" s="25"/>
      <c r="D25" s="26"/>
      <c r="E25" s="61" t="str">
        <f t="shared" si="2"/>
        <v/>
      </c>
      <c r="F25" s="28"/>
    </row>
    <row r="26" spans="1:6" ht="17.100000000000001" customHeight="1" thickBot="1" x14ac:dyDescent="0.45">
      <c r="A26" s="29" t="s">
        <v>64</v>
      </c>
      <c r="B26" s="59">
        <f>IF(SUM(B14:B25)=0,"",SUM(B14:B25))</f>
        <v>10799000</v>
      </c>
      <c r="C26" s="30"/>
      <c r="D26" s="31"/>
      <c r="E26" s="61" t="str">
        <f t="shared" si="2"/>
        <v/>
      </c>
      <c r="F26" s="28"/>
    </row>
    <row r="27" spans="1:6" ht="17.100000000000001" customHeight="1" thickBot="1" x14ac:dyDescent="0.45">
      <c r="A27" s="32" t="s">
        <v>65</v>
      </c>
      <c r="B27" s="60">
        <f>IFERROR(B28-B26,"")</f>
        <v>1000</v>
      </c>
      <c r="C27" s="33"/>
      <c r="D27" s="34"/>
      <c r="E27" s="61" t="str">
        <f t="shared" si="2"/>
        <v/>
      </c>
      <c r="F27" s="28"/>
    </row>
    <row r="28" spans="1:6" ht="17.100000000000001" customHeight="1" thickBot="1" x14ac:dyDescent="0.45">
      <c r="A28" s="35" t="s">
        <v>66</v>
      </c>
      <c r="B28" s="62">
        <f>IFERROR(ROUNDUP(B26,-4),"")</f>
        <v>10800000</v>
      </c>
      <c r="C28" s="63">
        <f>IF(SUM(C14:C27)=0,"",SUM(C14:C27))</f>
        <v>10800000</v>
      </c>
      <c r="D28" s="62">
        <f t="shared" ref="D28" si="3">IF(SUM(D14:D27)=0,"",SUM(D14:D27))</f>
        <v>10800000</v>
      </c>
      <c r="E28" s="64" t="str">
        <f>IF(SUM(E14:E27)=0,"0",SUM(E14:E27))</f>
        <v>0</v>
      </c>
      <c r="F28" s="36"/>
    </row>
    <row r="29" spans="1:6" ht="15.75" customHeight="1" x14ac:dyDescent="0.4">
      <c r="A29" s="37" t="s">
        <v>67</v>
      </c>
      <c r="B29" s="38"/>
    </row>
    <row r="30" spans="1:6" ht="15.75" customHeight="1" x14ac:dyDescent="0.4">
      <c r="A30" s="37" t="s">
        <v>68</v>
      </c>
      <c r="B30" s="38"/>
    </row>
    <row r="31" spans="1:6" ht="15.75" customHeight="1" x14ac:dyDescent="0.4">
      <c r="A31" s="37"/>
      <c r="B31" s="38"/>
    </row>
    <row r="32" spans="1:6" ht="15.75" customHeight="1" x14ac:dyDescent="0.4">
      <c r="A32" s="37" t="s">
        <v>69</v>
      </c>
      <c r="B32" s="38"/>
      <c r="C32" s="39"/>
      <c r="D32" s="39"/>
      <c r="E32" s="39"/>
      <c r="F32" s="39"/>
    </row>
    <row r="33" spans="1:6" ht="15.75" customHeight="1" x14ac:dyDescent="0.4">
      <c r="A33" s="144" t="s">
        <v>70</v>
      </c>
      <c r="B33" s="144"/>
    </row>
    <row r="34" spans="1:6" ht="15.75" customHeight="1" x14ac:dyDescent="0.4">
      <c r="A34" s="153" t="str">
        <f>IF(C9&lt;B9,"有り","無し")</f>
        <v>無し</v>
      </c>
      <c r="B34" s="153"/>
    </row>
    <row r="35" spans="1:6" ht="15.75" customHeight="1" x14ac:dyDescent="0.4">
      <c r="A35" s="40" t="s">
        <v>71</v>
      </c>
      <c r="B35" s="40"/>
      <c r="C35" s="40"/>
      <c r="D35" s="40"/>
      <c r="E35" s="40"/>
      <c r="F35" s="41"/>
    </row>
    <row r="36" spans="1:6" ht="15.75" customHeight="1" x14ac:dyDescent="0.4">
      <c r="A36" s="40" t="s">
        <v>72</v>
      </c>
      <c r="B36" s="40"/>
      <c r="C36" s="40"/>
      <c r="D36" s="40"/>
      <c r="E36" s="40"/>
      <c r="F36" s="41"/>
    </row>
    <row r="37" spans="1:6" ht="15.75" customHeight="1" x14ac:dyDescent="0.4">
      <c r="A37" s="40"/>
      <c r="B37" s="40"/>
      <c r="C37" s="40"/>
      <c r="D37" s="40"/>
      <c r="E37" s="42"/>
    </row>
    <row r="38" spans="1:6" ht="15.75" customHeight="1" x14ac:dyDescent="0.4">
      <c r="A38" s="40"/>
      <c r="B38" s="40"/>
      <c r="C38" s="40"/>
      <c r="D38" s="40"/>
      <c r="E38" s="42"/>
    </row>
    <row r="39" spans="1:6" ht="15.75" customHeight="1" thickBot="1" x14ac:dyDescent="0.45">
      <c r="A39" s="42"/>
      <c r="B39" s="42"/>
      <c r="C39" s="42"/>
      <c r="D39" s="42"/>
      <c r="E39" s="42"/>
    </row>
    <row r="40" spans="1:6" ht="19.5" customHeight="1" thickBot="1" x14ac:dyDescent="0.45">
      <c r="A40" s="43" t="s">
        <v>73</v>
      </c>
      <c r="B40" s="44" t="s">
        <v>74</v>
      </c>
      <c r="C40" s="45"/>
      <c r="D40" s="45"/>
      <c r="E40" s="45"/>
      <c r="F40" s="45"/>
    </row>
    <row r="41" spans="1:6" ht="37.5" x14ac:dyDescent="0.4">
      <c r="A41" s="46" t="s">
        <v>75</v>
      </c>
      <c r="B41" s="65" t="str">
        <f>IF(B9="","",(IF(B9=B28,"OK","NG")))</f>
        <v>OK</v>
      </c>
    </row>
    <row r="42" spans="1:6" ht="37.5" x14ac:dyDescent="0.4">
      <c r="A42" s="47" t="s">
        <v>76</v>
      </c>
      <c r="B42" s="66" t="str">
        <f>IF(B9="","",(IF(C9=C28,"OK","NG")))</f>
        <v>OK</v>
      </c>
      <c r="C42" s="48"/>
    </row>
    <row r="43" spans="1:6" ht="75.75" thickBot="1" x14ac:dyDescent="0.45">
      <c r="A43" s="49" t="s">
        <v>77</v>
      </c>
      <c r="B43" s="67" t="str">
        <f>IFERROR(IF(D9+E9-F9=D28+E28, "OK", "NG"),"")</f>
        <v>OK</v>
      </c>
      <c r="C43" s="50"/>
    </row>
    <row r="44" spans="1:6" ht="17.25" customHeight="1" x14ac:dyDescent="0.4">
      <c r="A44" s="51"/>
      <c r="B44" s="51"/>
      <c r="C44" s="51"/>
      <c r="D44" s="51"/>
      <c r="E44" s="51"/>
      <c r="F44" s="51"/>
    </row>
    <row r="57" spans="1:1" x14ac:dyDescent="0.4">
      <c r="A57" s="37"/>
    </row>
    <row r="58" spans="1:1" x14ac:dyDescent="0.4">
      <c r="A58" s="37"/>
    </row>
  </sheetData>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C43">
    <cfRule type="containsText" dxfId="8" priority="9" operator="containsText" text="NG">
      <formula>NOT(ISERROR(SEARCH("NG",C43)))</formula>
    </cfRule>
    <cfRule type="expression" dxfId="7" priority="10">
      <formula>$B$43</formula>
    </cfRule>
    <cfRule type="expression" priority="11">
      <formula>$B$43</formula>
    </cfRule>
  </conditionalFormatting>
  <conditionalFormatting sqref="C41">
    <cfRule type="containsText" dxfId="6" priority="7" operator="containsText" text="NG">
      <formula>NOT(ISERROR(SEARCH("NG",C41)))</formula>
    </cfRule>
    <cfRule type="containsText" priority="8" operator="containsText" text="NG">
      <formula>NOT(ISERROR(SEARCH("NG",C41)))</formula>
    </cfRule>
  </conditionalFormatting>
  <conditionalFormatting sqref="C42">
    <cfRule type="containsText" dxfId="5" priority="6" operator="containsText" text="NG">
      <formula>NOT(ISERROR(SEARCH("NG",C42)))</formula>
    </cfRule>
  </conditionalFormatting>
  <conditionalFormatting sqref="B43">
    <cfRule type="containsText" dxfId="4" priority="2" operator="containsText" text="NG">
      <formula>NOT(ISERROR(SEARCH("NG",B43)))</formula>
    </cfRule>
    <cfRule type="containsText" dxfId="3" priority="5" operator="containsText" text="NG">
      <formula>NOT(ISERROR(SEARCH("NG",B43)))</formula>
    </cfRule>
  </conditionalFormatting>
  <conditionalFormatting sqref="B41">
    <cfRule type="containsText" dxfId="2" priority="4" operator="containsText" text="NG">
      <formula>NOT(ISERROR(SEARCH("NG",B41)))</formula>
    </cfRule>
  </conditionalFormatting>
  <conditionalFormatting sqref="B42">
    <cfRule type="containsText" dxfId="1" priority="3" operator="containsText" text="NG">
      <formula>NOT(ISERROR(SEARCH("NG",B42)))</formula>
    </cfRule>
  </conditionalFormatting>
  <conditionalFormatting sqref="A34:B34">
    <cfRule type="containsText" dxfId="0" priority="1" operator="containsText" text="有り">
      <formula>NOT(ISERROR(SEARCH("有り",A34)))</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142875</xdr:rowOff>
                  </from>
                  <to>
                    <xdr:col>0</xdr:col>
                    <xdr:colOff>447675</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52</xdr:row>
                    <xdr:rowOff>9525</xdr:rowOff>
                  </from>
                  <to>
                    <xdr:col>0</xdr:col>
                    <xdr:colOff>428625</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142875</xdr:colOff>
                    <xdr:row>56</xdr:row>
                    <xdr:rowOff>38100</xdr:rowOff>
                  </from>
                  <to>
                    <xdr:col>0</xdr:col>
                    <xdr:colOff>466725</xdr:colOff>
                    <xdr:row>57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【フォーム】完了報告書　※提出必須</vt:lpstr>
      <vt:lpstr>【フォーム】収支計算書　※提出必須</vt:lpstr>
      <vt:lpstr>'【フォーム】完了報告書　※提出必須'!Print_Area</vt:lpstr>
      <vt:lpstr>'【フォーム】収支計算書　※提出必須'!Print_Area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2020-03-19T05:24:39Z</dcterms:created>
  <dcterms:modified xsi:type="dcterms:W3CDTF">2022-04-14T03:40:10Z</dcterms:modified>
  <cp:category/>
  <cp:contentStatus/>
</cp:coreProperties>
</file>