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9FA5DBBF-C735-40A8-90DF-A80CC85FFE03}" xr6:coauthVersionLast="47" xr6:coauthVersionMax="47" xr10:uidLastSave="{00000000-0000-0000-0000-000000000000}"/>
  <bookViews>
    <workbookView xWindow="-120" yWindow="-120" windowWidth="20730" windowHeight="11160" xr2:uid="{00000000-000D-0000-FFFF-FFFF00000000}"/>
  </bookViews>
  <sheets>
    <sheet name="【フォーム】完了報告書" sheetId="7" r:id="rId1"/>
    <sheet name="【フォーム】収支計算書" sheetId="3" r:id="rId2"/>
  </sheets>
  <definedNames>
    <definedName name="_xlnm.Print_Area" localSheetId="1">【フォーム】収支計算書!$A$1:$G$30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3" l="1"/>
  <c r="F9" i="3" s="1"/>
  <c r="E7" i="3" l="1"/>
  <c r="E9" i="3" s="1"/>
  <c r="B26" i="3" l="1"/>
  <c r="D20" i="7" l="1"/>
  <c r="D19" i="7"/>
  <c r="C9" i="3" l="1"/>
  <c r="D18" i="7" s="1"/>
  <c r="B9" i="3"/>
  <c r="D15" i="7" l="1"/>
  <c r="D14" i="7"/>
  <c r="E14" i="3" l="1"/>
  <c r="C88" i="7" l="1"/>
  <c r="F88" i="7" s="1"/>
  <c r="D28" i="3"/>
  <c r="C28" i="3"/>
  <c r="E27" i="3"/>
  <c r="E26" i="3"/>
  <c r="E25" i="3"/>
  <c r="E24" i="3"/>
  <c r="E23" i="3"/>
  <c r="E22" i="3"/>
  <c r="E21" i="3"/>
  <c r="E20" i="3"/>
  <c r="E19" i="3"/>
  <c r="E18" i="3"/>
  <c r="E17" i="3"/>
  <c r="E16" i="3"/>
  <c r="E15" i="3"/>
  <c r="D8" i="3"/>
  <c r="D9" i="3" s="1"/>
  <c r="D21" i="7"/>
  <c r="E28" i="3" l="1"/>
  <c r="B41" i="3"/>
  <c r="B42" i="3"/>
  <c r="A34" i="3"/>
  <c r="B43" i="3" l="1"/>
  <c r="D13" i="7"/>
</calcChain>
</file>

<file path=xl/sharedStrings.xml><?xml version="1.0" encoding="utf-8"?>
<sst xmlns="http://schemas.openxmlformats.org/spreadsheetml/2006/main" count="132" uniqueCount="116">
  <si>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</si>
  <si>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</si>
  <si>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</si>
  <si>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</si>
  <si>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</si>
  <si>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</si>
  <si>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</si>
  <si>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</si>
  <si>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</si>
  <si>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</si>
  <si>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</si>
  <si>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</si>
  <si>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</si>
  <si>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</si>
  <si>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</si>
  <si>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</si>
  <si>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</si>
  <si>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</si>
  <si>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</si>
  <si>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</si>
  <si>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</si>
  <si>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</si>
  <si>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</si>
  <si>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</si>
  <si>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</si>
  <si>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</si>
  <si>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</si>
  <si>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</si>
  <si>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</si>
  <si>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</si>
  <si>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</si>
  <si>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(4)成果物を登録したウェブサイトのURL</t>
    <rPh sb="3" eb="6">
      <t>セイカブツ</t>
    </rPh>
    <rPh sb="7" eb="9">
      <t>トウロク</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</si>
  <si>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</si>
  <si>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</si>
  <si>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</si>
  <si>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</si>
  <si>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</si>
  <si>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</si>
  <si>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</si>
  <si>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</si>
  <si>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</si>
  <si>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</si>
  <si>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</si>
  <si>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</si>
  <si>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</si>
  <si>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</si>
  <si>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</si>
  <si>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</si>
  <si>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</si>
  <si>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</si>
  <si>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</si>
  <si>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</si>
  <si>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</si>
  <si>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</si>
  <si>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</si>
  <si>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</si>
  <si>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</si>
  <si>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</si>
  <si>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</si>
  <si>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</si>
  <si>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</si>
  <si>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</si>
  <si>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</si>
  <si>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</si>
  <si>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</si>
  <si>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</si>
  <si>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</si>
  <si>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収支計算書</t>
    <rPh sb="2" eb="5">
      <t>ケイサンショ</t>
    </rPh>
    <phoneticPr fontId="1"/>
  </si>
  <si>
    <t>完了報告書</t>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</si>
  <si>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</si>
  <si>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</si>
  <si>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</si>
  <si>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</si>
  <si>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</si>
  <si>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</si>
  <si>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</si>
  <si>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</si>
  <si>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※契約書右下に『協力援助』と記載がある事業については、5万円以上の領収書のコピーを(領収書番号を記載の上)貼付してください。</t>
    <rPh sb="28" eb="29">
      <t>マン</t>
    </rPh>
    <rPh sb="42" eb="45">
      <t>リョウシュウショ</t>
    </rPh>
    <rPh sb="45" eb="47">
      <t>バンゴウ</t>
    </rPh>
    <rPh sb="48" eb="50">
      <t>キサイ</t>
    </rPh>
    <rPh sb="51" eb="52">
      <t>ウエ</t>
    </rPh>
    <rPh sb="53" eb="54">
      <t>ハ</t>
    </rPh>
    <rPh sb="54" eb="55">
      <t>ツ</t>
    </rPh>
    <phoneticPr fontId="1"/>
  </si>
  <si>
    <t>※領収書番号は本フォームの補足説明・備考欄にもご記載ください。</t>
    <rPh sb="1" eb="4">
      <t>リョウシュウショ</t>
    </rPh>
    <rPh sb="4" eb="6">
      <t>バンゴウ</t>
    </rPh>
    <rPh sb="7" eb="8">
      <t>ホン</t>
    </rPh>
    <rPh sb="13" eb="15">
      <t>ホソク</t>
    </rPh>
    <rPh sb="15" eb="17">
      <t>セツメイ</t>
    </rPh>
    <rPh sb="18" eb="20">
      <t>ビコウ</t>
    </rPh>
    <rPh sb="20" eb="21">
      <t>ラン</t>
    </rPh>
    <rPh sb="24" eb="26">
      <t>キサイ</t>
    </rPh>
    <phoneticPr fontId="1"/>
  </si>
  <si>
    <t>事業ID：2021-A002-001</t>
    <phoneticPr fontId="1"/>
  </si>
  <si>
    <t>事業名：難病の子どもと家族の交流イベント</t>
    <rPh sb="4" eb="6">
      <t>ナンビョウ</t>
    </rPh>
    <rPh sb="7" eb="8">
      <t>コ</t>
    </rPh>
    <rPh sb="11" eb="13">
      <t>カゾク</t>
    </rPh>
    <rPh sb="14" eb="16">
      <t>コウリュウ</t>
    </rPh>
    <phoneticPr fontId="1"/>
  </si>
  <si>
    <t>団体名：社会福祉法人　くるみ</t>
    <rPh sb="4" eb="10">
      <t>シャカイフクシホウジン</t>
    </rPh>
    <phoneticPr fontId="1"/>
  </si>
  <si>
    <t>代表者名：代表者　岡本　久子　　印</t>
    <rPh sb="9" eb="11">
      <t>オカモト</t>
    </rPh>
    <rPh sb="12" eb="14">
      <t>ヒサコ</t>
    </rPh>
    <phoneticPr fontId="1"/>
  </si>
  <si>
    <t>TEL：0766-54-5703</t>
    <phoneticPr fontId="1"/>
  </si>
  <si>
    <t>社会福祉法人　くるみ</t>
    <rPh sb="0" eb="6">
      <t>シャカイフクシホウジン</t>
    </rPh>
    <phoneticPr fontId="1"/>
  </si>
  <si>
    <t>難病の子どもと家族の交流イベント</t>
    <rPh sb="0" eb="2">
      <t>ナンビョウ</t>
    </rPh>
    <rPh sb="3" eb="4">
      <t>コ</t>
    </rPh>
    <rPh sb="7" eb="9">
      <t>カゾク</t>
    </rPh>
    <rPh sb="10" eb="12">
      <t>コウリュウ</t>
    </rPh>
    <phoneticPr fontId="1"/>
  </si>
  <si>
    <t>旅費・交通費</t>
    <rPh sb="0" eb="2">
      <t>リョヒ</t>
    </rPh>
    <rPh sb="3" eb="6">
      <t>コウツウヒ</t>
    </rPh>
    <phoneticPr fontId="1"/>
  </si>
  <si>
    <t>委託費</t>
    <rPh sb="0" eb="3">
      <t>イタクヒ</t>
    </rPh>
    <phoneticPr fontId="1"/>
  </si>
  <si>
    <t>印刷製本費</t>
    <rPh sb="0" eb="2">
      <t>インサツ</t>
    </rPh>
    <rPh sb="2" eb="5">
      <t>セイホンヒ</t>
    </rPh>
    <phoneticPr fontId="1"/>
  </si>
  <si>
    <t>通信運搬費</t>
    <rPh sb="0" eb="2">
      <t>ツウシン</t>
    </rPh>
    <rPh sb="2" eb="5">
      <t>ウンパンヒ</t>
    </rPh>
    <phoneticPr fontId="1"/>
  </si>
  <si>
    <t>食料費</t>
    <rPh sb="0" eb="3">
      <t>ショクリョウヒ</t>
    </rPh>
    <phoneticPr fontId="1"/>
  </si>
  <si>
    <t>消耗什器備品費</t>
    <rPh sb="0" eb="2">
      <t>ショウモウ</t>
    </rPh>
    <rPh sb="2" eb="4">
      <t>ジュウキ</t>
    </rPh>
    <rPh sb="4" eb="6">
      <t>ビヒン</t>
    </rPh>
    <rPh sb="6" eb="7">
      <t>ヒ</t>
    </rPh>
    <phoneticPr fontId="1"/>
  </si>
  <si>
    <t>会議費</t>
    <rPh sb="0" eb="3">
      <t>カイギヒ</t>
    </rPh>
    <phoneticPr fontId="1"/>
  </si>
  <si>
    <t>諸謝金費</t>
    <rPh sb="0" eb="3">
      <t>ショシャキン</t>
    </rPh>
    <rPh sb="3" eb="4">
      <t>ヒ</t>
    </rPh>
    <phoneticPr fontId="1"/>
  </si>
  <si>
    <t>雑費</t>
    <rPh sb="0" eb="2">
      <t>ザッピ</t>
    </rPh>
    <phoneticPr fontId="1"/>
  </si>
  <si>
    <t>1，	難病の子どもが社会とつながる体験イベントの実施
（1）子ども達が自分で調べ、しおりを作成できる。親に依存傾向だったところから、自分で考え、自分で決めれるようになり、自己決定したいと思う気持ちが育つ。親も子どもの自己決定を容認できるようになっていく。富山県外の子ども達と交流し、世界が広がる。
（2）参加者の家族・当事者、学生ボランティアにアンケートを実施し、満足度が70％以上となる
2，	難病の子どもと家族が地域とつながる交流イベントの実施
（1）くるみの森の存在をさらにいろんな人に知ってもらい、難病の子ども達の事を理解してもらう。
（2）一般地域住民の参加者が全体の30％以上となる。</t>
    <phoneticPr fontId="1"/>
  </si>
  <si>
    <t xml:space="preserve">１、難病の子どもが社会とつながる体験イベント
　しおり、チラシ（A4版）、活動写真掲載の当団体HP（個人情報に配慮）、実施アンケート
２、難病の子どもと家族が地域とつながる交流イベント
　チラシ（A4版）、活動写真掲載の当団体HP（個人情報に配慮）
</t>
    <phoneticPr fontId="1"/>
  </si>
  <si>
    <t xml:space="preserve">１、難病の子どもが社会とつながる体験イベント
　しおり、チラシ（４０枚：ワークショップ２０枚・旅行２０枚）
　活動写真掲載の当団体HP
　実施アンケート
　フォトアルバム
２、難病の子どもと家族が地域とつながる交流イベント
　チラシ（A4版　７００枚）、活動写真掲載の当団体HP
</t>
    <rPh sb="34" eb="35">
      <t>マイ</t>
    </rPh>
    <rPh sb="45" eb="46">
      <t>マイ</t>
    </rPh>
    <rPh sb="47" eb="49">
      <t>リョコウ</t>
    </rPh>
    <rPh sb="51" eb="52">
      <t>マイ</t>
    </rPh>
    <rPh sb="125" eb="126">
      <t>マイ</t>
    </rPh>
    <phoneticPr fontId="1"/>
  </si>
  <si>
    <t>（　２０２１年４月１日から　　２０２２年１月３１日まで）</t>
    <phoneticPr fontId="1"/>
  </si>
  <si>
    <t>事業完了日：２０２２年１月３１日</t>
    <phoneticPr fontId="1"/>
  </si>
  <si>
    <t xml:space="preserve">
</t>
    <phoneticPr fontId="1"/>
  </si>
  <si>
    <t xml:space="preserve">１、難病の子どもが社会とつながる体験イベント
（1）時期：2021年8月（予定）
（2）対象：富山県内の難病の子ども（5名）、富山県外（長野県）の難病の子ども（５名）
（3）場所：長野県軽井沢町
（4）内容：長野県の難病の子どもと交流、ワークショップ等
</t>
    <phoneticPr fontId="1"/>
  </si>
  <si>
    <t>１、難病の子どもが社会とつながる体験イベント
（1）時期：
　①2021年9月26日　②2021年10月18日
（2）対象：
　①富山県内の難病等の子ども（11名）、富山県外（長野県）の難病等の子ども（９名）その他大人15名総勢：35名
　②富山県内の難病等の子ども（5名）、ボランティア（１名）、その他スタッフ（5名）
（3）場所：
　①オンライン（富山・長野・東京・北海道　をつなぐ）
　②富山駅周辺
（4）内容：
　①オンラインでつないで、長野県の難病の子どもと交流、木育ワークショップ
　②公共交通機関を利用しての富山駅周辺散策</t>
    <rPh sb="41" eb="42">
      <t>ヒ</t>
    </rPh>
    <rPh sb="48" eb="49">
      <t>ネン</t>
    </rPh>
    <rPh sb="51" eb="52">
      <t>ガツ</t>
    </rPh>
    <rPh sb="54" eb="55">
      <t>ヒ</t>
    </rPh>
    <rPh sb="72" eb="73">
      <t>トウ</t>
    </rPh>
    <rPh sb="95" eb="96">
      <t>トウ</t>
    </rPh>
    <rPh sb="106" eb="107">
      <t>タ</t>
    </rPh>
    <rPh sb="107" eb="109">
      <t>オトナ</t>
    </rPh>
    <rPh sb="111" eb="112">
      <t>メイ</t>
    </rPh>
    <rPh sb="112" eb="114">
      <t>ソウゼイ</t>
    </rPh>
    <rPh sb="117" eb="118">
      <t>メイ</t>
    </rPh>
    <rPh sb="121" eb="123">
      <t>トヤマ</t>
    </rPh>
    <rPh sb="123" eb="124">
      <t>ケン</t>
    </rPh>
    <rPh sb="124" eb="125">
      <t>ナイ</t>
    </rPh>
    <rPh sb="126" eb="128">
      <t>ナンビョウ</t>
    </rPh>
    <rPh sb="128" eb="129">
      <t>トウ</t>
    </rPh>
    <rPh sb="130" eb="131">
      <t>コ</t>
    </rPh>
    <rPh sb="135" eb="136">
      <t>メイ</t>
    </rPh>
    <rPh sb="146" eb="147">
      <t>メイ</t>
    </rPh>
    <rPh sb="151" eb="152">
      <t>タ</t>
    </rPh>
    <rPh sb="158" eb="159">
      <t>メイ</t>
    </rPh>
    <rPh sb="176" eb="178">
      <t>トヤマ</t>
    </rPh>
    <rPh sb="179" eb="181">
      <t>ナガノ</t>
    </rPh>
    <rPh sb="182" eb="184">
      <t>トウキョウ</t>
    </rPh>
    <rPh sb="185" eb="188">
      <t>ホッカイドウ</t>
    </rPh>
    <rPh sb="197" eb="200">
      <t>トヤマエキ</t>
    </rPh>
    <rPh sb="200" eb="202">
      <t>シュウヘン</t>
    </rPh>
    <rPh sb="237" eb="239">
      <t>モクイク</t>
    </rPh>
    <rPh sb="249" eb="255">
      <t>コウキョウコウツウキカン</t>
    </rPh>
    <rPh sb="256" eb="258">
      <t>リヨウ</t>
    </rPh>
    <phoneticPr fontId="1"/>
  </si>
  <si>
    <t>２、難病の子どもと家族が地域とつながる交流イベント
（1）時期：2021年12月（予定）
（2）対象：利用者とその家族、地域住民（約50名）
（3）場所：くるみの森（富山県高岡市）
（4）内容：アート作品展示、ワークショップ、音楽鑑賞</t>
    <phoneticPr fontId="1"/>
  </si>
  <si>
    <t>・作品展示、販売　　
　くるみの森利用者さんの作品、生活介護の作品
・ワークショップ　①１３：１５～１４：００　②１５：００～１５：３０　　各１５名　
　工房ココペリ　米田先生　「コースター作り・紙袋ペイント」　
・フルート演奏会　１４：１０～１４：４５
　増山理恵さん　地元の高校生２名　ピアニスト：中川佳美
・バルーン装飾　　館内・お土産
１）スケジュール
　　８：３０　スタッフ集合　館内装飾・準備
　１３：００　イベント開始　販売も同時に開始
　１３：１５　ワークショップ１回目スタート
　１４：００　ワークショップ１回目終了　２回目に向けて準備
　１４：１０　フルート演奏会スタート
　１４：４５　フルート演奏会終了
　１５：００　ワークショップ２回目スタート
　１５：３０　ワークショップ終了
　１６：００　イベント終了</t>
    <rPh sb="1" eb="2">
      <t>ブ</t>
    </rPh>
    <rPh sb="112" eb="115">
      <t>エンソウカイ</t>
    </rPh>
    <rPh sb="129" eb="131">
      <t>マスヤマ</t>
    </rPh>
    <rPh sb="131" eb="133">
      <t>リエ</t>
    </rPh>
    <rPh sb="136" eb="138">
      <t>ジモト</t>
    </rPh>
    <rPh sb="139" eb="142">
      <t>コウコウセイ</t>
    </rPh>
    <rPh sb="143" eb="144">
      <t>メイ</t>
    </rPh>
    <rPh sb="151" eb="153">
      <t>ナカガワ</t>
    </rPh>
    <rPh sb="161" eb="163">
      <t>ソウショク</t>
    </rPh>
    <rPh sb="165" eb="167">
      <t>カンナイ</t>
    </rPh>
    <rPh sb="169" eb="171">
      <t>ミヤゲ</t>
    </rPh>
    <rPh sb="193" eb="195">
      <t>シュウゴウ</t>
    </rPh>
    <rPh sb="196" eb="198">
      <t>カンナイ</t>
    </rPh>
    <rPh sb="198" eb="200">
      <t>ソウショク</t>
    </rPh>
    <rPh sb="201" eb="203">
      <t>ジュンビ</t>
    </rPh>
    <rPh sb="215" eb="217">
      <t>カイシ</t>
    </rPh>
    <rPh sb="218" eb="220">
      <t>ハンバイ</t>
    </rPh>
    <rPh sb="221" eb="223">
      <t>ドウジ</t>
    </rPh>
    <rPh sb="224" eb="226">
      <t>カイシ</t>
    </rPh>
    <rPh sb="242" eb="244">
      <t>カイメ</t>
    </rPh>
    <rPh sb="264" eb="266">
      <t>カイメ</t>
    </rPh>
    <rPh sb="266" eb="268">
      <t>シュウリョウ</t>
    </rPh>
    <rPh sb="270" eb="272">
      <t>カイメ</t>
    </rPh>
    <rPh sb="273" eb="274">
      <t>ム</t>
    </rPh>
    <rPh sb="276" eb="278">
      <t>ジュンビ</t>
    </rPh>
    <rPh sb="290" eb="293">
      <t>エンソウカイ</t>
    </rPh>
    <rPh sb="309" eb="312">
      <t>エンソウカイ</t>
    </rPh>
    <rPh sb="312" eb="314">
      <t>シュウリョウ</t>
    </rPh>
    <rPh sb="330" eb="332">
      <t>カイメ</t>
    </rPh>
    <rPh sb="351" eb="353">
      <t>シュウリョウ</t>
    </rPh>
    <rPh sb="365" eb="367">
      <t>シュウリョウ</t>
    </rPh>
    <phoneticPr fontId="1"/>
  </si>
  <si>
    <t>２、難病の子どもと家族が地域とつながる交流イベント
（1）時期：2021年12月5日（日）
（2）対象：利用者とその家族（63名）、地域住民（38名）総勢101名
（3）場所：くるみの森
（4）内容：アート作品展示
　　　　　　ワークショップ（コースター作り・紙袋ペイント）
　　　　　　音楽鑑賞（フルート演奏）
　　　　　　作品販売
　　　　　　館内：バルーンアート装飾</t>
    <rPh sb="41" eb="42">
      <t>ヒ</t>
    </rPh>
    <rPh sb="43" eb="44">
      <t>ニチ</t>
    </rPh>
    <rPh sb="63" eb="64">
      <t>メイ</t>
    </rPh>
    <rPh sb="75" eb="77">
      <t>ソウゼイ</t>
    </rPh>
    <rPh sb="80" eb="81">
      <t>メイ</t>
    </rPh>
    <rPh sb="127" eb="128">
      <t>ツク</t>
    </rPh>
    <rPh sb="130" eb="132">
      <t>カミフクロ</t>
    </rPh>
    <rPh sb="153" eb="155">
      <t>エンソウ</t>
    </rPh>
    <rPh sb="163" eb="165">
      <t>サクヒン</t>
    </rPh>
    <rPh sb="165" eb="167">
      <t>ハンバイ</t>
    </rPh>
    <rPh sb="174" eb="176">
      <t>カンナイ</t>
    </rPh>
    <rPh sb="184" eb="186">
      <t>ソウショク</t>
    </rPh>
    <phoneticPr fontId="1"/>
  </si>
  <si>
    <r>
      <rPr>
        <sz val="12"/>
        <rFont val="ＭＳ Ｐゴシック"/>
        <family val="3"/>
        <charset val="128"/>
      </rPr>
      <t xml:space="preserve">１，難病の子どもが社会とつながる体験イベント
木育イベント
https://kuruminomori-963.com/topics/2021/3748/
https://www.facebook.com/512435582589067/posts/1230118137487471/?d=n 
富山旅行
https://kuruminomori-963.com/topics/2021/3753/
https://www.facebook.com/512435582589067/posts/1242909102875041/?d=n 
https://www.facebook.com/512435582589067/posts/1243250826174202/?d=n
２、難病の子どもと家族が地域とつながる交流イベント
クリスマス会 案内
https://kuruminomori-963.com/topics/2021/3755/
https://www.facebook.com/512435582589067/posts/1273323229833628/?d=n 
クリスマス会
https://www.facebook.com/512435582589067/posts/1273961446436473/?d=n 
</t>
    </r>
    <r>
      <rPr>
        <sz val="12"/>
        <color rgb="FFFF0000"/>
        <rFont val="ＭＳ Ｐゴシック"/>
        <family val="3"/>
        <charset val="128"/>
      </rPr>
      <t xml:space="preserve">
</t>
    </r>
    <r>
      <rPr>
        <sz val="12"/>
        <rFont val="ＭＳ Ｐゴシック"/>
        <family val="3"/>
        <charset val="128"/>
      </rPr>
      <t xml:space="preserve">
</t>
    </r>
    <phoneticPr fontId="1"/>
  </si>
  <si>
    <t>①オンラインにしたことで、参加者の枠が広がり、予定より多くのお子さんに参加してもらうことが可能になった。画面越しだが、他県の人との会話や各土地の紹介など、交流ができその土地への興味関心も沸いた。
　各地同時に木育ワークショップを行い、郵送してもらった、本物の木や道具に触れ、楽しみながら作成できた。
　各場所をつないでのオンラインは、事前打ち合わせを行ったり、双方が慣れており、問題なく終えられた。
②旅行の内容、時間設定など当事者の子供たちに考えてもらうことで自分の身体の疲れなどを想像しながら「自己理解」と「自己決定」の機会を設けられた。親御さんが一緒に行かないことへの不安感もあったが、旅行後は親子共々、母子分離の自信がついたと思われる。
　新幹線への乗車は、車イス操作の慣れているスタッフだったこと、駅員も多くサポートしてもらえたのでスムーズに行えた。昼食の場所やメニューを子ども達と話し合って予約をしていたので、ゆっくりと食事をすることができた。</t>
    <rPh sb="13" eb="16">
      <t>サンカシャ</t>
    </rPh>
    <rPh sb="17" eb="18">
      <t>ワク</t>
    </rPh>
    <rPh sb="19" eb="20">
      <t>ヒロ</t>
    </rPh>
    <rPh sb="23" eb="25">
      <t>ヨテイ</t>
    </rPh>
    <rPh sb="27" eb="28">
      <t>オオ</t>
    </rPh>
    <rPh sb="31" eb="32">
      <t>コ</t>
    </rPh>
    <rPh sb="35" eb="37">
      <t>サンカ</t>
    </rPh>
    <rPh sb="45" eb="47">
      <t>カノウ</t>
    </rPh>
    <rPh sb="52" eb="55">
      <t>ガメンゴ</t>
    </rPh>
    <rPh sb="59" eb="61">
      <t>タケン</t>
    </rPh>
    <rPh sb="62" eb="63">
      <t>ヒト</t>
    </rPh>
    <rPh sb="65" eb="67">
      <t>カイワ</t>
    </rPh>
    <rPh sb="68" eb="71">
      <t>カクトチ</t>
    </rPh>
    <rPh sb="72" eb="74">
      <t>ショウカイ</t>
    </rPh>
    <rPh sb="77" eb="79">
      <t>コウリュウ</t>
    </rPh>
    <rPh sb="84" eb="86">
      <t>トチ</t>
    </rPh>
    <rPh sb="88" eb="90">
      <t>キョウミ</t>
    </rPh>
    <rPh sb="90" eb="92">
      <t>カンシン</t>
    </rPh>
    <rPh sb="93" eb="94">
      <t>ワ</t>
    </rPh>
    <rPh sb="101" eb="103">
      <t>ドウジ</t>
    </rPh>
    <rPh sb="151" eb="152">
      <t>カク</t>
    </rPh>
    <rPh sb="152" eb="154">
      <t>バショ</t>
    </rPh>
    <rPh sb="167" eb="169">
      <t>ジゼン</t>
    </rPh>
    <rPh sb="169" eb="170">
      <t>ウ</t>
    </rPh>
    <rPh sb="171" eb="172">
      <t>ア</t>
    </rPh>
    <rPh sb="175" eb="176">
      <t>オコナ</t>
    </rPh>
    <rPh sb="180" eb="182">
      <t>ソウホウ</t>
    </rPh>
    <rPh sb="183" eb="184">
      <t>ナ</t>
    </rPh>
    <rPh sb="189" eb="191">
      <t>モンダイ</t>
    </rPh>
    <rPh sb="193" eb="194">
      <t>オ</t>
    </rPh>
    <rPh sb="202" eb="204">
      <t>リョコウ</t>
    </rPh>
    <rPh sb="205" eb="207">
      <t>ナイヨウ</t>
    </rPh>
    <rPh sb="208" eb="212">
      <t>ジカンセッテイ</t>
    </rPh>
    <rPh sb="214" eb="217">
      <t>トウジシャ</t>
    </rPh>
    <rPh sb="218" eb="220">
      <t>コドモ</t>
    </rPh>
    <rPh sb="223" eb="224">
      <t>カンガ</t>
    </rPh>
    <rPh sb="232" eb="234">
      <t>ジブン</t>
    </rPh>
    <rPh sb="235" eb="237">
      <t>カラダ</t>
    </rPh>
    <rPh sb="238" eb="239">
      <t>ツカ</t>
    </rPh>
    <rPh sb="243" eb="245">
      <t>ソウゾウ</t>
    </rPh>
    <rPh sb="250" eb="252">
      <t>ジコ</t>
    </rPh>
    <rPh sb="252" eb="254">
      <t>リカイ</t>
    </rPh>
    <rPh sb="257" eb="261">
      <t>ジコケッテイ</t>
    </rPh>
    <rPh sb="263" eb="265">
      <t>キカイ</t>
    </rPh>
    <rPh sb="266" eb="267">
      <t>モウ</t>
    </rPh>
    <rPh sb="272" eb="274">
      <t>オヤゴ</t>
    </rPh>
    <rPh sb="277" eb="279">
      <t>イッショ</t>
    </rPh>
    <rPh sb="280" eb="281">
      <t>イ</t>
    </rPh>
    <rPh sb="288" eb="291">
      <t>フアンカン</t>
    </rPh>
    <rPh sb="297" eb="299">
      <t>リョコウ</t>
    </rPh>
    <rPh sb="299" eb="300">
      <t>ゴ</t>
    </rPh>
    <rPh sb="301" eb="305">
      <t>オヤコトモドモ</t>
    </rPh>
    <rPh sb="306" eb="310">
      <t>ボシブンリ</t>
    </rPh>
    <rPh sb="311" eb="313">
      <t>ジシン</t>
    </rPh>
    <rPh sb="318" eb="319">
      <t>オモ</t>
    </rPh>
    <rPh sb="325" eb="328">
      <t>シンカンセン</t>
    </rPh>
    <rPh sb="330" eb="332">
      <t>ジョウシャ</t>
    </rPh>
    <rPh sb="334" eb="335">
      <t>クルマ</t>
    </rPh>
    <rPh sb="355" eb="357">
      <t>エキイン</t>
    </rPh>
    <rPh sb="358" eb="359">
      <t>オオ</t>
    </rPh>
    <rPh sb="377" eb="378">
      <t>オコナ</t>
    </rPh>
    <rPh sb="381" eb="383">
      <t>チュウショク</t>
    </rPh>
    <rPh sb="384" eb="386">
      <t>バショ</t>
    </rPh>
    <rPh sb="392" eb="393">
      <t>コ</t>
    </rPh>
    <rPh sb="395" eb="396">
      <t>タチ</t>
    </rPh>
    <rPh sb="397" eb="398">
      <t>ハナ</t>
    </rPh>
    <rPh sb="399" eb="400">
      <t>ア</t>
    </rPh>
    <rPh sb="402" eb="404">
      <t>ヨヤク</t>
    </rPh>
    <rPh sb="417" eb="419">
      <t>ショクジ</t>
    </rPh>
    <phoneticPr fontId="1"/>
  </si>
  <si>
    <t>　コロナウイルス感染症の拡大によって、県外移動・交流が困難になり、内容を変更せざるを得なかった。
　学生ボランティアは医療系の学校を中心に声をかけおり、旅行の予定変更により、病院実習と重なってしまった。また学生自身が外部との交流も制限されたので、希望者はいたが参加できなくなってしまった。
　①木育の作品が時間内に終わらない子どもがいた。後日、続きを行い完成できた。
　②新幹線内、車椅子5台は狭く、今回は乗車時間が10分と短かったためデッキで過ごせたが、長時間移動は車椅子の人数の調整がいると思われた。</t>
    <rPh sb="8" eb="10">
      <t>カンセン</t>
    </rPh>
    <rPh sb="10" eb="11">
      <t>ショウ</t>
    </rPh>
    <rPh sb="12" eb="14">
      <t>カクダイ</t>
    </rPh>
    <rPh sb="19" eb="21">
      <t>ケンガイ</t>
    </rPh>
    <rPh sb="21" eb="23">
      <t>イドウ</t>
    </rPh>
    <rPh sb="24" eb="26">
      <t>コウリュウ</t>
    </rPh>
    <rPh sb="27" eb="29">
      <t>コンナン</t>
    </rPh>
    <rPh sb="33" eb="35">
      <t>ナイヨウ</t>
    </rPh>
    <rPh sb="36" eb="38">
      <t>ヘンコウ</t>
    </rPh>
    <rPh sb="42" eb="43">
      <t>エ</t>
    </rPh>
    <rPh sb="50" eb="52">
      <t>ガクセイ</t>
    </rPh>
    <rPh sb="59" eb="61">
      <t>イリョウ</t>
    </rPh>
    <rPh sb="61" eb="62">
      <t>ケイ</t>
    </rPh>
    <rPh sb="63" eb="65">
      <t>ガッコウ</t>
    </rPh>
    <rPh sb="66" eb="68">
      <t>チュウシン</t>
    </rPh>
    <rPh sb="69" eb="70">
      <t>コエ</t>
    </rPh>
    <rPh sb="76" eb="78">
      <t>リョコウ</t>
    </rPh>
    <rPh sb="79" eb="81">
      <t>ヨテイ</t>
    </rPh>
    <rPh sb="81" eb="83">
      <t>ヘンコウ</t>
    </rPh>
    <rPh sb="87" eb="89">
      <t>ビョウイン</t>
    </rPh>
    <rPh sb="89" eb="91">
      <t>ジッシュウ</t>
    </rPh>
    <rPh sb="92" eb="93">
      <t>カサ</t>
    </rPh>
    <rPh sb="103" eb="105">
      <t>ガクセイ</t>
    </rPh>
    <rPh sb="105" eb="107">
      <t>ジシン</t>
    </rPh>
    <rPh sb="108" eb="110">
      <t>ガイブ</t>
    </rPh>
    <rPh sb="112" eb="114">
      <t>コウリュウ</t>
    </rPh>
    <rPh sb="115" eb="117">
      <t>セイゲン</t>
    </rPh>
    <rPh sb="123" eb="126">
      <t>キボウシャ</t>
    </rPh>
    <rPh sb="130" eb="132">
      <t>サンカ</t>
    </rPh>
    <rPh sb="147" eb="148">
      <t>モク</t>
    </rPh>
    <rPh sb="148" eb="149">
      <t>イク</t>
    </rPh>
    <rPh sb="150" eb="152">
      <t>サクヒン</t>
    </rPh>
    <rPh sb="153" eb="156">
      <t>ジカンナイ</t>
    </rPh>
    <rPh sb="157" eb="158">
      <t>オ</t>
    </rPh>
    <rPh sb="162" eb="163">
      <t>コ</t>
    </rPh>
    <rPh sb="169" eb="171">
      <t>ゴジツ</t>
    </rPh>
    <rPh sb="172" eb="173">
      <t>ツヅ</t>
    </rPh>
    <rPh sb="175" eb="176">
      <t>オコナ</t>
    </rPh>
    <rPh sb="177" eb="179">
      <t>カンセイ</t>
    </rPh>
    <rPh sb="186" eb="189">
      <t>シンカンセン</t>
    </rPh>
    <rPh sb="189" eb="190">
      <t>ナイ</t>
    </rPh>
    <rPh sb="191" eb="194">
      <t>クルマイス</t>
    </rPh>
    <rPh sb="195" eb="196">
      <t>ダイ</t>
    </rPh>
    <rPh sb="197" eb="198">
      <t>セマ</t>
    </rPh>
    <rPh sb="200" eb="202">
      <t>コンカイ</t>
    </rPh>
    <rPh sb="203" eb="205">
      <t>ジョウシャ</t>
    </rPh>
    <rPh sb="205" eb="207">
      <t>ジカン</t>
    </rPh>
    <rPh sb="210" eb="211">
      <t>フン</t>
    </rPh>
    <rPh sb="212" eb="213">
      <t>ミジカ</t>
    </rPh>
    <rPh sb="222" eb="223">
      <t>ス</t>
    </rPh>
    <rPh sb="228" eb="231">
      <t>チョウジカン</t>
    </rPh>
    <rPh sb="231" eb="233">
      <t>イドウ</t>
    </rPh>
    <rPh sb="234" eb="237">
      <t>クルマイス</t>
    </rPh>
    <rPh sb="238" eb="240">
      <t>ニンズウ</t>
    </rPh>
    <rPh sb="241" eb="243">
      <t>チョウセイ</t>
    </rPh>
    <rPh sb="247" eb="248">
      <t>オモ</t>
    </rPh>
    <phoneticPr fontId="1"/>
  </si>
  <si>
    <t>　本来は8月20日（金）に公共交通機関を利用し、長野県軽井沢町にある「ほっちのロッジ」まで行き、東京おもちゃ美術館のサポートを得て交流事業「木育イベント」を行う予定だったが、コロナウィルス感染症の拡大に伴い、日程・内容の変化を余儀なくされた。
①オンラインでつないで、長野県の難病の子どもと交流、木育ワークショップ
木育ワークショップの講師は東京おもちゃ美術館スタッフ
1）スケジュール　
　９月２６日（日）
　　９：３０　オンライン接続確認
　１０：００　各場所　集合　ワークショップ準備物配布
　１０：３０　ワークショップ開始
　　　　　　　自己紹介・木育の話・制作手順説明・作品作り
　１１：３０　集合写真・感想を聞く
　１１：４０　まとめの挨拶
　１２：００　オンライン終了
②公共交通機関を利用しての富山駅周辺散策
1)スケジュール
　１０月１８日（月）
　　８：３０　くるみの森　スタッフ　出発
　　９：００　新高岡駅　改札口　集合
　　９：３７　新高岡駅発　富山行き　新幹線　乗車
　　９：４５　富山駅　到着
　１０：２０　セントラム（路面電車）に２グループに分かれて　乗車
　１１：３０　昼食・トイレ休憩
　１３：００　環水公園へ移動・周辺散策
　１４：３０　富山駅に移動・トイレ休憩・お土産買い物
　１５：５７　富山駅発　新幹線乗車
　１６：０５　新高岡駅　到着
　１６：２０　解散
　１６：３５　くるみの森到着　荷物の片付け</t>
    <rPh sb="1" eb="3">
      <t>ホンライ</t>
    </rPh>
    <rPh sb="5" eb="6">
      <t>ガツ</t>
    </rPh>
    <rPh sb="8" eb="9">
      <t>ヒ</t>
    </rPh>
    <rPh sb="10" eb="11">
      <t>キン</t>
    </rPh>
    <rPh sb="13" eb="19">
      <t>コウキョウコウツウキカン</t>
    </rPh>
    <rPh sb="20" eb="22">
      <t>リヨウ</t>
    </rPh>
    <rPh sb="24" eb="27">
      <t>ナガノケン</t>
    </rPh>
    <rPh sb="27" eb="31">
      <t>カルイザワマチ</t>
    </rPh>
    <rPh sb="45" eb="46">
      <t>イ</t>
    </rPh>
    <rPh sb="48" eb="50">
      <t>トウキョウ</t>
    </rPh>
    <rPh sb="54" eb="57">
      <t>ビジュツカン</t>
    </rPh>
    <rPh sb="63" eb="64">
      <t>エ</t>
    </rPh>
    <rPh sb="65" eb="67">
      <t>コウリュウ</t>
    </rPh>
    <rPh sb="67" eb="69">
      <t>ジギョウ</t>
    </rPh>
    <rPh sb="70" eb="71">
      <t>モク</t>
    </rPh>
    <rPh sb="71" eb="72">
      <t>イク</t>
    </rPh>
    <rPh sb="78" eb="79">
      <t>オコナ</t>
    </rPh>
    <rPh sb="80" eb="82">
      <t>ヨテイ</t>
    </rPh>
    <rPh sb="158" eb="159">
      <t>モク</t>
    </rPh>
    <rPh sb="159" eb="160">
      <t>イク</t>
    </rPh>
    <rPh sb="168" eb="170">
      <t>コウシ</t>
    </rPh>
    <rPh sb="171" eb="173">
      <t>トウキョウ</t>
    </rPh>
    <rPh sb="177" eb="180">
      <t>ビジュツカン</t>
    </rPh>
    <rPh sb="197" eb="198">
      <t>ガツ</t>
    </rPh>
    <rPh sb="200" eb="201">
      <t>ヒ</t>
    </rPh>
    <rPh sb="202" eb="203">
      <t>ニチ</t>
    </rPh>
    <rPh sb="217" eb="219">
      <t>セツゾク</t>
    </rPh>
    <rPh sb="219" eb="221">
      <t>カクニン</t>
    </rPh>
    <rPh sb="246" eb="248">
      <t>ハイフ</t>
    </rPh>
    <rPh sb="263" eb="265">
      <t>カイシ</t>
    </rPh>
    <rPh sb="273" eb="277">
      <t>ジコショウカイ</t>
    </rPh>
    <rPh sb="361" eb="363">
      <t>サンサク</t>
    </rPh>
    <rPh sb="376" eb="377">
      <t>ガツ</t>
    </rPh>
    <rPh sb="379" eb="380">
      <t>ヒ</t>
    </rPh>
    <rPh sb="381" eb="382">
      <t>ゲツ</t>
    </rPh>
    <rPh sb="395" eb="396">
      <t>モリ</t>
    </rPh>
    <rPh sb="402" eb="404">
      <t>シュッパツ</t>
    </rPh>
    <rPh sb="412" eb="416">
      <t>シンタカオカエキ</t>
    </rPh>
    <rPh sb="417" eb="420">
      <t>カイサツグチ</t>
    </rPh>
    <rPh sb="421" eb="423">
      <t>シュウゴウ</t>
    </rPh>
    <rPh sb="431" eb="435">
      <t>シンタカオカエキ</t>
    </rPh>
    <rPh sb="435" eb="436">
      <t>ハツ</t>
    </rPh>
    <rPh sb="437" eb="440">
      <t>トヤマユ</t>
    </rPh>
    <rPh sb="442" eb="445">
      <t>シンカンセン</t>
    </rPh>
    <rPh sb="446" eb="448">
      <t>ジョウシャ</t>
    </rPh>
    <rPh sb="456" eb="459">
      <t>トヤマエキ</t>
    </rPh>
    <rPh sb="460" eb="462">
      <t>トウチャク</t>
    </rPh>
    <rPh sb="476" eb="480">
      <t>ロメンデンシャ</t>
    </rPh>
    <rPh sb="488" eb="489">
      <t>ワ</t>
    </rPh>
    <rPh sb="493" eb="495">
      <t>ジョウシャ</t>
    </rPh>
    <rPh sb="503" eb="505">
      <t>チュウショク</t>
    </rPh>
    <rPh sb="509" eb="511">
      <t>キュウケイ</t>
    </rPh>
    <rPh sb="519" eb="523">
      <t>カンスイコウエン</t>
    </rPh>
    <rPh sb="524" eb="526">
      <t>イドウ</t>
    </rPh>
    <rPh sb="527" eb="529">
      <t>シュウヘン</t>
    </rPh>
    <rPh sb="529" eb="531">
      <t>サンサク</t>
    </rPh>
    <rPh sb="539" eb="541">
      <t>トヤマ</t>
    </rPh>
    <rPh sb="541" eb="542">
      <t>エキ</t>
    </rPh>
    <rPh sb="543" eb="545">
      <t>イドウ</t>
    </rPh>
    <rPh sb="549" eb="551">
      <t>キュウケイ</t>
    </rPh>
    <rPh sb="553" eb="555">
      <t>ミヤゲ</t>
    </rPh>
    <rPh sb="555" eb="556">
      <t>カ</t>
    </rPh>
    <rPh sb="557" eb="558">
      <t>モノ</t>
    </rPh>
    <rPh sb="566" eb="569">
      <t>トヤマエキ</t>
    </rPh>
    <rPh sb="569" eb="570">
      <t>ハツ</t>
    </rPh>
    <rPh sb="571" eb="574">
      <t>シンカンセン</t>
    </rPh>
    <rPh sb="574" eb="576">
      <t>ジョウシャ</t>
    </rPh>
    <rPh sb="584" eb="588">
      <t>シンタカオカエキ</t>
    </rPh>
    <rPh sb="589" eb="591">
      <t>トウチャク</t>
    </rPh>
    <rPh sb="599" eb="601">
      <t>カイサン</t>
    </rPh>
    <rPh sb="613" eb="614">
      <t>モリ</t>
    </rPh>
    <rPh sb="614" eb="616">
      <t>トウチャク</t>
    </rPh>
    <rPh sb="617" eb="619">
      <t>ニモツ</t>
    </rPh>
    <rPh sb="620" eb="622">
      <t>カタヅ</t>
    </rPh>
    <phoneticPr fontId="1"/>
  </si>
  <si>
    <t>　雪が心配されたが、天候にも恵まれて、来場者が多くなった。
　ワークショップを予約の２部制にしたことで、事前にどのようなお子さんが参加するか分かり、道具や物・場所の準備が行いやすかった。また環境設定を行ったことで、活動に集中して取り組め、楽しんでいる人が多くみられた。
　フルートの生演奏は皆、静かに聞き入り感動して涙ぐむ人もおられた。生演奏を聴く機会がないので、皆さん喜んでおられた。地元の高校生演奏者からは「緊張したが、非常に良い経験をさせてもらいました」と感想をもらっている。地元の高校生とのつながりもできた。
　生活介護の販売コーナーは、作品を多く準備したので品切れすることなく販売できた。多くのリピーターの方が購入しに来場してくれた。
　館内のバルーン装飾をお土産に出来るようにした事で、参加者の満足度も上昇したと思われる。</t>
    <rPh sb="1" eb="2">
      <t>ユキ</t>
    </rPh>
    <rPh sb="3" eb="5">
      <t>シンパイ</t>
    </rPh>
    <rPh sb="10" eb="12">
      <t>テンコウ</t>
    </rPh>
    <rPh sb="14" eb="15">
      <t>メグ</t>
    </rPh>
    <rPh sb="19" eb="22">
      <t>ライジョウシャ</t>
    </rPh>
    <rPh sb="23" eb="24">
      <t>オオ</t>
    </rPh>
    <rPh sb="39" eb="41">
      <t>ヨヤク</t>
    </rPh>
    <rPh sb="42" eb="44">
      <t>ニブ</t>
    </rPh>
    <rPh sb="44" eb="45">
      <t>セイ</t>
    </rPh>
    <rPh sb="52" eb="54">
      <t>ジゼン</t>
    </rPh>
    <rPh sb="61" eb="62">
      <t>コ</t>
    </rPh>
    <rPh sb="65" eb="67">
      <t>サンカ</t>
    </rPh>
    <rPh sb="70" eb="71">
      <t>ワ</t>
    </rPh>
    <rPh sb="74" eb="76">
      <t>ドウグ</t>
    </rPh>
    <rPh sb="77" eb="78">
      <t>モノ</t>
    </rPh>
    <rPh sb="79" eb="81">
      <t>バショ</t>
    </rPh>
    <rPh sb="82" eb="84">
      <t>ジュンビ</t>
    </rPh>
    <rPh sb="85" eb="86">
      <t>オコナ</t>
    </rPh>
    <rPh sb="100" eb="101">
      <t>オコナ</t>
    </rPh>
    <rPh sb="107" eb="109">
      <t>カツドウ</t>
    </rPh>
    <rPh sb="110" eb="112">
      <t>シュウチュウ</t>
    </rPh>
    <rPh sb="114" eb="115">
      <t>ト</t>
    </rPh>
    <rPh sb="116" eb="117">
      <t>ク</t>
    </rPh>
    <rPh sb="119" eb="120">
      <t>タノ</t>
    </rPh>
    <rPh sb="125" eb="126">
      <t>ヒト</t>
    </rPh>
    <rPh sb="127" eb="128">
      <t>オオ</t>
    </rPh>
    <rPh sb="141" eb="144">
      <t>ナマエンソウ</t>
    </rPh>
    <rPh sb="145" eb="146">
      <t>ミナ</t>
    </rPh>
    <rPh sb="147" eb="148">
      <t>シズ</t>
    </rPh>
    <rPh sb="150" eb="151">
      <t>キ</t>
    </rPh>
    <rPh sb="152" eb="153">
      <t>イ</t>
    </rPh>
    <rPh sb="154" eb="156">
      <t>カンドウ</t>
    </rPh>
    <rPh sb="158" eb="159">
      <t>ナミダ</t>
    </rPh>
    <rPh sb="161" eb="162">
      <t>ヒト</t>
    </rPh>
    <rPh sb="168" eb="171">
      <t>ナマエンソウ</t>
    </rPh>
    <rPh sb="172" eb="173">
      <t>キ</t>
    </rPh>
    <rPh sb="174" eb="176">
      <t>キカイ</t>
    </rPh>
    <rPh sb="182" eb="183">
      <t>ミナ</t>
    </rPh>
    <rPh sb="185" eb="186">
      <t>ヨロコ</t>
    </rPh>
    <rPh sb="193" eb="195">
      <t>ジモト</t>
    </rPh>
    <rPh sb="196" eb="199">
      <t>コウコウセイ</t>
    </rPh>
    <rPh sb="199" eb="202">
      <t>エンソウシャ</t>
    </rPh>
    <rPh sb="206" eb="208">
      <t>キンチョウ</t>
    </rPh>
    <rPh sb="212" eb="214">
      <t>ヒジョウ</t>
    </rPh>
    <rPh sb="215" eb="216">
      <t>ヨ</t>
    </rPh>
    <rPh sb="217" eb="219">
      <t>ケイケン</t>
    </rPh>
    <rPh sb="231" eb="233">
      <t>カンソウ</t>
    </rPh>
    <rPh sb="241" eb="243">
      <t>ジモト</t>
    </rPh>
    <rPh sb="244" eb="247">
      <t>コウコウセイ</t>
    </rPh>
    <rPh sb="260" eb="262">
      <t>セイカツ</t>
    </rPh>
    <rPh sb="262" eb="264">
      <t>カイゴ</t>
    </rPh>
    <rPh sb="265" eb="267">
      <t>ハンバイ</t>
    </rPh>
    <rPh sb="273" eb="275">
      <t>サクヒン</t>
    </rPh>
    <rPh sb="276" eb="277">
      <t>オオ</t>
    </rPh>
    <rPh sb="278" eb="280">
      <t>ジュンビ</t>
    </rPh>
    <rPh sb="284" eb="286">
      <t>シナギ</t>
    </rPh>
    <rPh sb="293" eb="295">
      <t>ハンバイ</t>
    </rPh>
    <rPh sb="299" eb="300">
      <t>オオ</t>
    </rPh>
    <rPh sb="308" eb="309">
      <t>カタ</t>
    </rPh>
    <rPh sb="310" eb="312">
      <t>コウニュウ</t>
    </rPh>
    <rPh sb="314" eb="316">
      <t>ライジョウ</t>
    </rPh>
    <rPh sb="324" eb="326">
      <t>カンナイ</t>
    </rPh>
    <rPh sb="331" eb="333">
      <t>ソウショク</t>
    </rPh>
    <rPh sb="335" eb="337">
      <t>ミヤゲ</t>
    </rPh>
    <rPh sb="338" eb="340">
      <t>デキ</t>
    </rPh>
    <rPh sb="346" eb="347">
      <t>コト</t>
    </rPh>
    <rPh sb="349" eb="352">
      <t>サンカシャ</t>
    </rPh>
    <rPh sb="353" eb="356">
      <t>マンゾクド</t>
    </rPh>
    <rPh sb="357" eb="359">
      <t>ジョウショウ</t>
    </rPh>
    <rPh sb="362" eb="363">
      <t>オモ</t>
    </rPh>
    <phoneticPr fontId="1"/>
  </si>
  <si>
    <t>　ワークショップは作業内容が追加されたため、時間が少し延長してしまった。ワークショップ参加者と付き添いの人で、少し混雑が見られた。講師からは一人一人ともう少し話をしながら作業を進めたかったとの意見も聞かれた。今後は参加者の人数を検討していきたい。</t>
    <rPh sb="9" eb="11">
      <t>サギョウ</t>
    </rPh>
    <rPh sb="11" eb="13">
      <t>ナイヨウ</t>
    </rPh>
    <rPh sb="14" eb="16">
      <t>ツイカ</t>
    </rPh>
    <rPh sb="22" eb="24">
      <t>ジカン</t>
    </rPh>
    <rPh sb="25" eb="26">
      <t>スコ</t>
    </rPh>
    <rPh sb="27" eb="29">
      <t>エンチョウ</t>
    </rPh>
    <rPh sb="43" eb="45">
      <t>サンカ</t>
    </rPh>
    <rPh sb="45" eb="46">
      <t>シャ</t>
    </rPh>
    <rPh sb="47" eb="48">
      <t>ツ</t>
    </rPh>
    <rPh sb="49" eb="50">
      <t>ソ</t>
    </rPh>
    <rPh sb="52" eb="53">
      <t>ヒト</t>
    </rPh>
    <rPh sb="55" eb="56">
      <t>スコ</t>
    </rPh>
    <rPh sb="57" eb="59">
      <t>コンザツ</t>
    </rPh>
    <rPh sb="60" eb="61">
      <t>ミ</t>
    </rPh>
    <rPh sb="65" eb="67">
      <t>コウシ</t>
    </rPh>
    <rPh sb="70" eb="72">
      <t>ヒトリ</t>
    </rPh>
    <rPh sb="72" eb="74">
      <t>ヒトリ</t>
    </rPh>
    <rPh sb="77" eb="78">
      <t>スコ</t>
    </rPh>
    <rPh sb="79" eb="80">
      <t>ハナシ</t>
    </rPh>
    <rPh sb="85" eb="87">
      <t>サギョウ</t>
    </rPh>
    <rPh sb="88" eb="89">
      <t>スス</t>
    </rPh>
    <rPh sb="96" eb="98">
      <t>イケン</t>
    </rPh>
    <rPh sb="99" eb="100">
      <t>キ</t>
    </rPh>
    <rPh sb="104" eb="106">
      <t>コンゴ</t>
    </rPh>
    <rPh sb="107" eb="110">
      <t>サンカシャ</t>
    </rPh>
    <rPh sb="111" eb="113">
      <t>ニンズウ</t>
    </rPh>
    <rPh sb="114" eb="116">
      <t>ケントウ</t>
    </rPh>
    <phoneticPr fontId="1"/>
  </si>
  <si>
    <t xml:space="preserve">・難病のお子さんやくるみの森を利用されているお子さん、ご家族、地域住民のイベント参加の楽しみや非日常体験の場の提供ができ、一緒に楽しく経験できたこと。
・障害の有無にかかわらず、年齢相応の経験が必要であることを、本人やその家族、学校の先生方にも知ってもらえ、応援してもらえたこと。
・ボランティア募集やイベントチラシを配布するにあたり、医学・看護学校、行政や地域の幼稚園・保育園との繋がりがもてたこと。
・予定が何度も変更したため、何度も新幹線駅の窓口に足を運ぶことは子ども達の社会経験につながった。またJR窓口の職員に、子ども達の名前と顔を覚えてもらえたことは、今後の障害児の理解につながること思われる。
・NPO法人工房ココペリの協力を得られたり、今まであまり関わりのなかった、音楽関係の人たちや地元の高校生とも繋がることが出来たこと。
・多くの方々に「くるみの森」を知ってもらえ、難病のお子さんの事を知っている人が増えたこと。
</t>
    <rPh sb="1" eb="3">
      <t>ナンビョウ</t>
    </rPh>
    <rPh sb="5" eb="6">
      <t>コ</t>
    </rPh>
    <rPh sb="13" eb="14">
      <t>モリ</t>
    </rPh>
    <rPh sb="15" eb="17">
      <t>リヨウ</t>
    </rPh>
    <rPh sb="23" eb="24">
      <t>コ</t>
    </rPh>
    <rPh sb="28" eb="30">
      <t>カゾク</t>
    </rPh>
    <rPh sb="31" eb="35">
      <t>チイキジュウミン</t>
    </rPh>
    <rPh sb="40" eb="42">
      <t>サンカ</t>
    </rPh>
    <rPh sb="43" eb="44">
      <t>タノ</t>
    </rPh>
    <rPh sb="48" eb="50">
      <t>ニチジョウ</t>
    </rPh>
    <rPh sb="219" eb="222">
      <t>シンカンセン</t>
    </rPh>
    <rPh sb="222" eb="223">
      <t>エキ</t>
    </rPh>
    <rPh sb="234" eb="235">
      <t>コ</t>
    </rPh>
    <rPh sb="237" eb="238">
      <t>タチ</t>
    </rPh>
    <rPh sb="239" eb="243">
      <t>シャカイケイケン</t>
    </rPh>
    <rPh sb="254" eb="256">
      <t>マドグチ</t>
    </rPh>
    <rPh sb="257" eb="259">
      <t>ショクイン</t>
    </rPh>
    <rPh sb="261" eb="262">
      <t>コ</t>
    </rPh>
    <rPh sb="264" eb="265">
      <t>タチ</t>
    </rPh>
    <rPh sb="282" eb="284">
      <t>コンゴ</t>
    </rPh>
    <rPh sb="285" eb="288">
      <t>ショウガイジ</t>
    </rPh>
    <rPh sb="289" eb="291">
      <t>リカイ</t>
    </rPh>
    <rPh sb="298" eb="299">
      <t>オモ</t>
    </rPh>
    <rPh sb="305" eb="310">
      <t>ンポホウジン</t>
    </rPh>
    <rPh sb="317" eb="319">
      <t>キョウリョク</t>
    </rPh>
    <rPh sb="320" eb="321">
      <t>エ</t>
    </rPh>
    <rPh sb="350" eb="352">
      <t>ジモト</t>
    </rPh>
    <rPh sb="353" eb="356">
      <t>コウコウセイ</t>
    </rPh>
    <phoneticPr fontId="1"/>
  </si>
  <si>
    <t xml:space="preserve">1，難病の子どもが社会とつながる体験イベント
・課題
　新幹線の切符購入までの手続きや打ち合わせに時間を要した。
　現在の北陸新幹線は、車椅子席が2席しかないため、長時間移動には人数制限がある。
・対応策
　繰り返し、JRを利用することで、双方に慣れていく必要があると思われる。
　コロナ関連で車両・ダイヤ変更があるので、今後の状況を調べていく必要がある。
2，難病の子どもと家族が地域とつながる交流イベント
・課題
　「くるみの森」の建物は知っていたが、どのような事を行っている建物なのかを知らない人がいた。
　知っていても建物の中に入った事がない人もいた。
・対応策
　今後も継続的に建物を開放したイベントを行っていくことで、「くるみの森」を知ってもらい、同時に難病のお子さんの存在、活動を理解してもらう。知ってもらうことで、難病のお子さんたちの応援サポーターを増やしていきたい。
</t>
    <rPh sb="24" eb="26">
      <t>カダイ</t>
    </rPh>
    <rPh sb="28" eb="31">
      <t>シンカンセン</t>
    </rPh>
    <rPh sb="32" eb="34">
      <t>キップ</t>
    </rPh>
    <rPh sb="34" eb="36">
      <t>コウニュウ</t>
    </rPh>
    <rPh sb="39" eb="41">
      <t>テツヅ</t>
    </rPh>
    <rPh sb="43" eb="44">
      <t>ウ</t>
    </rPh>
    <rPh sb="45" eb="46">
      <t>ア</t>
    </rPh>
    <rPh sb="49" eb="51">
      <t>ジカン</t>
    </rPh>
    <rPh sb="52" eb="53">
      <t>ヨウ</t>
    </rPh>
    <rPh sb="58" eb="60">
      <t>ゲンザイ</t>
    </rPh>
    <rPh sb="61" eb="63">
      <t>ホクリク</t>
    </rPh>
    <rPh sb="63" eb="66">
      <t>シンカンセン</t>
    </rPh>
    <rPh sb="68" eb="71">
      <t>クルマイス</t>
    </rPh>
    <rPh sb="71" eb="72">
      <t>セキ</t>
    </rPh>
    <rPh sb="74" eb="75">
      <t>セキ</t>
    </rPh>
    <rPh sb="82" eb="85">
      <t>チョウジカン</t>
    </rPh>
    <rPh sb="85" eb="87">
      <t>イドウ</t>
    </rPh>
    <rPh sb="89" eb="91">
      <t>ニンズウ</t>
    </rPh>
    <rPh sb="91" eb="93">
      <t>セイゲン</t>
    </rPh>
    <rPh sb="99" eb="101">
      <t>タイオウ</t>
    </rPh>
    <rPh sb="101" eb="102">
      <t>サク</t>
    </rPh>
    <rPh sb="104" eb="105">
      <t>ク</t>
    </rPh>
    <rPh sb="106" eb="107">
      <t>カエ</t>
    </rPh>
    <rPh sb="112" eb="114">
      <t>リヨウ</t>
    </rPh>
    <rPh sb="120" eb="122">
      <t>ソウホウ</t>
    </rPh>
    <rPh sb="123" eb="124">
      <t>ナ</t>
    </rPh>
    <rPh sb="128" eb="130">
      <t>ヒツヨウ</t>
    </rPh>
    <rPh sb="134" eb="135">
      <t>オモ</t>
    </rPh>
    <rPh sb="144" eb="146">
      <t>カンレン</t>
    </rPh>
    <rPh sb="147" eb="149">
      <t>シャリョウ</t>
    </rPh>
    <rPh sb="153" eb="155">
      <t>ヘンコウ</t>
    </rPh>
    <rPh sb="161" eb="163">
      <t>コンゴ</t>
    </rPh>
    <rPh sb="164" eb="166">
      <t>ジョウキョウ</t>
    </rPh>
    <rPh sb="167" eb="168">
      <t>シラ</t>
    </rPh>
    <rPh sb="172" eb="174">
      <t>ヒツヨウ</t>
    </rPh>
    <rPh sb="207" eb="209">
      <t>カダイ</t>
    </rPh>
    <rPh sb="216" eb="217">
      <t>モリ</t>
    </rPh>
    <rPh sb="219" eb="221">
      <t>タテモノ</t>
    </rPh>
    <rPh sb="222" eb="223">
      <t>シ</t>
    </rPh>
    <rPh sb="234" eb="235">
      <t>コト</t>
    </rPh>
    <rPh sb="236" eb="237">
      <t>オコナ</t>
    </rPh>
    <rPh sb="241" eb="243">
      <t>タテモノ</t>
    </rPh>
    <rPh sb="247" eb="248">
      <t>シ</t>
    </rPh>
    <rPh sb="251" eb="252">
      <t>ヒト</t>
    </rPh>
    <rPh sb="258" eb="259">
      <t>シ</t>
    </rPh>
    <rPh sb="264" eb="266">
      <t>タテモノ</t>
    </rPh>
    <rPh sb="267" eb="268">
      <t>ナカ</t>
    </rPh>
    <rPh sb="269" eb="270">
      <t>ハイ</t>
    </rPh>
    <rPh sb="272" eb="273">
      <t>コト</t>
    </rPh>
    <rPh sb="276" eb="277">
      <t>ヒト</t>
    </rPh>
    <rPh sb="283" eb="286">
      <t>タイオウサク</t>
    </rPh>
    <rPh sb="288" eb="290">
      <t>コンゴ</t>
    </rPh>
    <rPh sb="291" eb="294">
      <t>ケイゾクテキ</t>
    </rPh>
    <rPh sb="295" eb="297">
      <t>タテモノ</t>
    </rPh>
    <rPh sb="298" eb="300">
      <t>カイホウ</t>
    </rPh>
    <rPh sb="307" eb="308">
      <t>オコナ</t>
    </rPh>
    <rPh sb="321" eb="322">
      <t>モリ</t>
    </rPh>
    <rPh sb="324" eb="325">
      <t>シ</t>
    </rPh>
    <rPh sb="331" eb="333">
      <t>ドウジ</t>
    </rPh>
    <rPh sb="334" eb="336">
      <t>ナンビョウ</t>
    </rPh>
    <rPh sb="338" eb="339">
      <t>コ</t>
    </rPh>
    <rPh sb="342" eb="344">
      <t>ソンザイ</t>
    </rPh>
    <rPh sb="345" eb="347">
      <t>カツドウ</t>
    </rPh>
    <rPh sb="348" eb="350">
      <t>リカイ</t>
    </rPh>
    <rPh sb="356" eb="357">
      <t>シ</t>
    </rPh>
    <rPh sb="366" eb="368">
      <t>ナンビョウ</t>
    </rPh>
    <rPh sb="370" eb="371">
      <t>コ</t>
    </rPh>
    <rPh sb="376" eb="378">
      <t>オウエン</t>
    </rPh>
    <rPh sb="384" eb="385">
      <t>フ</t>
    </rPh>
    <phoneticPr fontId="1"/>
  </si>
  <si>
    <t>報告日付：２０２２年３月8日</t>
    <phoneticPr fontId="1"/>
  </si>
  <si>
    <t>１，難病の子どもが社会とつながる体験イベント
（１）「自己決定の経験」「公共交通機関を利用」「年齢相応の経験」「子どもの世界感を広げる」「難病の子ども達を学生ボランティアに知ってもらう」が大きな目標。
子ども達が自主的に行き先を調べたり、変化する全国の感染状況を見て、自分達の旅行プランを話し合いながら考え決める事ができた。長野県に行くことは出来なかったが、オンラインという新しい方法で全国とつながることも出来、良い機会となったと思われる。
　親御さんも我が子と離れての旅行は不安であったろうが、親子共々、年齢相応の母子分離の良い経験になったと思われる。また、スタッフを信じて旅行の実行を許してくれたことをうれしく感じた。
学生ボランティアは実施日の変更や、感染症の拡大に伴い、残念ながら希望者全員が参加することは出来なかった。
（２）アンケート結果は「学校では経験出来ないことができた」「切符を初めて自分で買いに行った」「新幹線に初めて乗った」「友達との外食がおいしかった」「楽しかった」など満足度90％以上となった。
２，難病の子どもと家族が地域とつながる交流イベント
（１）チラシを多く作成したので、「くるみの森」の紹介をしながら、地域の保育園・幼稚園、町内、行政、関係機関などに多く配布できた。近隣の人・ワークショップに参加した人・フルート演奏を聴きに来てくれた人など、イベントを通して今まで「くるみの森」を知らなかった人達も来場につながった。「くるみの森」を通して、難病の子ども達が地域で生活している事の認識が増し、理解へとつながった。
（２）一般地域住民の参加者が全体の３８％となった。</t>
    <rPh sb="27" eb="31">
      <t>ジコケッテイ</t>
    </rPh>
    <rPh sb="32" eb="34">
      <t>ケイケン</t>
    </rPh>
    <rPh sb="36" eb="42">
      <t>コウキョウコウツウキカン</t>
    </rPh>
    <rPh sb="43" eb="45">
      <t>リヨウ</t>
    </rPh>
    <rPh sb="47" eb="49">
      <t>ネンレイ</t>
    </rPh>
    <rPh sb="49" eb="51">
      <t>ソウオウ</t>
    </rPh>
    <rPh sb="52" eb="54">
      <t>ケイケン</t>
    </rPh>
    <rPh sb="56" eb="57">
      <t>コ</t>
    </rPh>
    <rPh sb="60" eb="62">
      <t>セカイ</t>
    </rPh>
    <rPh sb="62" eb="63">
      <t>カン</t>
    </rPh>
    <rPh sb="64" eb="65">
      <t>ヒロ</t>
    </rPh>
    <rPh sb="69" eb="71">
      <t>ナンビョウ</t>
    </rPh>
    <rPh sb="72" eb="73">
      <t>コ</t>
    </rPh>
    <rPh sb="75" eb="76">
      <t>タチ</t>
    </rPh>
    <rPh sb="77" eb="79">
      <t>ガクセイ</t>
    </rPh>
    <rPh sb="86" eb="87">
      <t>シ</t>
    </rPh>
    <rPh sb="94" eb="95">
      <t>オオ</t>
    </rPh>
    <rPh sb="97" eb="99">
      <t>モクヒョウ</t>
    </rPh>
    <rPh sb="101" eb="102">
      <t>コ</t>
    </rPh>
    <rPh sb="104" eb="105">
      <t>タチ</t>
    </rPh>
    <rPh sb="106" eb="109">
      <t>ジシュテキ</t>
    </rPh>
    <rPh sb="110" eb="113">
      <t>イキサキ</t>
    </rPh>
    <rPh sb="114" eb="115">
      <t>シラ</t>
    </rPh>
    <rPh sb="119" eb="121">
      <t>ヘンカ</t>
    </rPh>
    <rPh sb="123" eb="125">
      <t>ゼンコク</t>
    </rPh>
    <rPh sb="126" eb="128">
      <t>カンセン</t>
    </rPh>
    <rPh sb="128" eb="130">
      <t>ジョウキョウ</t>
    </rPh>
    <rPh sb="131" eb="132">
      <t>ミ</t>
    </rPh>
    <rPh sb="134" eb="136">
      <t>ジブン</t>
    </rPh>
    <rPh sb="136" eb="137">
      <t>タチ</t>
    </rPh>
    <rPh sb="138" eb="140">
      <t>リョコウ</t>
    </rPh>
    <rPh sb="144" eb="145">
      <t>ハナ</t>
    </rPh>
    <rPh sb="146" eb="147">
      <t>ア</t>
    </rPh>
    <rPh sb="151" eb="152">
      <t>カンガ</t>
    </rPh>
    <rPh sb="153" eb="154">
      <t>キ</t>
    </rPh>
    <rPh sb="156" eb="157">
      <t>コト</t>
    </rPh>
    <rPh sb="162" eb="165">
      <t>ナガノケン</t>
    </rPh>
    <rPh sb="166" eb="167">
      <t>イ</t>
    </rPh>
    <rPh sb="171" eb="173">
      <t>デキ</t>
    </rPh>
    <rPh sb="187" eb="188">
      <t>アタラ</t>
    </rPh>
    <rPh sb="190" eb="192">
      <t>ホウホウ</t>
    </rPh>
    <rPh sb="193" eb="195">
      <t>ゼンコク</t>
    </rPh>
    <rPh sb="203" eb="205">
      <t>デキ</t>
    </rPh>
    <rPh sb="206" eb="207">
      <t>ヨ</t>
    </rPh>
    <rPh sb="208" eb="210">
      <t>キカイ</t>
    </rPh>
    <rPh sb="215" eb="216">
      <t>オモ</t>
    </rPh>
    <rPh sb="222" eb="224">
      <t>オヤゴ</t>
    </rPh>
    <rPh sb="227" eb="228">
      <t>ワ</t>
    </rPh>
    <rPh sb="229" eb="230">
      <t>コ</t>
    </rPh>
    <rPh sb="231" eb="232">
      <t>ハナ</t>
    </rPh>
    <rPh sb="235" eb="237">
      <t>リョコウ</t>
    </rPh>
    <rPh sb="238" eb="240">
      <t>フアン</t>
    </rPh>
    <rPh sb="248" eb="250">
      <t>オヤコ</t>
    </rPh>
    <rPh sb="250" eb="252">
      <t>トモドモ</t>
    </rPh>
    <rPh sb="253" eb="255">
      <t>ネンレイ</t>
    </rPh>
    <rPh sb="255" eb="257">
      <t>ソウオウ</t>
    </rPh>
    <rPh sb="258" eb="260">
      <t>ボシ</t>
    </rPh>
    <rPh sb="260" eb="262">
      <t>ブンリ</t>
    </rPh>
    <rPh sb="263" eb="264">
      <t>ヨ</t>
    </rPh>
    <rPh sb="265" eb="267">
      <t>ケイケン</t>
    </rPh>
    <rPh sb="272" eb="273">
      <t>オモ</t>
    </rPh>
    <rPh sb="285" eb="286">
      <t>シン</t>
    </rPh>
    <rPh sb="288" eb="290">
      <t>リョコウ</t>
    </rPh>
    <rPh sb="291" eb="293">
      <t>ジッコウ</t>
    </rPh>
    <rPh sb="294" eb="295">
      <t>ユル</t>
    </rPh>
    <rPh sb="307" eb="308">
      <t>カン</t>
    </rPh>
    <rPh sb="312" eb="314">
      <t>ガクセイ</t>
    </rPh>
    <rPh sb="321" eb="323">
      <t>ジッシ</t>
    </rPh>
    <rPh sb="323" eb="324">
      <t>ヒ</t>
    </rPh>
    <rPh sb="325" eb="327">
      <t>ヘンコウ</t>
    </rPh>
    <rPh sb="329" eb="332">
      <t>カンセンショウ</t>
    </rPh>
    <rPh sb="333" eb="335">
      <t>カクダイ</t>
    </rPh>
    <rPh sb="336" eb="337">
      <t>トモナ</t>
    </rPh>
    <rPh sb="339" eb="341">
      <t>ザンネン</t>
    </rPh>
    <rPh sb="344" eb="347">
      <t>キボウシャ</t>
    </rPh>
    <rPh sb="347" eb="349">
      <t>ゼンイン</t>
    </rPh>
    <rPh sb="350" eb="352">
      <t>サンカ</t>
    </rPh>
    <rPh sb="357" eb="359">
      <t>デキ</t>
    </rPh>
    <rPh sb="373" eb="375">
      <t>ケッカ</t>
    </rPh>
    <rPh sb="377" eb="379">
      <t>ガッコウ</t>
    </rPh>
    <rPh sb="381" eb="383">
      <t>ケイケン</t>
    </rPh>
    <rPh sb="383" eb="385">
      <t>デキ</t>
    </rPh>
    <rPh sb="395" eb="397">
      <t>キップ</t>
    </rPh>
    <rPh sb="398" eb="399">
      <t>ハジ</t>
    </rPh>
    <rPh sb="401" eb="403">
      <t>ジブン</t>
    </rPh>
    <rPh sb="404" eb="405">
      <t>カ</t>
    </rPh>
    <rPh sb="407" eb="408">
      <t>イ</t>
    </rPh>
    <rPh sb="412" eb="415">
      <t>シンカンセン</t>
    </rPh>
    <rPh sb="416" eb="417">
      <t>ハジ</t>
    </rPh>
    <rPh sb="419" eb="420">
      <t>ノ</t>
    </rPh>
    <rPh sb="424" eb="426">
      <t>トモダチ</t>
    </rPh>
    <rPh sb="428" eb="430">
      <t>ガイショク</t>
    </rPh>
    <rPh sb="439" eb="440">
      <t>タノ</t>
    </rPh>
    <rPh sb="447" eb="450">
      <t>マンゾクド</t>
    </rPh>
    <rPh sb="453" eb="455">
      <t>イジョウ</t>
    </rPh>
    <rPh sb="495" eb="496">
      <t>オオ</t>
    </rPh>
    <rPh sb="497" eb="499">
      <t>サクセイ</t>
    </rPh>
    <rPh sb="509" eb="510">
      <t>モリ</t>
    </rPh>
    <rPh sb="512" eb="514">
      <t>ショウカイ</t>
    </rPh>
    <rPh sb="520" eb="522">
      <t>チイキ</t>
    </rPh>
    <rPh sb="523" eb="526">
      <t>ホイクエン</t>
    </rPh>
    <rPh sb="527" eb="530">
      <t>ヨウチエン</t>
    </rPh>
    <rPh sb="531" eb="533">
      <t>チョウナイ</t>
    </rPh>
    <rPh sb="534" eb="536">
      <t>ギョウセイ</t>
    </rPh>
    <rPh sb="537" eb="539">
      <t>カンケイ</t>
    </rPh>
    <rPh sb="539" eb="541">
      <t>キカン</t>
    </rPh>
    <rPh sb="544" eb="545">
      <t>オオ</t>
    </rPh>
    <rPh sb="546" eb="548">
      <t>ハイフ</t>
    </rPh>
    <rPh sb="552" eb="554">
      <t>キンリン</t>
    </rPh>
    <rPh sb="555" eb="556">
      <t>ヒト</t>
    </rPh>
    <rPh sb="565" eb="567">
      <t>サンカ</t>
    </rPh>
    <rPh sb="569" eb="570">
      <t>ヒト</t>
    </rPh>
    <rPh sb="575" eb="577">
      <t>エンソウ</t>
    </rPh>
    <rPh sb="578" eb="579">
      <t>キ</t>
    </rPh>
    <rPh sb="581" eb="582">
      <t>キ</t>
    </rPh>
    <rPh sb="586" eb="587">
      <t>ヒト</t>
    </rPh>
    <rPh sb="595" eb="596">
      <t>トオ</t>
    </rPh>
    <rPh sb="598" eb="599">
      <t>イマ</t>
    </rPh>
    <rPh sb="606" eb="607">
      <t>モリ</t>
    </rPh>
    <rPh sb="609" eb="610">
      <t>シ</t>
    </rPh>
    <rPh sb="615" eb="617">
      <t>ヒトタチ</t>
    </rPh>
    <rPh sb="618" eb="620">
      <t>ライジョウ</t>
    </rPh>
    <rPh sb="632" eb="633">
      <t>モリ</t>
    </rPh>
    <rPh sb="635" eb="636">
      <t>トオ</t>
    </rPh>
    <rPh sb="639" eb="641">
      <t>ナンビョウ</t>
    </rPh>
    <rPh sb="642" eb="643">
      <t>コ</t>
    </rPh>
    <rPh sb="645" eb="646">
      <t>タチ</t>
    </rPh>
    <rPh sb="647" eb="649">
      <t>チイキ</t>
    </rPh>
    <rPh sb="650" eb="652">
      <t>セイカツ</t>
    </rPh>
    <rPh sb="656" eb="657">
      <t>コト</t>
    </rPh>
    <rPh sb="658" eb="660">
      <t>ニンシキ</t>
    </rPh>
    <rPh sb="661" eb="662">
      <t>マ</t>
    </rPh>
    <rPh sb="664" eb="666">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</si>
</sst>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6" fillId="0" borderId="0">
      <alignment vertical="center"/>
    </xf>
  </cellStyleXfs>
  <cellXfs count="130">
    <xf numFmtId="0" fontId="0" fillId="0" borderId="0" xfId="0">
      <alignment vertical="center"/>
    </xf>
    <xf numFmtId="0" fontId="3" fillId="0" borderId="3" xfId="0" applyFont="1" applyBorder="1" applyAlignment="1" applyProtection="1">
      <alignment horizontal="center" vertical="center"/>
    </xf>
    <xf numFmtId="38" fontId="12" fillId="0" borderId="0" xfId="1" applyFont="1" applyProtection="1">
      <alignment vertical="center"/>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0" fillId="0" borderId="0" xfId="1" applyFont="1" applyAlignment="1" applyProtection="1">
      <alignment horizontal="right" vertical="center"/>
      <protection locked="0"/>
    </xf>
    <xf numFmtId="38" fontId="10" fillId="0" borderId="0" xfId="1" applyFont="1" applyAlignment="1" applyProtection="1">
      <alignment horizontal="justify" vertical="center"/>
      <protection locked="0"/>
    </xf>
    <xf numFmtId="38" fontId="10" fillId="4" borderId="19" xfId="1" applyFont="1" applyFill="1" applyBorder="1" applyAlignment="1" applyProtection="1">
      <alignment horizontal="center" vertical="center"/>
      <protection locked="0"/>
    </xf>
    <xf numFmtId="38" fontId="10" fillId="4" borderId="21" xfId="1" applyFont="1" applyFill="1" applyBorder="1" applyAlignment="1" applyProtection="1">
      <alignment horizontal="center" vertical="center" wrapText="1"/>
      <protection locked="0"/>
    </xf>
    <xf numFmtId="38" fontId="10" fillId="4" borderId="22" xfId="1" applyFont="1" applyFill="1" applyBorder="1" applyAlignment="1" applyProtection="1">
      <alignment horizontal="center" vertical="center"/>
      <protection locked="0"/>
    </xf>
    <xf numFmtId="38" fontId="10" fillId="4" borderId="21" xfId="1" applyFont="1" applyFill="1" applyBorder="1" applyAlignment="1" applyProtection="1">
      <alignment horizontal="justify" vertical="center"/>
      <protection locked="0"/>
    </xf>
    <xf numFmtId="38" fontId="10" fillId="0" borderId="23" xfId="1" applyFont="1" applyBorder="1" applyAlignment="1" applyProtection="1">
      <alignment horizontal="right" vertical="center"/>
      <protection locked="0"/>
    </xf>
    <xf numFmtId="38" fontId="12" fillId="9" borderId="18" xfId="1" applyFont="1" applyFill="1" applyBorder="1" applyAlignment="1" applyProtection="1">
      <alignment horizontal="right" vertical="center"/>
      <protection locked="0"/>
    </xf>
    <xf numFmtId="38" fontId="10" fillId="0" borderId="24" xfId="1" applyFont="1" applyBorder="1" applyAlignment="1" applyProtection="1">
      <alignment horizontal="right" vertical="center"/>
      <protection locked="0"/>
    </xf>
    <xf numFmtId="38" fontId="10" fillId="4" borderId="20" xfId="1" applyFont="1" applyFill="1" applyBorder="1" applyAlignment="1" applyProtection="1">
      <alignment horizontal="justify" vertical="center"/>
      <protection locked="0"/>
    </xf>
    <xf numFmtId="38" fontId="10" fillId="0" borderId="2" xfId="1" applyFont="1" applyBorder="1" applyAlignment="1" applyProtection="1">
      <alignment horizontal="right" vertical="center"/>
      <protection locked="0"/>
    </xf>
    <xf numFmtId="38" fontId="10" fillId="8" borderId="20" xfId="1" applyFont="1" applyFill="1" applyBorder="1" applyAlignment="1" applyProtection="1">
      <alignment horizontal="right" vertical="center"/>
      <protection locked="0"/>
    </xf>
    <xf numFmtId="38" fontId="10" fillId="4" borderId="26" xfId="1" applyFont="1" applyFill="1" applyBorder="1" applyAlignment="1" applyProtection="1">
      <alignment horizontal="center" vertical="center"/>
      <protection locked="0"/>
    </xf>
    <xf numFmtId="38" fontId="10" fillId="4" borderId="27" xfId="1" applyFont="1" applyFill="1" applyBorder="1" applyAlignment="1" applyProtection="1">
      <alignment horizontal="center" vertical="center"/>
      <protection locked="0"/>
    </xf>
    <xf numFmtId="38" fontId="13" fillId="4" borderId="20" xfId="1" applyFont="1" applyFill="1" applyBorder="1" applyAlignment="1" applyProtection="1">
      <alignment horizontal="justify" vertical="center"/>
      <protection locked="0"/>
    </xf>
    <xf numFmtId="38" fontId="10" fillId="0" borderId="2" xfId="1" applyFont="1" applyBorder="1" applyProtection="1">
      <alignment vertical="center"/>
      <protection locked="0"/>
    </xf>
    <xf numFmtId="38" fontId="10" fillId="4" borderId="24" xfId="1" applyFont="1" applyFill="1" applyBorder="1" applyAlignment="1" applyProtection="1">
      <alignment horizontal="center" vertical="center" wrapText="1"/>
      <protection locked="0"/>
    </xf>
    <xf numFmtId="38" fontId="10" fillId="4" borderId="25" xfId="1" applyFont="1" applyFill="1" applyBorder="1" applyAlignment="1" applyProtection="1">
      <alignment horizontal="center" vertical="center" wrapText="1"/>
      <protection locked="0"/>
    </xf>
    <xf numFmtId="38" fontId="10" fillId="0" borderId="29" xfId="1" applyFont="1" applyBorder="1" applyAlignment="1" applyProtection="1">
      <alignment horizontal="left" vertical="center" wrapText="1"/>
      <protection locked="0"/>
    </xf>
    <xf numFmtId="38" fontId="9" fillId="0" borderId="18" xfId="1" applyFont="1" applyBorder="1" applyAlignment="1" applyProtection="1">
      <alignment vertical="center"/>
      <protection locked="0"/>
    </xf>
    <xf numFmtId="38" fontId="10" fillId="0" borderId="29"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9" fillId="0" borderId="21" xfId="1" applyFont="1" applyBorder="1" applyAlignment="1" applyProtection="1">
      <alignment vertical="center"/>
      <protection locked="0"/>
    </xf>
    <xf numFmtId="38" fontId="10" fillId="0" borderId="21" xfId="1" applyFont="1" applyBorder="1" applyAlignment="1" applyProtection="1">
      <alignment vertical="center" wrapText="1"/>
      <protection locked="0"/>
    </xf>
    <xf numFmtId="0" fontId="10" fillId="4" borderId="30" xfId="0" applyFont="1" applyFill="1" applyBorder="1" applyProtection="1">
      <alignment vertical="center"/>
      <protection locked="0"/>
    </xf>
    <xf numFmtId="38" fontId="10" fillId="4" borderId="31" xfId="1" applyFont="1" applyFill="1" applyBorder="1" applyAlignment="1" applyProtection="1">
      <alignment horizontal="right" vertical="center"/>
      <protection locked="0"/>
    </xf>
    <xf numFmtId="38" fontId="10" fillId="4" borderId="32" xfId="1" applyFont="1" applyFill="1" applyBorder="1" applyAlignment="1" applyProtection="1">
      <alignment horizontal="right" vertical="center"/>
      <protection locked="0"/>
    </xf>
    <xf numFmtId="0" fontId="10" fillId="4" borderId="20" xfId="0" applyFont="1" applyFill="1" applyBorder="1" applyAlignment="1" applyProtection="1">
      <alignment vertical="center" wrapText="1"/>
      <protection locked="0"/>
    </xf>
    <xf numFmtId="38" fontId="10" fillId="4" borderId="33" xfId="1" applyFont="1" applyFill="1" applyBorder="1" applyAlignment="1" applyProtection="1">
      <alignment horizontal="right" vertical="center"/>
      <protection locked="0"/>
    </xf>
    <xf numFmtId="38" fontId="10" fillId="4" borderId="34" xfId="1" applyFont="1" applyFill="1" applyBorder="1" applyAlignment="1" applyProtection="1">
      <alignment horizontal="right" vertical="center"/>
      <protection locked="0"/>
    </xf>
    <xf numFmtId="38" fontId="13" fillId="4" borderId="16" xfId="1" applyFont="1" applyFill="1" applyBorder="1" applyAlignment="1" applyProtection="1">
      <alignment horizontal="justify" vertical="center"/>
      <protection locked="0"/>
    </xf>
    <xf numFmtId="38" fontId="13"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3" fillId="0" borderId="0" xfId="1" applyFont="1" applyFill="1" applyBorder="1" applyAlignment="1" applyProtection="1">
      <alignment horizontal="right" vertical="center"/>
      <protection locked="0"/>
    </xf>
    <xf numFmtId="38" fontId="10" fillId="0" borderId="0" xfId="1" applyFont="1" applyBorder="1" applyProtection="1">
      <alignment vertical="center"/>
      <protection locked="0"/>
    </xf>
    <xf numFmtId="38" fontId="14" fillId="0" borderId="0" xfId="1" applyFont="1" applyAlignment="1" applyProtection="1">
      <alignment vertical="top"/>
      <protection locked="0"/>
    </xf>
    <xf numFmtId="38" fontId="10" fillId="0" borderId="0" xfId="1" applyFont="1" applyAlignment="1" applyProtection="1">
      <alignment vertical="center"/>
      <protection locked="0"/>
    </xf>
    <xf numFmtId="38" fontId="14" fillId="0" borderId="0" xfId="1" applyFont="1" applyAlignment="1" applyProtection="1">
      <alignment vertical="top" wrapText="1"/>
      <protection locked="0"/>
    </xf>
    <xf numFmtId="0" fontId="15" fillId="0" borderId="23" xfId="0" applyFont="1" applyBorder="1" applyAlignment="1" applyProtection="1">
      <alignment vertical="center" wrapText="1"/>
      <protection locked="0"/>
    </xf>
    <xf numFmtId="38" fontId="13" fillId="0" borderId="23" xfId="1" applyFont="1" applyFill="1" applyBorder="1" applyAlignment="1" applyProtection="1">
      <alignment horizontal="left" vertical="center"/>
      <protection locked="0"/>
    </xf>
    <xf numFmtId="38" fontId="10" fillId="0" borderId="23" xfId="1" applyFont="1" applyBorder="1" applyProtection="1">
      <alignment vertical="center"/>
      <protection locked="0"/>
    </xf>
    <xf numFmtId="38" fontId="10" fillId="0" borderId="35" xfId="1" applyFont="1" applyBorder="1" applyAlignment="1" applyProtection="1">
      <alignment vertical="center" wrapText="1"/>
      <protection locked="0"/>
    </xf>
    <xf numFmtId="38" fontId="10" fillId="0" borderId="37" xfId="1" applyFont="1" applyBorder="1" applyAlignment="1" applyProtection="1">
      <alignment vertical="center" wrapText="1"/>
      <protection locked="0"/>
    </xf>
    <xf numFmtId="0" fontId="10" fillId="0" borderId="0" xfId="1" applyNumberFormat="1" applyFont="1" applyProtection="1">
      <alignment vertical="center"/>
      <protection locked="0"/>
    </xf>
    <xf numFmtId="38" fontId="12" fillId="0" borderId="39" xfId="1" applyFont="1" applyBorder="1" applyAlignment="1" applyProtection="1">
      <alignment vertical="center" wrapText="1"/>
      <protection locked="0"/>
    </xf>
    <xf numFmtId="0" fontId="10" fillId="0" borderId="0" xfId="1" applyNumberFormat="1" applyFont="1" applyAlignment="1" applyProtection="1">
      <alignment vertical="center" wrapText="1"/>
      <protection locked="0"/>
    </xf>
    <xf numFmtId="38" fontId="10" fillId="0" borderId="0" xfId="1" applyFont="1" applyBorder="1" applyAlignment="1" applyProtection="1">
      <alignment vertical="center"/>
      <protection locked="0"/>
    </xf>
    <xf numFmtId="38" fontId="10" fillId="4" borderId="18" xfId="1" applyFont="1" applyFill="1" applyBorder="1" applyAlignment="1" applyProtection="1">
      <alignment horizontal="right" vertical="center" wrapText="1"/>
    </xf>
    <xf numFmtId="38" fontId="10" fillId="3" borderId="19" xfId="1" applyFont="1" applyFill="1" applyBorder="1" applyAlignment="1" applyProtection="1">
      <alignment horizontal="right" vertical="center"/>
    </xf>
    <xf numFmtId="38" fontId="10" fillId="4" borderId="25" xfId="1" applyFont="1" applyFill="1" applyBorder="1" applyAlignment="1" applyProtection="1">
      <alignment horizontal="right" vertical="center"/>
    </xf>
    <xf numFmtId="38" fontId="13" fillId="4" borderId="28" xfId="1" applyFont="1" applyFill="1" applyBorder="1" applyAlignment="1" applyProtection="1">
      <alignment horizontal="right" vertical="center"/>
    </xf>
    <xf numFmtId="38" fontId="13" fillId="2" borderId="28" xfId="1" applyFont="1" applyFill="1" applyBorder="1" applyAlignment="1" applyProtection="1">
      <alignment horizontal="right" vertical="center"/>
    </xf>
    <xf numFmtId="38" fontId="13" fillId="4" borderId="16" xfId="1" applyFont="1" applyFill="1" applyBorder="1" applyAlignment="1" applyProtection="1">
      <alignment horizontal="right" vertical="center"/>
    </xf>
    <xf numFmtId="38" fontId="13" fillId="4" borderId="20" xfId="1" applyFont="1" applyFill="1" applyBorder="1" applyAlignment="1" applyProtection="1">
      <alignment horizontal="right" vertical="center" wrapText="1"/>
    </xf>
    <xf numFmtId="38" fontId="10" fillId="4" borderId="17" xfId="1" applyFont="1" applyFill="1" applyBorder="1" applyProtection="1">
      <alignment vertical="center"/>
    </xf>
    <xf numFmtId="38" fontId="10" fillId="4" borderId="29" xfId="1" applyFont="1" applyFill="1" applyBorder="1" applyAlignment="1" applyProtection="1">
      <alignment horizontal="right" vertical="center" wrapText="1"/>
    </xf>
    <xf numFmtId="38" fontId="13" fillId="4" borderId="30" xfId="1" applyFont="1" applyFill="1" applyBorder="1" applyAlignment="1" applyProtection="1">
      <alignment horizontal="right" vertical="center"/>
    </xf>
    <xf numFmtId="38" fontId="13" fillId="2" borderId="1" xfId="1" applyFont="1" applyFill="1" applyBorder="1" applyProtection="1">
      <alignment vertical="center"/>
    </xf>
    <xf numFmtId="38" fontId="13" fillId="4" borderId="16" xfId="1" applyFont="1" applyFill="1" applyBorder="1" applyAlignment="1" applyProtection="1">
      <alignment horizontal="right" vertical="center" wrapText="1"/>
    </xf>
    <xf numFmtId="38" fontId="10" fillId="0" borderId="36" xfId="1" applyFont="1" applyBorder="1" applyAlignment="1" applyProtection="1">
      <alignment vertical="center" wrapText="1"/>
    </xf>
    <xf numFmtId="38" fontId="10" fillId="0" borderId="38" xfId="1" applyFont="1" applyBorder="1" applyAlignment="1" applyProtection="1">
      <alignment vertical="center" wrapText="1"/>
    </xf>
    <xf numFmtId="38" fontId="10"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0" fontId="4" fillId="0" borderId="0" xfId="0" applyFont="1" applyBorder="1" applyProtection="1">
      <alignment vertical="center"/>
      <protection locked="0"/>
    </xf>
    <xf numFmtId="0" fontId="2" fillId="0" borderId="0" xfId="0" applyFont="1" applyBorder="1" applyProtection="1">
      <alignment vertical="center"/>
      <protection locked="0"/>
    </xf>
    <xf numFmtId="0" fontId="4" fillId="0" borderId="0" xfId="0" applyFont="1" applyBorder="1" applyAlignment="1" applyProtection="1">
      <alignment horizontal="left" vertical="center"/>
      <protection locked="0"/>
    </xf>
    <xf numFmtId="38" fontId="10" fillId="4" borderId="18" xfId="1" applyFont="1" applyFill="1" applyBorder="1" applyAlignment="1" applyProtection="1">
      <alignment horizontal="center" vertical="center" wrapText="1"/>
      <protection locked="0"/>
    </xf>
    <xf numFmtId="41" fontId="9" fillId="4" borderId="30" xfId="1" applyNumberFormat="1" applyFont="1" applyFill="1" applyBorder="1" applyAlignment="1" applyProtection="1">
      <alignment horizontal="right" vertical="center"/>
    </xf>
    <xf numFmtId="0" fontId="4" fillId="0" borderId="0" xfId="0" applyFont="1" applyBorder="1" applyAlignment="1" applyProtection="1">
      <alignment horizontal="left" vertical="top"/>
      <protection locked="0"/>
    </xf>
    <xf numFmtId="38" fontId="4" fillId="10" borderId="1" xfId="0" applyNumberFormat="1" applyFont="1" applyFill="1" applyBorder="1" applyAlignment="1" applyProtection="1">
      <alignment horizontal="right" vertical="center" wrapText="1"/>
    </xf>
    <xf numFmtId="0" fontId="5" fillId="10" borderId="1" xfId="0" applyFont="1" applyFill="1" applyBorder="1" applyAlignment="1" applyProtection="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4"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shrinkToFi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2"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38" fontId="13" fillId="0" borderId="3" xfId="1" applyFont="1" applyBorder="1" applyAlignment="1" applyProtection="1">
      <alignment horizontal="center" vertical="center"/>
    </xf>
    <xf numFmtId="38" fontId="10" fillId="4" borderId="18"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0" fillId="4" borderId="18" xfId="1" applyFont="1" applyFill="1" applyBorder="1" applyAlignment="1" applyProtection="1">
      <alignment horizontal="center" vertical="center" wrapText="1"/>
      <protection locked="0"/>
    </xf>
    <xf numFmtId="38" fontId="10" fillId="4" borderId="20" xfId="1" applyFont="1" applyFill="1" applyBorder="1" applyAlignment="1" applyProtection="1">
      <alignment horizontal="center" vertical="center" wrapText="1"/>
      <protection locked="0"/>
    </xf>
    <xf numFmtId="38" fontId="13" fillId="5" borderId="3" xfId="1" applyFont="1" applyFill="1" applyBorder="1" applyAlignment="1" applyProtection="1">
      <alignment horizontal="center" vertical="center"/>
      <protection locked="0"/>
    </xf>
    <xf numFmtId="38" fontId="8" fillId="0" borderId="0" xfId="1" applyFont="1" applyAlignment="1" applyProtection="1">
      <alignment horizontal="left" vertical="center"/>
      <protection locked="0"/>
    </xf>
    <xf numFmtId="38" fontId="10" fillId="0" borderId="16" xfId="1" applyFont="1" applyBorder="1" applyAlignment="1" applyProtection="1">
      <alignment horizontal="center" vertical="center"/>
      <protection locked="0"/>
    </xf>
    <xf numFmtId="38" fontId="10" fillId="0" borderId="17" xfId="1" applyFont="1" applyBorder="1" applyAlignment="1" applyProtection="1">
      <alignment horizontal="center" vertical="center"/>
      <protection locked="0"/>
    </xf>
    <xf numFmtId="38" fontId="10" fillId="0" borderId="2" xfId="1" applyFont="1" applyBorder="1" applyAlignment="1" applyProtection="1">
      <alignment horizontal="center" vertical="center"/>
      <protection locked="0"/>
    </xf>
    <xf numFmtId="38" fontId="10" fillId="0" borderId="14" xfId="1" applyFont="1" applyBorder="1" applyAlignment="1" applyProtection="1">
      <alignment horizontal="center" vertical="center"/>
      <protection locked="0"/>
    </xf>
    <xf numFmtId="38" fontId="10" fillId="0" borderId="15" xfId="1"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28</xdr:row>
      <xdr:rowOff>44823</xdr:rowOff>
    </xdr:from>
    <xdr:to>
      <xdr:col>5</xdr:col>
      <xdr:colOff>649941</xdr:colOff>
      <xdr:row>29</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124</xdr:row>
      <xdr:rowOff>44823</xdr:rowOff>
    </xdr:from>
    <xdr:to>
      <xdr:col>5</xdr:col>
      <xdr:colOff>649941</xdr:colOff>
      <xdr:row>125</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41"/>
  <sheetViews>
    <sheetView showGridLines="0" tabSelected="1" view="pageBreakPreview" topLeftCell="A151" zoomScaleNormal="100" zoomScaleSheetLayoutView="100" workbookViewId="0">
      <selection activeCell="A89" sqref="A89:K97"/>
    </sheetView>
  </sheetViews>
  <sheetFormatPr defaultColWidth="9" defaultRowHeight="20.25" customHeight="1" x14ac:dyDescent="0.4"/>
  <cols>
    <col min="1" max="11" width="9.5" style="68" customWidth="1"/>
    <col min="12" max="16384" width="9" style="37"/>
  </cols>
  <sheetData>
    <row r="2" spans="1:11" ht="20.25" customHeight="1" x14ac:dyDescent="0.4">
      <c r="A2" s="67" t="s">
        <v>68</v>
      </c>
    </row>
    <row r="3" spans="1:11" ht="20.25" customHeight="1" x14ac:dyDescent="0.4">
      <c r="A3" s="68" t="s">
        <v>0</v>
      </c>
    </row>
    <row r="4" spans="1:11" ht="20.25" customHeight="1" x14ac:dyDescent="0.4">
      <c r="H4" s="68" t="s">
        <v>114</v>
      </c>
    </row>
    <row r="6" spans="1:11" ht="20.25" customHeight="1" x14ac:dyDescent="0.4">
      <c r="H6" s="68" t="s">
        <v>79</v>
      </c>
    </row>
    <row r="7" spans="1:11" ht="20.25" customHeight="1" x14ac:dyDescent="0.4">
      <c r="H7" s="68" t="s">
        <v>80</v>
      </c>
    </row>
    <row r="8" spans="1:11" ht="20.25" customHeight="1" x14ac:dyDescent="0.4">
      <c r="H8" s="68" t="s">
        <v>81</v>
      </c>
    </row>
    <row r="9" spans="1:11" ht="20.25" customHeight="1" x14ac:dyDescent="0.4">
      <c r="H9" s="68" t="s">
        <v>82</v>
      </c>
    </row>
    <row r="10" spans="1:11" ht="20.25" customHeight="1" x14ac:dyDescent="0.4">
      <c r="H10" s="68" t="s">
        <v>83</v>
      </c>
    </row>
    <row r="11" spans="1:11" ht="20.25" customHeight="1" x14ac:dyDescent="0.4">
      <c r="H11" s="68" t="s">
        <v>99</v>
      </c>
    </row>
    <row r="12" spans="1:11" ht="20.25" customHeight="1" thickBot="1" x14ac:dyDescent="0.45">
      <c r="A12" s="69" t="s">
        <v>74</v>
      </c>
      <c r="B12" s="69"/>
      <c r="C12" s="69"/>
      <c r="D12" s="69"/>
      <c r="E12" s="69"/>
      <c r="F12" s="69"/>
    </row>
    <row r="13" spans="1:11" ht="20.25" customHeight="1" thickBot="1" x14ac:dyDescent="0.45">
      <c r="A13" s="81" t="s">
        <v>71</v>
      </c>
      <c r="B13" s="81"/>
      <c r="C13" s="70" t="s">
        <v>20</v>
      </c>
      <c r="D13" s="79">
        <f>【フォーム】収支計算書!B28</f>
        <v>700000</v>
      </c>
      <c r="E13" s="80"/>
      <c r="F13" s="71" t="s">
        <v>70</v>
      </c>
    </row>
    <row r="14" spans="1:11" ht="20.25" customHeight="1" thickBot="1" x14ac:dyDescent="0.45">
      <c r="A14" s="82" t="s">
        <v>72</v>
      </c>
      <c r="B14" s="82"/>
      <c r="C14" s="70" t="s">
        <v>20</v>
      </c>
      <c r="D14" s="79">
        <f>【フォーム】収支計算書!B8</f>
        <v>140000</v>
      </c>
      <c r="E14" s="80"/>
      <c r="F14" s="71" t="s">
        <v>70</v>
      </c>
      <c r="H14" s="37"/>
      <c r="I14" s="37"/>
      <c r="J14" s="37"/>
      <c r="K14" s="37"/>
    </row>
    <row r="15" spans="1:11" ht="20.25" customHeight="1" thickBot="1" x14ac:dyDescent="0.45">
      <c r="A15" s="82" t="s">
        <v>73</v>
      </c>
      <c r="B15" s="82"/>
      <c r="C15" s="70" t="s">
        <v>20</v>
      </c>
      <c r="D15" s="79">
        <f>【フォーム】収支計算書!B7</f>
        <v>560000</v>
      </c>
      <c r="E15" s="80"/>
      <c r="F15" s="71" t="s">
        <v>70</v>
      </c>
      <c r="G15" s="72" t="s">
        <v>76</v>
      </c>
      <c r="H15" s="72"/>
      <c r="I15" s="72"/>
      <c r="J15" s="72"/>
      <c r="K15" s="72"/>
    </row>
    <row r="16" spans="1:11" ht="20.25" customHeight="1" x14ac:dyDescent="0.4">
      <c r="A16" s="73"/>
      <c r="B16" s="73"/>
      <c r="C16" s="73"/>
      <c r="D16" s="73"/>
      <c r="E16" s="73"/>
      <c r="F16" s="73"/>
      <c r="G16" s="73"/>
      <c r="H16" s="73"/>
      <c r="I16" s="73"/>
      <c r="J16" s="73"/>
      <c r="K16" s="73"/>
    </row>
    <row r="17" spans="1:11" s="74" customFormat="1" ht="20.25" customHeight="1" thickBot="1" x14ac:dyDescent="0.45">
      <c r="A17" s="69" t="s">
        <v>75</v>
      </c>
      <c r="B17" s="69"/>
      <c r="C17" s="69"/>
      <c r="D17" s="69"/>
      <c r="E17" s="69"/>
      <c r="F17" s="69"/>
      <c r="G17" s="69"/>
      <c r="H17" s="69"/>
      <c r="I17" s="69"/>
      <c r="J17" s="69"/>
      <c r="K17" s="69"/>
    </row>
    <row r="18" spans="1:11" ht="20.25" customHeight="1" thickBot="1" x14ac:dyDescent="0.45">
      <c r="A18" s="81" t="s">
        <v>1</v>
      </c>
      <c r="B18" s="81"/>
      <c r="C18" s="70" t="s">
        <v>20</v>
      </c>
      <c r="D18" s="79">
        <f>【フォーム】収支計算書!C9</f>
        <v>603576</v>
      </c>
      <c r="E18" s="80"/>
      <c r="F18" s="71" t="s">
        <v>70</v>
      </c>
      <c r="G18" s="114" t="s">
        <v>2</v>
      </c>
      <c r="H18" s="114"/>
      <c r="I18" s="114"/>
      <c r="J18" s="114"/>
      <c r="K18" s="114"/>
    </row>
    <row r="19" spans="1:11" ht="20.25" customHeight="1" thickBot="1" x14ac:dyDescent="0.45">
      <c r="A19" s="82" t="s">
        <v>3</v>
      </c>
      <c r="B19" s="82"/>
      <c r="C19" s="70" t="s">
        <v>20</v>
      </c>
      <c r="D19" s="79">
        <f>【フォーム】収支計算書!C8</f>
        <v>43576</v>
      </c>
      <c r="E19" s="80"/>
      <c r="F19" s="71" t="s">
        <v>70</v>
      </c>
      <c r="G19" s="115" t="s">
        <v>4</v>
      </c>
      <c r="H19" s="115"/>
      <c r="I19" s="115"/>
      <c r="J19" s="115"/>
      <c r="K19" s="115"/>
    </row>
    <row r="20" spans="1:11" ht="20.25" customHeight="1" thickBot="1" x14ac:dyDescent="0.45">
      <c r="A20" s="82" t="s">
        <v>5</v>
      </c>
      <c r="B20" s="82"/>
      <c r="C20" s="70" t="s">
        <v>20</v>
      </c>
      <c r="D20" s="79">
        <f>【フォーム】収支計算書!C7</f>
        <v>560000</v>
      </c>
      <c r="E20" s="80"/>
      <c r="F20" s="71" t="s">
        <v>70</v>
      </c>
      <c r="G20" s="116" t="s">
        <v>6</v>
      </c>
      <c r="H20" s="116"/>
      <c r="I20" s="116"/>
      <c r="J20" s="116"/>
      <c r="K20" s="116"/>
    </row>
    <row r="21" spans="1:11" ht="20.25" customHeight="1" thickBot="1" x14ac:dyDescent="0.45">
      <c r="A21" s="82" t="s">
        <v>7</v>
      </c>
      <c r="B21" s="82"/>
      <c r="C21" s="70" t="s">
        <v>20</v>
      </c>
      <c r="D21" s="79">
        <f>【フォーム】収支計算書!F7</f>
        <v>0</v>
      </c>
      <c r="E21" s="80"/>
      <c r="F21" s="71" t="s">
        <v>70</v>
      </c>
      <c r="G21" s="117" t="s">
        <v>8</v>
      </c>
      <c r="H21" s="117"/>
      <c r="I21" s="117"/>
      <c r="J21" s="117"/>
      <c r="K21" s="117"/>
    </row>
    <row r="23" spans="1:11" ht="20.25" customHeight="1" x14ac:dyDescent="0.4">
      <c r="A23" s="68" t="s">
        <v>9</v>
      </c>
    </row>
    <row r="24" spans="1:11" ht="20.25" customHeight="1" x14ac:dyDescent="0.4">
      <c r="A24" s="68" t="s">
        <v>29</v>
      </c>
    </row>
    <row r="25" spans="1:11" ht="20.25" customHeight="1" x14ac:dyDescent="0.4">
      <c r="A25" s="68" t="s">
        <v>14</v>
      </c>
      <c r="G25" s="68" t="s">
        <v>15</v>
      </c>
    </row>
    <row r="26" spans="1:11" ht="20.25" customHeight="1" x14ac:dyDescent="0.4">
      <c r="A26" s="83" t="s">
        <v>101</v>
      </c>
      <c r="B26" s="84"/>
      <c r="C26" s="84"/>
      <c r="D26" s="84"/>
      <c r="E26" s="85"/>
      <c r="G26" s="83" t="s">
        <v>102</v>
      </c>
      <c r="H26" s="93"/>
      <c r="I26" s="93"/>
      <c r="J26" s="93"/>
      <c r="K26" s="94"/>
    </row>
    <row r="27" spans="1:11" ht="20.25" customHeight="1" x14ac:dyDescent="0.4">
      <c r="A27" s="86"/>
      <c r="B27" s="87"/>
      <c r="C27" s="87"/>
      <c r="D27" s="87"/>
      <c r="E27" s="88"/>
      <c r="G27" s="92"/>
      <c r="H27" s="95"/>
      <c r="I27" s="95"/>
      <c r="J27" s="95"/>
      <c r="K27" s="96"/>
    </row>
    <row r="28" spans="1:11" ht="20.25" customHeight="1" x14ac:dyDescent="0.4">
      <c r="A28" s="86"/>
      <c r="B28" s="87"/>
      <c r="C28" s="87"/>
      <c r="D28" s="87"/>
      <c r="E28" s="88"/>
      <c r="G28" s="92"/>
      <c r="H28" s="95"/>
      <c r="I28" s="95"/>
      <c r="J28" s="95"/>
      <c r="K28" s="96"/>
    </row>
    <row r="29" spans="1:11" ht="20.25" customHeight="1" x14ac:dyDescent="0.4">
      <c r="A29" s="86"/>
      <c r="B29" s="87"/>
      <c r="C29" s="87"/>
      <c r="D29" s="87"/>
      <c r="E29" s="88"/>
      <c r="F29" s="100"/>
      <c r="G29" s="92"/>
      <c r="H29" s="95"/>
      <c r="I29" s="95"/>
      <c r="J29" s="95"/>
      <c r="K29" s="96"/>
    </row>
    <row r="30" spans="1:11" ht="20.25" customHeight="1" x14ac:dyDescent="0.4">
      <c r="A30" s="86"/>
      <c r="B30" s="87"/>
      <c r="C30" s="87"/>
      <c r="D30" s="87"/>
      <c r="E30" s="88"/>
      <c r="F30" s="100"/>
      <c r="G30" s="92"/>
      <c r="H30" s="95"/>
      <c r="I30" s="95"/>
      <c r="J30" s="95"/>
      <c r="K30" s="96"/>
    </row>
    <row r="31" spans="1:11" ht="39" customHeight="1" x14ac:dyDescent="0.4">
      <c r="A31" s="86"/>
      <c r="B31" s="87"/>
      <c r="C31" s="87"/>
      <c r="D31" s="87"/>
      <c r="E31" s="88"/>
      <c r="G31" s="92"/>
      <c r="H31" s="95"/>
      <c r="I31" s="95"/>
      <c r="J31" s="95"/>
      <c r="K31" s="96"/>
    </row>
    <row r="32" spans="1:11" ht="32.25" customHeight="1" x14ac:dyDescent="0.4">
      <c r="A32" s="86"/>
      <c r="B32" s="87"/>
      <c r="C32" s="87"/>
      <c r="D32" s="87"/>
      <c r="E32" s="88"/>
      <c r="G32" s="92"/>
      <c r="H32" s="95"/>
      <c r="I32" s="95"/>
      <c r="J32" s="95"/>
      <c r="K32" s="96"/>
    </row>
    <row r="33" spans="1:11" ht="20.25" customHeight="1" x14ac:dyDescent="0.4">
      <c r="A33" s="86"/>
      <c r="B33" s="87"/>
      <c r="C33" s="87"/>
      <c r="D33" s="87"/>
      <c r="E33" s="88"/>
      <c r="G33" s="92"/>
      <c r="H33" s="95"/>
      <c r="I33" s="95"/>
      <c r="J33" s="95"/>
      <c r="K33" s="96"/>
    </row>
    <row r="34" spans="1:11" ht="50.25" customHeight="1" x14ac:dyDescent="0.4">
      <c r="A34" s="89"/>
      <c r="B34" s="90"/>
      <c r="C34" s="90"/>
      <c r="D34" s="90"/>
      <c r="E34" s="91"/>
      <c r="G34" s="97"/>
      <c r="H34" s="98"/>
      <c r="I34" s="98"/>
      <c r="J34" s="98"/>
      <c r="K34" s="99"/>
    </row>
    <row r="35" spans="1:11" ht="20.25" customHeight="1" x14ac:dyDescent="0.4">
      <c r="A35" s="68" t="s">
        <v>12</v>
      </c>
    </row>
    <row r="36" spans="1:11" ht="63" customHeight="1" x14ac:dyDescent="0.4">
      <c r="A36" s="101" t="s">
        <v>107</v>
      </c>
      <c r="B36" s="84"/>
      <c r="C36" s="84"/>
      <c r="D36" s="84"/>
      <c r="E36" s="84"/>
      <c r="F36" s="84"/>
      <c r="G36" s="84"/>
      <c r="H36" s="84"/>
      <c r="I36" s="84"/>
      <c r="J36" s="84"/>
      <c r="K36" s="85"/>
    </row>
    <row r="37" spans="1:11" ht="93.75" customHeight="1" x14ac:dyDescent="0.4">
      <c r="A37" s="89"/>
      <c r="B37" s="90"/>
      <c r="C37" s="90"/>
      <c r="D37" s="90"/>
      <c r="E37" s="90"/>
      <c r="F37" s="90"/>
      <c r="G37" s="90"/>
      <c r="H37" s="90"/>
      <c r="I37" s="90"/>
      <c r="J37" s="90"/>
      <c r="K37" s="91"/>
    </row>
    <row r="38" spans="1:11" ht="20.25" customHeight="1" x14ac:dyDescent="0.4">
      <c r="A38" s="68" t="s">
        <v>13</v>
      </c>
    </row>
    <row r="39" spans="1:11" ht="36" customHeight="1" x14ac:dyDescent="0.4">
      <c r="A39" s="101" t="s">
        <v>108</v>
      </c>
      <c r="B39" s="84"/>
      <c r="C39" s="84"/>
      <c r="D39" s="84"/>
      <c r="E39" s="84"/>
      <c r="F39" s="84"/>
      <c r="G39" s="84"/>
      <c r="H39" s="84"/>
      <c r="I39" s="84"/>
      <c r="J39" s="84"/>
      <c r="K39" s="85"/>
    </row>
    <row r="40" spans="1:11" ht="66" customHeight="1" x14ac:dyDescent="0.4">
      <c r="A40" s="89"/>
      <c r="B40" s="90"/>
      <c r="C40" s="90"/>
      <c r="D40" s="90"/>
      <c r="E40" s="90"/>
      <c r="F40" s="90"/>
      <c r="G40" s="90"/>
      <c r="H40" s="90"/>
      <c r="I40" s="90"/>
      <c r="J40" s="90"/>
      <c r="K40" s="91"/>
    </row>
    <row r="41" spans="1:11" ht="20.25" customHeight="1" x14ac:dyDescent="0.4">
      <c r="A41" s="68" t="s">
        <v>24</v>
      </c>
    </row>
    <row r="42" spans="1:11" ht="57" customHeight="1" x14ac:dyDescent="0.4">
      <c r="A42" s="101" t="s">
        <v>109</v>
      </c>
      <c r="B42" s="106"/>
      <c r="C42" s="106"/>
      <c r="D42" s="106"/>
      <c r="E42" s="106"/>
      <c r="F42" s="106"/>
      <c r="G42" s="106"/>
      <c r="H42" s="106"/>
      <c r="I42" s="106"/>
      <c r="J42" s="106"/>
      <c r="K42" s="107"/>
    </row>
    <row r="43" spans="1:11" ht="41.25" customHeight="1" x14ac:dyDescent="0.4">
      <c r="A43" s="108"/>
      <c r="B43" s="109"/>
      <c r="C43" s="109"/>
      <c r="D43" s="109"/>
      <c r="E43" s="109"/>
      <c r="F43" s="109"/>
      <c r="G43" s="109"/>
      <c r="H43" s="109"/>
      <c r="I43" s="109"/>
      <c r="J43" s="109"/>
      <c r="K43" s="110"/>
    </row>
    <row r="44" spans="1:11" ht="47.25" customHeight="1" x14ac:dyDescent="0.4">
      <c r="A44" s="108"/>
      <c r="B44" s="109"/>
      <c r="C44" s="109"/>
      <c r="D44" s="109"/>
      <c r="E44" s="109"/>
      <c r="F44" s="109"/>
      <c r="G44" s="109"/>
      <c r="H44" s="109"/>
      <c r="I44" s="109"/>
      <c r="J44" s="109"/>
      <c r="K44" s="110"/>
    </row>
    <row r="45" spans="1:11" ht="44.25" customHeight="1" x14ac:dyDescent="0.4">
      <c r="A45" s="108"/>
      <c r="B45" s="109"/>
      <c r="C45" s="109"/>
      <c r="D45" s="109"/>
      <c r="E45" s="109"/>
      <c r="F45" s="109"/>
      <c r="G45" s="109"/>
      <c r="H45" s="109"/>
      <c r="I45" s="109"/>
      <c r="J45" s="109"/>
      <c r="K45" s="110"/>
    </row>
    <row r="46" spans="1:11" ht="42" customHeight="1" x14ac:dyDescent="0.4">
      <c r="A46" s="108"/>
      <c r="B46" s="109"/>
      <c r="C46" s="109"/>
      <c r="D46" s="109"/>
      <c r="E46" s="109"/>
      <c r="F46" s="109"/>
      <c r="G46" s="109"/>
      <c r="H46" s="109"/>
      <c r="I46" s="109"/>
      <c r="J46" s="109"/>
      <c r="K46" s="110"/>
    </row>
    <row r="47" spans="1:11" ht="62.25" customHeight="1" x14ac:dyDescent="0.4">
      <c r="A47" s="108"/>
      <c r="B47" s="109"/>
      <c r="C47" s="109"/>
      <c r="D47" s="109"/>
      <c r="E47" s="109"/>
      <c r="F47" s="109"/>
      <c r="G47" s="109"/>
      <c r="H47" s="109"/>
      <c r="I47" s="109"/>
      <c r="J47" s="109"/>
      <c r="K47" s="110"/>
    </row>
    <row r="48" spans="1:11" ht="149.25" customHeight="1" x14ac:dyDescent="0.4">
      <c r="A48" s="111"/>
      <c r="B48" s="112"/>
      <c r="C48" s="112"/>
      <c r="D48" s="112"/>
      <c r="E48" s="112"/>
      <c r="F48" s="112"/>
      <c r="G48" s="112"/>
      <c r="H48" s="112"/>
      <c r="I48" s="112"/>
      <c r="J48" s="112"/>
      <c r="K48" s="113"/>
    </row>
    <row r="50" spans="1:11" ht="20.25" customHeight="1" x14ac:dyDescent="0.4">
      <c r="A50" s="68" t="s">
        <v>30</v>
      </c>
    </row>
    <row r="51" spans="1:11" ht="20.25" customHeight="1" x14ac:dyDescent="0.4">
      <c r="A51" s="68" t="s">
        <v>10</v>
      </c>
      <c r="G51" s="68" t="s">
        <v>11</v>
      </c>
    </row>
    <row r="52" spans="1:11" ht="20.25" customHeight="1" x14ac:dyDescent="0.4">
      <c r="A52" s="83" t="s">
        <v>103</v>
      </c>
      <c r="B52" s="84"/>
      <c r="C52" s="84"/>
      <c r="D52" s="84"/>
      <c r="E52" s="85"/>
      <c r="G52" s="83" t="s">
        <v>105</v>
      </c>
      <c r="H52" s="93"/>
      <c r="I52" s="93"/>
      <c r="J52" s="93"/>
      <c r="K52" s="94"/>
    </row>
    <row r="53" spans="1:11" ht="20.25" customHeight="1" x14ac:dyDescent="0.4">
      <c r="A53" s="86"/>
      <c r="B53" s="87"/>
      <c r="C53" s="87"/>
      <c r="D53" s="87"/>
      <c r="E53" s="88"/>
      <c r="G53" s="92"/>
      <c r="H53" s="95"/>
      <c r="I53" s="95"/>
      <c r="J53" s="95"/>
      <c r="K53" s="96"/>
    </row>
    <row r="54" spans="1:11" ht="20.25" customHeight="1" x14ac:dyDescent="0.4">
      <c r="A54" s="86"/>
      <c r="B54" s="87"/>
      <c r="C54" s="87"/>
      <c r="D54" s="87"/>
      <c r="E54" s="88"/>
      <c r="G54" s="92"/>
      <c r="H54" s="95"/>
      <c r="I54" s="95"/>
      <c r="J54" s="95"/>
      <c r="K54" s="96"/>
    </row>
    <row r="55" spans="1:11" ht="20.25" customHeight="1" x14ac:dyDescent="0.4">
      <c r="A55" s="86"/>
      <c r="B55" s="87"/>
      <c r="C55" s="87"/>
      <c r="D55" s="87"/>
      <c r="E55" s="88"/>
      <c r="F55" s="100"/>
      <c r="G55" s="92"/>
      <c r="H55" s="95"/>
      <c r="I55" s="95"/>
      <c r="J55" s="95"/>
      <c r="K55" s="96"/>
    </row>
    <row r="56" spans="1:11" ht="20.25" customHeight="1" x14ac:dyDescent="0.4">
      <c r="A56" s="86"/>
      <c r="B56" s="87"/>
      <c r="C56" s="87"/>
      <c r="D56" s="87"/>
      <c r="E56" s="88"/>
      <c r="F56" s="100"/>
      <c r="G56" s="92"/>
      <c r="H56" s="95"/>
      <c r="I56" s="95"/>
      <c r="J56" s="95"/>
      <c r="K56" s="96"/>
    </row>
    <row r="57" spans="1:11" ht="20.25" customHeight="1" x14ac:dyDescent="0.4">
      <c r="A57" s="86"/>
      <c r="B57" s="87"/>
      <c r="C57" s="87"/>
      <c r="D57" s="87"/>
      <c r="E57" s="88"/>
      <c r="G57" s="92"/>
      <c r="H57" s="95"/>
      <c r="I57" s="95"/>
      <c r="J57" s="95"/>
      <c r="K57" s="96"/>
    </row>
    <row r="58" spans="1:11" ht="20.25" customHeight="1" x14ac:dyDescent="0.4">
      <c r="A58" s="86"/>
      <c r="B58" s="87"/>
      <c r="C58" s="87"/>
      <c r="D58" s="87"/>
      <c r="E58" s="88"/>
      <c r="G58" s="92"/>
      <c r="H58" s="95"/>
      <c r="I58" s="95"/>
      <c r="J58" s="95"/>
      <c r="K58" s="96"/>
    </row>
    <row r="59" spans="1:11" ht="20.25" customHeight="1" x14ac:dyDescent="0.4">
      <c r="A59" s="89"/>
      <c r="B59" s="90"/>
      <c r="C59" s="90"/>
      <c r="D59" s="90"/>
      <c r="E59" s="91"/>
      <c r="G59" s="97"/>
      <c r="H59" s="98"/>
      <c r="I59" s="98"/>
      <c r="J59" s="98"/>
      <c r="K59" s="99"/>
    </row>
    <row r="60" spans="1:11" ht="20.25" customHeight="1" x14ac:dyDescent="0.4">
      <c r="A60" s="68" t="s">
        <v>12</v>
      </c>
    </row>
    <row r="61" spans="1:11" ht="41.25" customHeight="1" x14ac:dyDescent="0.4">
      <c r="A61" s="83" t="s">
        <v>110</v>
      </c>
      <c r="B61" s="84"/>
      <c r="C61" s="84"/>
      <c r="D61" s="84"/>
      <c r="E61" s="84"/>
      <c r="F61" s="84"/>
      <c r="G61" s="84"/>
      <c r="H61" s="84"/>
      <c r="I61" s="84"/>
      <c r="J61" s="84"/>
      <c r="K61" s="85"/>
    </row>
    <row r="62" spans="1:11" ht="97.5" customHeight="1" x14ac:dyDescent="0.4">
      <c r="A62" s="89"/>
      <c r="B62" s="90"/>
      <c r="C62" s="90"/>
      <c r="D62" s="90"/>
      <c r="E62" s="90"/>
      <c r="F62" s="90"/>
      <c r="G62" s="90"/>
      <c r="H62" s="90"/>
      <c r="I62" s="90"/>
      <c r="J62" s="90"/>
      <c r="K62" s="91"/>
    </row>
    <row r="63" spans="1:11" ht="20.25" customHeight="1" x14ac:dyDescent="0.4">
      <c r="A63" s="68" t="s">
        <v>13</v>
      </c>
    </row>
    <row r="64" spans="1:11" ht="24.75" customHeight="1" x14ac:dyDescent="0.4">
      <c r="A64" s="83" t="s">
        <v>111</v>
      </c>
      <c r="B64" s="93"/>
      <c r="C64" s="93"/>
      <c r="D64" s="93"/>
      <c r="E64" s="93"/>
      <c r="F64" s="93"/>
      <c r="G64" s="93"/>
      <c r="H64" s="93"/>
      <c r="I64" s="93"/>
      <c r="J64" s="93"/>
      <c r="K64" s="94"/>
    </row>
    <row r="65" spans="1:11" ht="24.75" customHeight="1" x14ac:dyDescent="0.4">
      <c r="A65" s="97"/>
      <c r="B65" s="98"/>
      <c r="C65" s="98"/>
      <c r="D65" s="98"/>
      <c r="E65" s="98"/>
      <c r="F65" s="98"/>
      <c r="G65" s="98"/>
      <c r="H65" s="98"/>
      <c r="I65" s="98"/>
      <c r="J65" s="98"/>
      <c r="K65" s="99"/>
    </row>
    <row r="66" spans="1:11" ht="20.25" customHeight="1" x14ac:dyDescent="0.4">
      <c r="A66" s="68" t="s">
        <v>24</v>
      </c>
    </row>
    <row r="67" spans="1:11" ht="68.25" customHeight="1" x14ac:dyDescent="0.4">
      <c r="A67" s="83" t="s">
        <v>104</v>
      </c>
      <c r="B67" s="106"/>
      <c r="C67" s="106"/>
      <c r="D67" s="106"/>
      <c r="E67" s="106"/>
      <c r="F67" s="106"/>
      <c r="G67" s="106"/>
      <c r="H67" s="106"/>
      <c r="I67" s="106"/>
      <c r="J67" s="106"/>
      <c r="K67" s="107"/>
    </row>
    <row r="68" spans="1:11" ht="76.5" customHeight="1" x14ac:dyDescent="0.4">
      <c r="A68" s="108"/>
      <c r="B68" s="109"/>
      <c r="C68" s="109"/>
      <c r="D68" s="109"/>
      <c r="E68" s="109"/>
      <c r="F68" s="109"/>
      <c r="G68" s="109"/>
      <c r="H68" s="109"/>
      <c r="I68" s="109"/>
      <c r="J68" s="109"/>
      <c r="K68" s="110"/>
    </row>
    <row r="69" spans="1:11" ht="124.5" customHeight="1" x14ac:dyDescent="0.4">
      <c r="A69" s="111"/>
      <c r="B69" s="112"/>
      <c r="C69" s="112"/>
      <c r="D69" s="112"/>
      <c r="E69" s="112"/>
      <c r="F69" s="112"/>
      <c r="G69" s="112"/>
      <c r="H69" s="112"/>
      <c r="I69" s="112"/>
      <c r="J69" s="112"/>
      <c r="K69" s="113"/>
    </row>
    <row r="70" spans="1:11" ht="20.25" customHeight="1" x14ac:dyDescent="0.4">
      <c r="A70" s="75"/>
      <c r="B70" s="75"/>
      <c r="C70" s="75"/>
      <c r="D70" s="75"/>
      <c r="E70" s="75"/>
      <c r="F70" s="75"/>
      <c r="G70" s="75"/>
      <c r="H70" s="75"/>
      <c r="I70" s="75"/>
      <c r="J70" s="75"/>
      <c r="K70" s="75"/>
    </row>
    <row r="71" spans="1:11" ht="20.25" customHeight="1" x14ac:dyDescent="0.4">
      <c r="A71" s="68" t="s">
        <v>21</v>
      </c>
    </row>
    <row r="72" spans="1:11" ht="20.25" customHeight="1" x14ac:dyDescent="0.4">
      <c r="A72" s="68" t="s">
        <v>16</v>
      </c>
    </row>
    <row r="73" spans="1:11" ht="20.25" customHeight="1" x14ac:dyDescent="0.4">
      <c r="A73" s="83" t="s">
        <v>95</v>
      </c>
      <c r="B73" s="84"/>
      <c r="C73" s="84"/>
      <c r="D73" s="84"/>
      <c r="E73" s="84"/>
      <c r="F73" s="84"/>
      <c r="G73" s="84"/>
      <c r="H73" s="84"/>
      <c r="I73" s="84"/>
      <c r="J73" s="84"/>
      <c r="K73" s="85"/>
    </row>
    <row r="74" spans="1:11" ht="20.25" customHeight="1" x14ac:dyDescent="0.4">
      <c r="A74" s="92"/>
      <c r="B74" s="87"/>
      <c r="C74" s="87"/>
      <c r="D74" s="87"/>
      <c r="E74" s="87"/>
      <c r="F74" s="87"/>
      <c r="G74" s="87"/>
      <c r="H74" s="87"/>
      <c r="I74" s="87"/>
      <c r="J74" s="87"/>
      <c r="K74" s="88"/>
    </row>
    <row r="75" spans="1:11" ht="20.25" customHeight="1" x14ac:dyDescent="0.4">
      <c r="A75" s="92"/>
      <c r="B75" s="87"/>
      <c r="C75" s="87"/>
      <c r="D75" s="87"/>
      <c r="E75" s="87"/>
      <c r="F75" s="87"/>
      <c r="G75" s="87"/>
      <c r="H75" s="87"/>
      <c r="I75" s="87"/>
      <c r="J75" s="87"/>
      <c r="K75" s="88"/>
    </row>
    <row r="76" spans="1:11" ht="20.25" customHeight="1" x14ac:dyDescent="0.4">
      <c r="A76" s="92"/>
      <c r="B76" s="87"/>
      <c r="C76" s="87"/>
      <c r="D76" s="87"/>
      <c r="E76" s="87"/>
      <c r="F76" s="87"/>
      <c r="G76" s="87"/>
      <c r="H76" s="87"/>
      <c r="I76" s="87"/>
      <c r="J76" s="87"/>
      <c r="K76" s="88"/>
    </row>
    <row r="77" spans="1:11" ht="20.25" customHeight="1" x14ac:dyDescent="0.4">
      <c r="A77" s="92"/>
      <c r="B77" s="87"/>
      <c r="C77" s="87"/>
      <c r="D77" s="87"/>
      <c r="E77" s="87"/>
      <c r="F77" s="87"/>
      <c r="G77" s="87"/>
      <c r="H77" s="87"/>
      <c r="I77" s="87"/>
      <c r="J77" s="87"/>
      <c r="K77" s="88"/>
    </row>
    <row r="78" spans="1:11" ht="20.25" customHeight="1" x14ac:dyDescent="0.4">
      <c r="A78" s="92"/>
      <c r="B78" s="87"/>
      <c r="C78" s="87"/>
      <c r="D78" s="87"/>
      <c r="E78" s="87"/>
      <c r="F78" s="87"/>
      <c r="G78" s="87"/>
      <c r="H78" s="87"/>
      <c r="I78" s="87"/>
      <c r="J78" s="87"/>
      <c r="K78" s="88"/>
    </row>
    <row r="79" spans="1:11" ht="20.25" customHeight="1" x14ac:dyDescent="0.4">
      <c r="A79" s="92"/>
      <c r="B79" s="87"/>
      <c r="C79" s="87"/>
      <c r="D79" s="87"/>
      <c r="E79" s="87"/>
      <c r="F79" s="87"/>
      <c r="G79" s="87"/>
      <c r="H79" s="87"/>
      <c r="I79" s="87"/>
      <c r="J79" s="87"/>
      <c r="K79" s="88"/>
    </row>
    <row r="80" spans="1:11" ht="20.25" customHeight="1" x14ac:dyDescent="0.4">
      <c r="A80" s="89"/>
      <c r="B80" s="90"/>
      <c r="C80" s="90"/>
      <c r="D80" s="90"/>
      <c r="E80" s="90"/>
      <c r="F80" s="90"/>
      <c r="G80" s="90"/>
      <c r="H80" s="90"/>
      <c r="I80" s="90"/>
      <c r="J80" s="90"/>
      <c r="K80" s="91"/>
    </row>
    <row r="81" spans="1:11" ht="20.25" customHeight="1" x14ac:dyDescent="0.4">
      <c r="A81" s="78"/>
      <c r="B81" s="78"/>
      <c r="C81" s="78"/>
      <c r="D81" s="78"/>
      <c r="E81" s="78"/>
      <c r="F81" s="78"/>
      <c r="G81" s="78"/>
      <c r="H81" s="78"/>
      <c r="I81" s="78"/>
      <c r="J81" s="78"/>
      <c r="K81" s="78"/>
    </row>
    <row r="82" spans="1:11" ht="20.25" customHeight="1" x14ac:dyDescent="0.4">
      <c r="A82" s="78"/>
      <c r="B82" s="78"/>
      <c r="C82" s="78"/>
      <c r="D82" s="78"/>
      <c r="E82" s="78"/>
      <c r="F82" s="78"/>
      <c r="G82" s="78"/>
      <c r="H82" s="78"/>
      <c r="I82" s="78"/>
      <c r="J82" s="78"/>
      <c r="K82" s="78"/>
    </row>
    <row r="83" spans="1:11" ht="20.25" customHeight="1" x14ac:dyDescent="0.4">
      <c r="A83" s="78"/>
      <c r="B83" s="78"/>
      <c r="C83" s="78"/>
      <c r="D83" s="78"/>
      <c r="E83" s="78"/>
      <c r="F83" s="78"/>
      <c r="G83" s="78"/>
      <c r="H83" s="78"/>
      <c r="I83" s="78"/>
      <c r="J83" s="78"/>
      <c r="K83" s="78"/>
    </row>
    <row r="84" spans="1:11" ht="20.25" customHeight="1" x14ac:dyDescent="0.4">
      <c r="A84" s="78"/>
      <c r="B84" s="78"/>
      <c r="C84" s="78"/>
      <c r="D84" s="78"/>
      <c r="E84" s="78"/>
      <c r="F84" s="78"/>
      <c r="G84" s="78"/>
      <c r="H84" s="78"/>
      <c r="I84" s="78"/>
      <c r="J84" s="78"/>
      <c r="K84" s="78"/>
    </row>
    <row r="85" spans="1:11" ht="20.25" customHeight="1" x14ac:dyDescent="0.4">
      <c r="A85" s="78"/>
      <c r="B85" s="78"/>
      <c r="C85" s="78"/>
      <c r="D85" s="78"/>
      <c r="E85" s="78"/>
      <c r="F85" s="78"/>
      <c r="G85" s="78"/>
      <c r="H85" s="78"/>
      <c r="I85" s="78"/>
      <c r="J85" s="78"/>
      <c r="K85" s="78"/>
    </row>
    <row r="87" spans="1:11" ht="20.25" customHeight="1" x14ac:dyDescent="0.4">
      <c r="A87" s="68" t="s">
        <v>27</v>
      </c>
    </row>
    <row r="88" spans="1:11" ht="20.25" customHeight="1" x14ac:dyDescent="0.4">
      <c r="A88" s="102" t="s">
        <v>17</v>
      </c>
      <c r="B88" s="103"/>
      <c r="C88" s="1">
        <f>LEN(A89)</f>
        <v>700</v>
      </c>
      <c r="D88" s="104" t="s">
        <v>28</v>
      </c>
      <c r="E88" s="104"/>
      <c r="F88" s="105" t="str">
        <f>IF($C$88&lt;700,"OK","700文字を越えています。700文字以内になるようご調整ください。")</f>
        <v>700文字を越えています。700文字以内になるようご調整ください。</v>
      </c>
      <c r="G88" s="105"/>
      <c r="H88" s="105"/>
      <c r="I88" s="105"/>
      <c r="J88" s="105"/>
      <c r="K88" s="105"/>
    </row>
    <row r="89" spans="1:11" ht="37.5" customHeight="1" x14ac:dyDescent="0.4">
      <c r="A89" s="101" t="s">
        <v>115</v>
      </c>
      <c r="B89" s="84"/>
      <c r="C89" s="84"/>
      <c r="D89" s="84"/>
      <c r="E89" s="84"/>
      <c r="F89" s="84"/>
      <c r="G89" s="84"/>
      <c r="H89" s="84"/>
      <c r="I89" s="84"/>
      <c r="J89" s="84"/>
      <c r="K89" s="85"/>
    </row>
    <row r="90" spans="1:11" ht="44.25" customHeight="1" x14ac:dyDescent="0.4">
      <c r="A90" s="92"/>
      <c r="B90" s="87"/>
      <c r="C90" s="87"/>
      <c r="D90" s="87"/>
      <c r="E90" s="87"/>
      <c r="F90" s="87"/>
      <c r="G90" s="87"/>
      <c r="H90" s="87"/>
      <c r="I90" s="87"/>
      <c r="J90" s="87"/>
      <c r="K90" s="88"/>
    </row>
    <row r="91" spans="1:11" ht="41.25" customHeight="1" x14ac:dyDescent="0.4">
      <c r="A91" s="92"/>
      <c r="B91" s="87"/>
      <c r="C91" s="87"/>
      <c r="D91" s="87"/>
      <c r="E91" s="87"/>
      <c r="F91" s="87"/>
      <c r="G91" s="87"/>
      <c r="H91" s="87"/>
      <c r="I91" s="87"/>
      <c r="J91" s="87"/>
      <c r="K91" s="88"/>
    </row>
    <row r="92" spans="1:11" ht="20.25" customHeight="1" x14ac:dyDescent="0.4">
      <c r="A92" s="92"/>
      <c r="B92" s="87"/>
      <c r="C92" s="87"/>
      <c r="D92" s="87"/>
      <c r="E92" s="87"/>
      <c r="F92" s="87"/>
      <c r="G92" s="87"/>
      <c r="H92" s="87"/>
      <c r="I92" s="87"/>
      <c r="J92" s="87"/>
      <c r="K92" s="88"/>
    </row>
    <row r="93" spans="1:11" ht="20.25" customHeight="1" x14ac:dyDescent="0.4">
      <c r="A93" s="92"/>
      <c r="B93" s="87"/>
      <c r="C93" s="87"/>
      <c r="D93" s="87"/>
      <c r="E93" s="87"/>
      <c r="F93" s="87"/>
      <c r="G93" s="87"/>
      <c r="H93" s="87"/>
      <c r="I93" s="87"/>
      <c r="J93" s="87"/>
      <c r="K93" s="88"/>
    </row>
    <row r="94" spans="1:11" ht="20.25" customHeight="1" x14ac:dyDescent="0.4">
      <c r="A94" s="92"/>
      <c r="B94" s="87"/>
      <c r="C94" s="87"/>
      <c r="D94" s="87"/>
      <c r="E94" s="87"/>
      <c r="F94" s="87"/>
      <c r="G94" s="87"/>
      <c r="H94" s="87"/>
      <c r="I94" s="87"/>
      <c r="J94" s="87"/>
      <c r="K94" s="88"/>
    </row>
    <row r="95" spans="1:11" ht="20.25" customHeight="1" x14ac:dyDescent="0.4">
      <c r="A95" s="86"/>
      <c r="B95" s="87"/>
      <c r="C95" s="87"/>
      <c r="D95" s="87"/>
      <c r="E95" s="87"/>
      <c r="F95" s="87"/>
      <c r="G95" s="87"/>
      <c r="H95" s="87"/>
      <c r="I95" s="87"/>
      <c r="J95" s="87"/>
      <c r="K95" s="88"/>
    </row>
    <row r="96" spans="1:11" ht="20.25" customHeight="1" x14ac:dyDescent="0.4">
      <c r="A96" s="86"/>
      <c r="B96" s="87"/>
      <c r="C96" s="87"/>
      <c r="D96" s="87"/>
      <c r="E96" s="87"/>
      <c r="F96" s="87"/>
      <c r="G96" s="87"/>
      <c r="H96" s="87"/>
      <c r="I96" s="87"/>
      <c r="J96" s="87"/>
      <c r="K96" s="88"/>
    </row>
    <row r="97" spans="1:11" ht="41.25" customHeight="1" x14ac:dyDescent="0.4">
      <c r="A97" s="89"/>
      <c r="B97" s="90"/>
      <c r="C97" s="90"/>
      <c r="D97" s="90"/>
      <c r="E97" s="90"/>
      <c r="F97" s="90"/>
      <c r="G97" s="90"/>
      <c r="H97" s="90"/>
      <c r="I97" s="90"/>
      <c r="J97" s="90"/>
      <c r="K97" s="91"/>
    </row>
    <row r="99" spans="1:11" ht="20.25" customHeight="1" x14ac:dyDescent="0.4">
      <c r="A99" s="68" t="s">
        <v>22</v>
      </c>
    </row>
    <row r="100" spans="1:11" ht="20.25" customHeight="1" x14ac:dyDescent="0.4">
      <c r="A100" s="83" t="s">
        <v>112</v>
      </c>
      <c r="B100" s="84"/>
      <c r="C100" s="84"/>
      <c r="D100" s="84"/>
      <c r="E100" s="84"/>
      <c r="F100" s="84"/>
      <c r="G100" s="84"/>
      <c r="H100" s="84"/>
      <c r="I100" s="84"/>
      <c r="J100" s="84"/>
      <c r="K100" s="85"/>
    </row>
    <row r="101" spans="1:11" ht="20.25" customHeight="1" x14ac:dyDescent="0.4">
      <c r="A101" s="92"/>
      <c r="B101" s="87"/>
      <c r="C101" s="87"/>
      <c r="D101" s="87"/>
      <c r="E101" s="87"/>
      <c r="F101" s="87"/>
      <c r="G101" s="87"/>
      <c r="H101" s="87"/>
      <c r="I101" s="87"/>
      <c r="J101" s="87"/>
      <c r="K101" s="88"/>
    </row>
    <row r="102" spans="1:11" ht="20.25" customHeight="1" x14ac:dyDescent="0.4">
      <c r="A102" s="92"/>
      <c r="B102" s="87"/>
      <c r="C102" s="87"/>
      <c r="D102" s="87"/>
      <c r="E102" s="87"/>
      <c r="F102" s="87"/>
      <c r="G102" s="87"/>
      <c r="H102" s="87"/>
      <c r="I102" s="87"/>
      <c r="J102" s="87"/>
      <c r="K102" s="88"/>
    </row>
    <row r="103" spans="1:11" ht="20.25" customHeight="1" x14ac:dyDescent="0.4">
      <c r="A103" s="92"/>
      <c r="B103" s="87"/>
      <c r="C103" s="87"/>
      <c r="D103" s="87"/>
      <c r="E103" s="87"/>
      <c r="F103" s="87"/>
      <c r="G103" s="87"/>
      <c r="H103" s="87"/>
      <c r="I103" s="87"/>
      <c r="J103" s="87"/>
      <c r="K103" s="88"/>
    </row>
    <row r="104" spans="1:11" ht="20.25" customHeight="1" x14ac:dyDescent="0.4">
      <c r="A104" s="92"/>
      <c r="B104" s="87"/>
      <c r="C104" s="87"/>
      <c r="D104" s="87"/>
      <c r="E104" s="87"/>
      <c r="F104" s="87"/>
      <c r="G104" s="87"/>
      <c r="H104" s="87"/>
      <c r="I104" s="87"/>
      <c r="J104" s="87"/>
      <c r="K104" s="88"/>
    </row>
    <row r="105" spans="1:11" ht="20.25" customHeight="1" x14ac:dyDescent="0.4">
      <c r="A105" s="92"/>
      <c r="B105" s="87"/>
      <c r="C105" s="87"/>
      <c r="D105" s="87"/>
      <c r="E105" s="87"/>
      <c r="F105" s="87"/>
      <c r="G105" s="87"/>
      <c r="H105" s="87"/>
      <c r="I105" s="87"/>
      <c r="J105" s="87"/>
      <c r="K105" s="88"/>
    </row>
    <row r="106" spans="1:11" ht="20.25" customHeight="1" x14ac:dyDescent="0.4">
      <c r="A106" s="92"/>
      <c r="B106" s="87"/>
      <c r="C106" s="87"/>
      <c r="D106" s="87"/>
      <c r="E106" s="87"/>
      <c r="F106" s="87"/>
      <c r="G106" s="87"/>
      <c r="H106" s="87"/>
      <c r="I106" s="87"/>
      <c r="J106" s="87"/>
      <c r="K106" s="88"/>
    </row>
    <row r="107" spans="1:11" ht="28.5" customHeight="1" x14ac:dyDescent="0.4">
      <c r="A107" s="89"/>
      <c r="B107" s="90"/>
      <c r="C107" s="90"/>
      <c r="D107" s="90"/>
      <c r="E107" s="90"/>
      <c r="F107" s="90"/>
      <c r="G107" s="90"/>
      <c r="H107" s="90"/>
      <c r="I107" s="90"/>
      <c r="J107" s="90"/>
      <c r="K107" s="91"/>
    </row>
    <row r="109" spans="1:11" ht="20.25" customHeight="1" x14ac:dyDescent="0.4">
      <c r="A109" s="68" t="s">
        <v>26</v>
      </c>
    </row>
    <row r="110" spans="1:11" ht="20.25" customHeight="1" x14ac:dyDescent="0.4">
      <c r="A110" s="83" t="s">
        <v>113</v>
      </c>
      <c r="B110" s="84"/>
      <c r="C110" s="84"/>
      <c r="D110" s="84"/>
      <c r="E110" s="84"/>
      <c r="F110" s="84"/>
      <c r="G110" s="84"/>
      <c r="H110" s="84"/>
      <c r="I110" s="84"/>
      <c r="J110" s="84"/>
      <c r="K110" s="85"/>
    </row>
    <row r="111" spans="1:11" ht="20.25" customHeight="1" x14ac:dyDescent="0.4">
      <c r="A111" s="92"/>
      <c r="B111" s="87"/>
      <c r="C111" s="87"/>
      <c r="D111" s="87"/>
      <c r="E111" s="87"/>
      <c r="F111" s="87"/>
      <c r="G111" s="87"/>
      <c r="H111" s="87"/>
      <c r="I111" s="87"/>
      <c r="J111" s="87"/>
      <c r="K111" s="88"/>
    </row>
    <row r="112" spans="1:11" ht="20.25" customHeight="1" x14ac:dyDescent="0.4">
      <c r="A112" s="92"/>
      <c r="B112" s="87"/>
      <c r="C112" s="87"/>
      <c r="D112" s="87"/>
      <c r="E112" s="87"/>
      <c r="F112" s="87"/>
      <c r="G112" s="87"/>
      <c r="H112" s="87"/>
      <c r="I112" s="87"/>
      <c r="J112" s="87"/>
      <c r="K112" s="88"/>
    </row>
    <row r="113" spans="1:11" ht="30" customHeight="1" x14ac:dyDescent="0.4">
      <c r="A113" s="92"/>
      <c r="B113" s="87"/>
      <c r="C113" s="87"/>
      <c r="D113" s="87"/>
      <c r="E113" s="87"/>
      <c r="F113" s="87"/>
      <c r="G113" s="87"/>
      <c r="H113" s="87"/>
      <c r="I113" s="87"/>
      <c r="J113" s="87"/>
      <c r="K113" s="88"/>
    </row>
    <row r="114" spans="1:11" ht="33" customHeight="1" x14ac:dyDescent="0.4">
      <c r="A114" s="92"/>
      <c r="B114" s="87"/>
      <c r="C114" s="87"/>
      <c r="D114" s="87"/>
      <c r="E114" s="87"/>
      <c r="F114" s="87"/>
      <c r="G114" s="87"/>
      <c r="H114" s="87"/>
      <c r="I114" s="87"/>
      <c r="J114" s="87"/>
      <c r="K114" s="88"/>
    </row>
    <row r="115" spans="1:11" ht="28.5" customHeight="1" x14ac:dyDescent="0.4">
      <c r="A115" s="92"/>
      <c r="B115" s="87"/>
      <c r="C115" s="87"/>
      <c r="D115" s="87"/>
      <c r="E115" s="87"/>
      <c r="F115" s="87"/>
      <c r="G115" s="87"/>
      <c r="H115" s="87"/>
      <c r="I115" s="87"/>
      <c r="J115" s="87"/>
      <c r="K115" s="88"/>
    </row>
    <row r="116" spans="1:11" ht="32.25" customHeight="1" x14ac:dyDescent="0.4">
      <c r="A116" s="92"/>
      <c r="B116" s="87"/>
      <c r="C116" s="87"/>
      <c r="D116" s="87"/>
      <c r="E116" s="87"/>
      <c r="F116" s="87"/>
      <c r="G116" s="87"/>
      <c r="H116" s="87"/>
      <c r="I116" s="87"/>
      <c r="J116" s="87"/>
      <c r="K116" s="88"/>
    </row>
    <row r="117" spans="1:11" ht="20.25" customHeight="1" x14ac:dyDescent="0.4">
      <c r="A117" s="92"/>
      <c r="B117" s="87"/>
      <c r="C117" s="87"/>
      <c r="D117" s="87"/>
      <c r="E117" s="87"/>
      <c r="F117" s="87"/>
      <c r="G117" s="87"/>
      <c r="H117" s="87"/>
      <c r="I117" s="87"/>
      <c r="J117" s="87"/>
      <c r="K117" s="88"/>
    </row>
    <row r="118" spans="1:11" ht="20.25" customHeight="1" x14ac:dyDescent="0.4">
      <c r="A118" s="89"/>
      <c r="B118" s="90"/>
      <c r="C118" s="90"/>
      <c r="D118" s="90"/>
      <c r="E118" s="90"/>
      <c r="F118" s="90"/>
      <c r="G118" s="90"/>
      <c r="H118" s="90"/>
      <c r="I118" s="90"/>
      <c r="J118" s="90"/>
      <c r="K118" s="91"/>
    </row>
    <row r="120" spans="1:11" ht="20.25" customHeight="1" x14ac:dyDescent="0.4">
      <c r="A120" s="68" t="s">
        <v>25</v>
      </c>
    </row>
    <row r="121" spans="1:11" ht="20.25" customHeight="1" x14ac:dyDescent="0.4">
      <c r="A121" s="68" t="s">
        <v>18</v>
      </c>
      <c r="G121" s="68" t="s">
        <v>19</v>
      </c>
    </row>
    <row r="122" spans="1:11" ht="20.25" customHeight="1" x14ac:dyDescent="0.4">
      <c r="A122" s="83" t="s">
        <v>96</v>
      </c>
      <c r="B122" s="84"/>
      <c r="C122" s="84"/>
      <c r="D122" s="84"/>
      <c r="E122" s="85"/>
      <c r="G122" s="83" t="s">
        <v>97</v>
      </c>
      <c r="H122" s="93"/>
      <c r="I122" s="93"/>
      <c r="J122" s="93"/>
      <c r="K122" s="94"/>
    </row>
    <row r="123" spans="1:11" ht="20.25" customHeight="1" x14ac:dyDescent="0.4">
      <c r="A123" s="86"/>
      <c r="B123" s="87"/>
      <c r="C123" s="87"/>
      <c r="D123" s="87"/>
      <c r="E123" s="88"/>
      <c r="G123" s="92"/>
      <c r="H123" s="95"/>
      <c r="I123" s="95"/>
      <c r="J123" s="95"/>
      <c r="K123" s="96"/>
    </row>
    <row r="124" spans="1:11" ht="20.25" customHeight="1" x14ac:dyDescent="0.4">
      <c r="A124" s="86"/>
      <c r="B124" s="87"/>
      <c r="C124" s="87"/>
      <c r="D124" s="87"/>
      <c r="E124" s="88"/>
      <c r="G124" s="92"/>
      <c r="H124" s="95"/>
      <c r="I124" s="95"/>
      <c r="J124" s="95"/>
      <c r="K124" s="96"/>
    </row>
    <row r="125" spans="1:11" ht="20.25" customHeight="1" x14ac:dyDescent="0.4">
      <c r="A125" s="86"/>
      <c r="B125" s="87"/>
      <c r="C125" s="87"/>
      <c r="D125" s="87"/>
      <c r="E125" s="88"/>
      <c r="F125" s="100"/>
      <c r="G125" s="92"/>
      <c r="H125" s="95"/>
      <c r="I125" s="95"/>
      <c r="J125" s="95"/>
      <c r="K125" s="96"/>
    </row>
    <row r="126" spans="1:11" ht="20.25" customHeight="1" x14ac:dyDescent="0.4">
      <c r="A126" s="86"/>
      <c r="B126" s="87"/>
      <c r="C126" s="87"/>
      <c r="D126" s="87"/>
      <c r="E126" s="88"/>
      <c r="F126" s="100"/>
      <c r="G126" s="92"/>
      <c r="H126" s="95"/>
      <c r="I126" s="95"/>
      <c r="J126" s="95"/>
      <c r="K126" s="96"/>
    </row>
    <row r="127" spans="1:11" ht="20.25" customHeight="1" x14ac:dyDescent="0.4">
      <c r="A127" s="86"/>
      <c r="B127" s="87"/>
      <c r="C127" s="87"/>
      <c r="D127" s="87"/>
      <c r="E127" s="88"/>
      <c r="G127" s="92"/>
      <c r="H127" s="95"/>
      <c r="I127" s="95"/>
      <c r="J127" s="95"/>
      <c r="K127" s="96"/>
    </row>
    <row r="128" spans="1:11" ht="20.25" customHeight="1" x14ac:dyDescent="0.4">
      <c r="A128" s="86"/>
      <c r="B128" s="87"/>
      <c r="C128" s="87"/>
      <c r="D128" s="87"/>
      <c r="E128" s="88"/>
      <c r="G128" s="92"/>
      <c r="H128" s="95"/>
      <c r="I128" s="95"/>
      <c r="J128" s="95"/>
      <c r="K128" s="96"/>
    </row>
    <row r="129" spans="1:11" ht="20.25" customHeight="1" x14ac:dyDescent="0.4">
      <c r="A129" s="86"/>
      <c r="B129" s="87"/>
      <c r="C129" s="87"/>
      <c r="D129" s="87"/>
      <c r="E129" s="88"/>
      <c r="G129" s="92"/>
      <c r="H129" s="95"/>
      <c r="I129" s="95"/>
      <c r="J129" s="95"/>
      <c r="K129" s="96"/>
    </row>
    <row r="130" spans="1:11" ht="20.25" customHeight="1" x14ac:dyDescent="0.4">
      <c r="A130" s="89"/>
      <c r="B130" s="90"/>
      <c r="C130" s="90"/>
      <c r="D130" s="90"/>
      <c r="E130" s="91"/>
      <c r="G130" s="97"/>
      <c r="H130" s="98"/>
      <c r="I130" s="98"/>
      <c r="J130" s="98"/>
      <c r="K130" s="99"/>
    </row>
    <row r="131" spans="1:11" ht="20.25" customHeight="1" x14ac:dyDescent="0.4">
      <c r="A131" s="68" t="s">
        <v>23</v>
      </c>
    </row>
    <row r="132" spans="1:11" ht="10.5" customHeight="1" x14ac:dyDescent="0.4">
      <c r="A132" s="83" t="s">
        <v>100</v>
      </c>
      <c r="B132" s="84"/>
      <c r="C132" s="84"/>
      <c r="D132" s="84"/>
      <c r="E132" s="84"/>
      <c r="F132" s="84"/>
      <c r="G132" s="84"/>
      <c r="H132" s="84"/>
      <c r="I132" s="84"/>
      <c r="J132" s="84"/>
      <c r="K132" s="85"/>
    </row>
    <row r="133" spans="1:11" ht="12.75" customHeight="1" x14ac:dyDescent="0.4">
      <c r="A133" s="89"/>
      <c r="B133" s="90"/>
      <c r="C133" s="90"/>
      <c r="D133" s="90"/>
      <c r="E133" s="90"/>
      <c r="F133" s="90"/>
      <c r="G133" s="90"/>
      <c r="H133" s="90"/>
      <c r="I133" s="90"/>
      <c r="J133" s="90"/>
      <c r="K133" s="91"/>
    </row>
    <row r="135" spans="1:11" ht="20.25" customHeight="1" x14ac:dyDescent="0.4">
      <c r="A135" s="68" t="s">
        <v>31</v>
      </c>
    </row>
    <row r="136" spans="1:11" ht="39" customHeight="1" x14ac:dyDescent="0.4">
      <c r="A136" s="83" t="s">
        <v>106</v>
      </c>
      <c r="B136" s="84"/>
      <c r="C136" s="84"/>
      <c r="D136" s="84"/>
      <c r="E136" s="84"/>
      <c r="F136" s="84"/>
      <c r="G136" s="84"/>
      <c r="H136" s="84"/>
      <c r="I136" s="84"/>
      <c r="J136" s="84"/>
      <c r="K136" s="85"/>
    </row>
    <row r="137" spans="1:11" ht="37.5" customHeight="1" x14ac:dyDescent="0.4">
      <c r="A137" s="86"/>
      <c r="B137" s="87"/>
      <c r="C137" s="87"/>
      <c r="D137" s="87"/>
      <c r="E137" s="87"/>
      <c r="F137" s="87"/>
      <c r="G137" s="87"/>
      <c r="H137" s="87"/>
      <c r="I137" s="87"/>
      <c r="J137" s="87"/>
      <c r="K137" s="88"/>
    </row>
    <row r="138" spans="1:11" ht="42.75" customHeight="1" x14ac:dyDescent="0.4">
      <c r="A138" s="86"/>
      <c r="B138" s="87"/>
      <c r="C138" s="87"/>
      <c r="D138" s="87"/>
      <c r="E138" s="87"/>
      <c r="F138" s="87"/>
      <c r="G138" s="87"/>
      <c r="H138" s="87"/>
      <c r="I138" s="87"/>
      <c r="J138" s="87"/>
      <c r="K138" s="88"/>
    </row>
    <row r="139" spans="1:11" ht="20.25" customHeight="1" x14ac:dyDescent="0.4">
      <c r="A139" s="86"/>
      <c r="B139" s="87"/>
      <c r="C139" s="87"/>
      <c r="D139" s="87"/>
      <c r="E139" s="87"/>
      <c r="F139" s="87"/>
      <c r="G139" s="87"/>
      <c r="H139" s="87"/>
      <c r="I139" s="87"/>
      <c r="J139" s="87"/>
      <c r="K139" s="88"/>
    </row>
    <row r="140" spans="1:11" ht="41.25" customHeight="1" x14ac:dyDescent="0.4">
      <c r="A140" s="86"/>
      <c r="B140" s="87"/>
      <c r="C140" s="87"/>
      <c r="D140" s="87"/>
      <c r="E140" s="87"/>
      <c r="F140" s="87"/>
      <c r="G140" s="87"/>
      <c r="H140" s="87"/>
      <c r="I140" s="87"/>
      <c r="J140" s="87"/>
      <c r="K140" s="88"/>
    </row>
    <row r="141" spans="1:11" ht="57.75" customHeight="1" x14ac:dyDescent="0.4">
      <c r="A141" s="89"/>
      <c r="B141" s="90"/>
      <c r="C141" s="90"/>
      <c r="D141" s="90"/>
      <c r="E141" s="90"/>
      <c r="F141" s="90"/>
      <c r="G141" s="90"/>
      <c r="H141" s="90"/>
      <c r="I141" s="90"/>
      <c r="J141" s="90"/>
      <c r="K141" s="91"/>
    </row>
  </sheetData>
  <protectedRanges>
    <protectedRange sqref="A88:K88" name="範囲1"/>
  </protectedRanges>
  <mergeCells count="42">
    <mergeCell ref="A20:B20"/>
    <mergeCell ref="D20:E20"/>
    <mergeCell ref="G20:K20"/>
    <mergeCell ref="A21:B21"/>
    <mergeCell ref="D21:E21"/>
    <mergeCell ref="G21:K21"/>
    <mergeCell ref="A18:B18"/>
    <mergeCell ref="D18:E18"/>
    <mergeCell ref="G18:K18"/>
    <mergeCell ref="A19:B19"/>
    <mergeCell ref="D19:E19"/>
    <mergeCell ref="G19:K19"/>
    <mergeCell ref="A26:E34"/>
    <mergeCell ref="G26:K34"/>
    <mergeCell ref="F29:F30"/>
    <mergeCell ref="A36:K37"/>
    <mergeCell ref="F55:F56"/>
    <mergeCell ref="A42:K48"/>
    <mergeCell ref="A52:E59"/>
    <mergeCell ref="G52:K59"/>
    <mergeCell ref="A39:K40"/>
    <mergeCell ref="A61:K62"/>
    <mergeCell ref="A89:K97"/>
    <mergeCell ref="A73:K80"/>
    <mergeCell ref="A88:B88"/>
    <mergeCell ref="D88:E88"/>
    <mergeCell ref="F88:K88"/>
    <mergeCell ref="A64:K65"/>
    <mergeCell ref="A67:K69"/>
    <mergeCell ref="A136:K141"/>
    <mergeCell ref="A100:K107"/>
    <mergeCell ref="A110:K118"/>
    <mergeCell ref="A122:E130"/>
    <mergeCell ref="G122:K130"/>
    <mergeCell ref="F125:F126"/>
    <mergeCell ref="A132:K133"/>
    <mergeCell ref="D13:E13"/>
    <mergeCell ref="D14:E14"/>
    <mergeCell ref="D15:E15"/>
    <mergeCell ref="A13:B13"/>
    <mergeCell ref="A14:B14"/>
    <mergeCell ref="A15:B15"/>
  </mergeCells>
  <phoneticPr fontId="1"/>
  <conditionalFormatting sqref="A89:K97">
    <cfRule type="expression" dxfId="13" priority="5">
      <formula>$C$88&gt;700</formula>
    </cfRule>
  </conditionalFormatting>
  <conditionalFormatting sqref="C88">
    <cfRule type="expression" dxfId="12" priority="4">
      <formula>$B$88&gt;700</formula>
    </cfRule>
  </conditionalFormatting>
  <conditionalFormatting sqref="D88">
    <cfRule type="expression" dxfId="11" priority="3">
      <formula>$B$88&gt;700</formula>
    </cfRule>
  </conditionalFormatting>
  <conditionalFormatting sqref="F88">
    <cfRule type="expression" dxfId="10" priority="2">
      <formula>$B$88&gt;700</formula>
    </cfRule>
  </conditionalFormatting>
  <conditionalFormatting sqref="F88:K88">
    <cfRule type="expression" dxfId="9" priority="1">
      <formula>$C$88&gt;700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2" manualBreakCount="2">
    <brk id="49" max="16383" man="1"/>
    <brk id="9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K7" sqref="K7"/>
    </sheetView>
  </sheetViews>
  <sheetFormatPr defaultColWidth="8.625" defaultRowHeight="18.75" x14ac:dyDescent="0.4"/>
  <cols>
    <col min="1" max="1" width="22.625" style="3" customWidth="1"/>
    <col min="2" max="2" width="17.375" style="3" customWidth="1"/>
    <col min="3" max="4" width="13.125" style="3" customWidth="1"/>
    <col min="5" max="5" width="14.625" style="3" customWidth="1"/>
    <col min="6" max="6" width="27.375" style="3" customWidth="1"/>
    <col min="7" max="10" width="8.625" style="3"/>
    <col min="11" max="13" width="17.375" style="3" customWidth="1"/>
    <col min="14" max="16384" width="8.625" style="3"/>
  </cols>
  <sheetData>
    <row r="1" spans="1:6" ht="19.5" customHeight="1" thickBot="1" x14ac:dyDescent="0.45">
      <c r="A1" s="124" t="s">
        <v>67</v>
      </c>
      <c r="B1" s="124"/>
      <c r="C1" s="124"/>
      <c r="D1" s="2" t="s">
        <v>98</v>
      </c>
    </row>
    <row r="2" spans="1:6" ht="18.600000000000001" customHeight="1" thickBot="1" x14ac:dyDescent="0.45">
      <c r="B2" s="4"/>
      <c r="C2" s="4"/>
      <c r="D2" s="5"/>
      <c r="E2" s="128" t="s">
        <v>84</v>
      </c>
      <c r="F2" s="129"/>
    </row>
    <row r="3" spans="1:6" ht="18.600000000000001" customHeight="1" thickBot="1" x14ac:dyDescent="0.45">
      <c r="B3" s="4"/>
      <c r="C3" s="4"/>
      <c r="D3" s="5" t="s">
        <v>32</v>
      </c>
      <c r="E3" s="125" t="s">
        <v>85</v>
      </c>
      <c r="F3" s="126"/>
    </row>
    <row r="4" spans="1:6" ht="17.100000000000001" customHeight="1" thickBot="1" x14ac:dyDescent="0.45">
      <c r="A4" s="6" t="s">
        <v>33</v>
      </c>
      <c r="B4" s="127"/>
      <c r="C4" s="127"/>
      <c r="D4" s="127"/>
      <c r="E4" s="127"/>
      <c r="F4" s="5" t="s">
        <v>34</v>
      </c>
    </row>
    <row r="5" spans="1:6" ht="17.100000000000001" customHeight="1" x14ac:dyDescent="0.4">
      <c r="A5" s="119" t="s">
        <v>35</v>
      </c>
      <c r="B5" s="121" t="s">
        <v>36</v>
      </c>
      <c r="C5" s="119" t="s">
        <v>37</v>
      </c>
      <c r="D5" s="119" t="s">
        <v>38</v>
      </c>
      <c r="E5" s="76" t="s">
        <v>39</v>
      </c>
      <c r="F5" s="7" t="s">
        <v>40</v>
      </c>
    </row>
    <row r="6" spans="1:6" ht="17.100000000000001" customHeight="1" thickBot="1" x14ac:dyDescent="0.45">
      <c r="A6" s="120"/>
      <c r="B6" s="122"/>
      <c r="C6" s="120"/>
      <c r="D6" s="120"/>
      <c r="E6" s="8" t="s">
        <v>41</v>
      </c>
      <c r="F6" s="9" t="s">
        <v>42</v>
      </c>
    </row>
    <row r="7" spans="1:6" ht="17.100000000000001" customHeight="1" x14ac:dyDescent="0.4">
      <c r="A7" s="10" t="s">
        <v>43</v>
      </c>
      <c r="B7" s="11">
        <v>560000</v>
      </c>
      <c r="C7" s="12">
        <v>560000</v>
      </c>
      <c r="D7" s="13">
        <v>560000</v>
      </c>
      <c r="E7" s="52">
        <f>IF(B7-D7&lt;0,"",(B7-D7))</f>
        <v>0</v>
      </c>
      <c r="F7" s="53">
        <f>IF(B7-C7&lt;0,"",(B7-C7))</f>
        <v>0</v>
      </c>
    </row>
    <row r="8" spans="1:6" ht="17.100000000000001" customHeight="1" thickBot="1" x14ac:dyDescent="0.45">
      <c r="A8" s="14" t="s">
        <v>44</v>
      </c>
      <c r="B8" s="15">
        <v>140000</v>
      </c>
      <c r="C8" s="16">
        <v>43576</v>
      </c>
      <c r="D8" s="54">
        <f>IF(C8=0,"",C8)</f>
        <v>43576</v>
      </c>
      <c r="E8" s="17"/>
      <c r="F8" s="18"/>
    </row>
    <row r="9" spans="1:6" ht="17.100000000000001" customHeight="1" thickBot="1" x14ac:dyDescent="0.45">
      <c r="A9" s="19" t="s">
        <v>45</v>
      </c>
      <c r="B9" s="55">
        <f>IF(SUM(B7,B8)=0,"",SUM(B7,B8))</f>
        <v>700000</v>
      </c>
      <c r="C9" s="56">
        <f t="shared" ref="C9" si="0">IF(SUM(C7,C8)=0,"",SUM(C7,C8))</f>
        <v>603576</v>
      </c>
      <c r="D9" s="57">
        <f t="shared" ref="D9" si="1">IF(SUM(D7,D8)=0,"",SUM(D7,D8))</f>
        <v>603576</v>
      </c>
      <c r="E9" s="58">
        <f>E7</f>
        <v>0</v>
      </c>
      <c r="F9" s="55">
        <f>F7</f>
        <v>0</v>
      </c>
    </row>
    <row r="10" spans="1:6" ht="17.100000000000001" customHeight="1" x14ac:dyDescent="0.4"/>
    <row r="11" spans="1:6" ht="17.100000000000001" customHeight="1" thickBot="1" x14ac:dyDescent="0.45">
      <c r="A11" s="6" t="s">
        <v>46</v>
      </c>
      <c r="B11" s="5"/>
      <c r="C11" s="20"/>
      <c r="D11" s="20"/>
      <c r="E11" s="20"/>
      <c r="F11" s="5" t="s">
        <v>47</v>
      </c>
    </row>
    <row r="12" spans="1:6" ht="18.75" customHeight="1" x14ac:dyDescent="0.4">
      <c r="A12" s="119" t="s">
        <v>35</v>
      </c>
      <c r="B12" s="121" t="s">
        <v>48</v>
      </c>
      <c r="C12" s="119" t="s">
        <v>49</v>
      </c>
      <c r="D12" s="119" t="s">
        <v>50</v>
      </c>
      <c r="E12" s="21" t="s">
        <v>51</v>
      </c>
      <c r="F12" s="121" t="s">
        <v>52</v>
      </c>
    </row>
    <row r="13" spans="1:6" ht="29.25" customHeight="1" thickBot="1" x14ac:dyDescent="0.45">
      <c r="A13" s="120"/>
      <c r="B13" s="122"/>
      <c r="C13" s="120"/>
      <c r="D13" s="120"/>
      <c r="E13" s="22" t="s">
        <v>53</v>
      </c>
      <c r="F13" s="122"/>
    </row>
    <row r="14" spans="1:6" ht="16.7" customHeight="1" x14ac:dyDescent="0.4">
      <c r="A14" s="23" t="s">
        <v>86</v>
      </c>
      <c r="B14" s="13">
        <v>105960</v>
      </c>
      <c r="C14" s="13">
        <v>105199</v>
      </c>
      <c r="D14" s="13">
        <v>105199</v>
      </c>
      <c r="E14" s="60" t="str">
        <f t="shared" ref="E14:E27" si="2">IF(C14-D14=0,"",C14-D14)</f>
        <v/>
      </c>
      <c r="F14" s="24" t="s">
        <v>77</v>
      </c>
    </row>
    <row r="15" spans="1:6" ht="17.100000000000001" customHeight="1" x14ac:dyDescent="0.4">
      <c r="A15" s="23" t="s">
        <v>87</v>
      </c>
      <c r="B15" s="25">
        <v>151000</v>
      </c>
      <c r="C15" s="25">
        <v>158000</v>
      </c>
      <c r="D15" s="26">
        <v>158000</v>
      </c>
      <c r="E15" s="60" t="str">
        <f t="shared" si="2"/>
        <v/>
      </c>
      <c r="F15" s="27" t="s">
        <v>78</v>
      </c>
    </row>
    <row r="16" spans="1:6" ht="17.100000000000001" customHeight="1" x14ac:dyDescent="0.4">
      <c r="A16" s="23" t="s">
        <v>88</v>
      </c>
      <c r="B16" s="25">
        <v>74600</v>
      </c>
      <c r="C16" s="25">
        <v>69389</v>
      </c>
      <c r="D16" s="26">
        <v>69389</v>
      </c>
      <c r="E16" s="60" t="str">
        <f t="shared" si="2"/>
        <v/>
      </c>
      <c r="F16" s="28"/>
    </row>
    <row r="17" spans="1:6" ht="17.100000000000001" customHeight="1" x14ac:dyDescent="0.4">
      <c r="A17" s="23" t="s">
        <v>89</v>
      </c>
      <c r="B17" s="25">
        <v>5460</v>
      </c>
      <c r="C17" s="25">
        <v>6212</v>
      </c>
      <c r="D17" s="26">
        <v>6212</v>
      </c>
      <c r="E17" s="60" t="str">
        <f t="shared" si="2"/>
        <v/>
      </c>
      <c r="F17" s="28"/>
    </row>
    <row r="18" spans="1:6" ht="17.100000000000001" customHeight="1" x14ac:dyDescent="0.4">
      <c r="A18" s="23" t="s">
        <v>90</v>
      </c>
      <c r="B18" s="25">
        <v>29500</v>
      </c>
      <c r="C18" s="25">
        <v>24625</v>
      </c>
      <c r="D18" s="26">
        <v>24625</v>
      </c>
      <c r="E18" s="60" t="str">
        <f t="shared" si="2"/>
        <v/>
      </c>
      <c r="F18" s="28"/>
    </row>
    <row r="19" spans="1:6" ht="17.100000000000001" customHeight="1" x14ac:dyDescent="0.4">
      <c r="A19" s="23" t="s">
        <v>91</v>
      </c>
      <c r="B19" s="25">
        <v>159400</v>
      </c>
      <c r="C19" s="25">
        <v>175171</v>
      </c>
      <c r="D19" s="26">
        <v>175171</v>
      </c>
      <c r="E19" s="60" t="str">
        <f t="shared" si="2"/>
        <v/>
      </c>
      <c r="F19" s="28"/>
    </row>
    <row r="20" spans="1:6" ht="17.100000000000001" customHeight="1" x14ac:dyDescent="0.4">
      <c r="A20" s="23" t="s">
        <v>92</v>
      </c>
      <c r="B20" s="25">
        <v>11000</v>
      </c>
      <c r="C20" s="25">
        <v>8980</v>
      </c>
      <c r="D20" s="26">
        <v>8980</v>
      </c>
      <c r="E20" s="60" t="str">
        <f t="shared" si="2"/>
        <v/>
      </c>
      <c r="F20" s="28"/>
    </row>
    <row r="21" spans="1:6" ht="17.100000000000001" customHeight="1" x14ac:dyDescent="0.4">
      <c r="A21" s="23" t="s">
        <v>93</v>
      </c>
      <c r="B21" s="25">
        <v>66000</v>
      </c>
      <c r="C21" s="25">
        <v>56000</v>
      </c>
      <c r="D21" s="26">
        <v>56000</v>
      </c>
      <c r="E21" s="60" t="str">
        <f t="shared" si="2"/>
        <v/>
      </c>
      <c r="F21" s="28"/>
    </row>
    <row r="22" spans="1:6" ht="17.100000000000001" customHeight="1" x14ac:dyDescent="0.4">
      <c r="A22" s="23" t="s">
        <v>94</v>
      </c>
      <c r="B22" s="25">
        <v>100000</v>
      </c>
      <c r="C22" s="25">
        <v>0</v>
      </c>
      <c r="D22" s="26">
        <v>0</v>
      </c>
      <c r="E22" s="60" t="str">
        <f t="shared" si="2"/>
        <v/>
      </c>
      <c r="F22" s="28"/>
    </row>
    <row r="23" spans="1:6" ht="17.100000000000001" customHeight="1" x14ac:dyDescent="0.4">
      <c r="A23" s="23"/>
      <c r="B23" s="25"/>
      <c r="C23" s="25"/>
      <c r="D23" s="26"/>
      <c r="E23" s="60" t="str">
        <f t="shared" si="2"/>
        <v/>
      </c>
      <c r="F23" s="28"/>
    </row>
    <row r="24" spans="1:6" ht="17.100000000000001" customHeight="1" x14ac:dyDescent="0.4">
      <c r="A24" s="23"/>
      <c r="B24" s="25"/>
      <c r="C24" s="25"/>
      <c r="D24" s="26"/>
      <c r="E24" s="60" t="str">
        <f t="shared" si="2"/>
        <v/>
      </c>
      <c r="F24" s="28"/>
    </row>
    <row r="25" spans="1:6" ht="17.100000000000001" customHeight="1" thickBot="1" x14ac:dyDescent="0.45">
      <c r="A25" s="23"/>
      <c r="B25" s="25"/>
      <c r="C25" s="25"/>
      <c r="D25" s="26"/>
      <c r="E25" s="60" t="str">
        <f t="shared" si="2"/>
        <v/>
      </c>
      <c r="F25" s="28"/>
    </row>
    <row r="26" spans="1:6" ht="17.100000000000001" customHeight="1" thickBot="1" x14ac:dyDescent="0.45">
      <c r="A26" s="29" t="s">
        <v>54</v>
      </c>
      <c r="B26" s="59">
        <f>IF(SUM(B14:B25)=0,"",SUM(B14:B25))</f>
        <v>702920</v>
      </c>
      <c r="C26" s="30"/>
      <c r="D26" s="31"/>
      <c r="E26" s="60" t="str">
        <f t="shared" si="2"/>
        <v/>
      </c>
      <c r="F26" s="28"/>
    </row>
    <row r="27" spans="1:6" ht="17.100000000000001" customHeight="1" thickBot="1" x14ac:dyDescent="0.45">
      <c r="A27" s="32" t="s">
        <v>55</v>
      </c>
      <c r="B27" s="77">
        <v>-2920</v>
      </c>
      <c r="C27" s="33"/>
      <c r="D27" s="34"/>
      <c r="E27" s="60" t="str">
        <f t="shared" si="2"/>
        <v/>
      </c>
      <c r="F27" s="28"/>
    </row>
    <row r="28" spans="1:6" ht="17.100000000000001" customHeight="1" thickBot="1" x14ac:dyDescent="0.45">
      <c r="A28" s="35" t="s">
        <v>56</v>
      </c>
      <c r="B28" s="61">
        <v>700000</v>
      </c>
      <c r="C28" s="62">
        <f>IF(SUM(C14:C27)=0,"",SUM(C14:C27))</f>
        <v>603576</v>
      </c>
      <c r="D28" s="61">
        <f t="shared" ref="D28" si="3">IF(SUM(D14:D27)=0,"",SUM(D14:D27))</f>
        <v>603576</v>
      </c>
      <c r="E28" s="63" t="str">
        <f>IF(SUM(E14:E27)=0,"0",SUM(E14:E27))</f>
        <v>0</v>
      </c>
      <c r="F28" s="36"/>
    </row>
    <row r="29" spans="1:6" ht="15.75" customHeight="1" x14ac:dyDescent="0.4">
      <c r="A29" s="37" t="s">
        <v>57</v>
      </c>
      <c r="B29" s="38"/>
    </row>
    <row r="30" spans="1:6" ht="15.75" customHeight="1" x14ac:dyDescent="0.4">
      <c r="A30" s="37" t="s">
        <v>58</v>
      </c>
      <c r="B30" s="38"/>
    </row>
    <row r="31" spans="1:6" ht="15.75" customHeight="1" x14ac:dyDescent="0.4">
      <c r="A31" s="37"/>
      <c r="B31" s="38"/>
    </row>
    <row r="32" spans="1:6" ht="15.75" customHeight="1" x14ac:dyDescent="0.4">
      <c r="A32" s="37" t="s">
        <v>59</v>
      </c>
      <c r="B32" s="38"/>
      <c r="C32" s="39"/>
      <c r="D32" s="39"/>
      <c r="E32" s="39"/>
      <c r="F32" s="39"/>
    </row>
    <row r="33" spans="1:6" ht="15.75" customHeight="1" x14ac:dyDescent="0.4">
      <c r="A33" s="123" t="s">
        <v>60</v>
      </c>
      <c r="B33" s="123"/>
    </row>
    <row r="34" spans="1:6" ht="15.75" customHeight="1" x14ac:dyDescent="0.4">
      <c r="A34" s="118" t="str">
        <f>IF(C9&lt;B9,"有り","無し")</f>
        <v>有り</v>
      </c>
      <c r="B34" s="118"/>
    </row>
    <row r="35" spans="1:6" ht="15.75" customHeight="1" x14ac:dyDescent="0.4">
      <c r="A35" s="40" t="s">
        <v>61</v>
      </c>
      <c r="B35" s="40"/>
      <c r="C35" s="40"/>
      <c r="D35" s="40"/>
      <c r="E35" s="40"/>
      <c r="F35" s="41"/>
    </row>
    <row r="36" spans="1:6" ht="15.75" customHeight="1" x14ac:dyDescent="0.4">
      <c r="A36" s="40" t="s">
        <v>62</v>
      </c>
      <c r="B36" s="40"/>
      <c r="C36" s="40"/>
      <c r="D36" s="40"/>
      <c r="E36" s="40"/>
      <c r="F36" s="41"/>
    </row>
    <row r="37" spans="1:6" ht="15.75" customHeight="1" x14ac:dyDescent="0.4">
      <c r="A37" s="40"/>
      <c r="B37" s="40"/>
      <c r="C37" s="40"/>
      <c r="D37" s="40"/>
      <c r="E37" s="42"/>
    </row>
    <row r="38" spans="1:6" ht="15.75" customHeight="1" x14ac:dyDescent="0.4">
      <c r="A38" s="40"/>
      <c r="B38" s="40"/>
      <c r="C38" s="40"/>
      <c r="D38" s="40"/>
      <c r="E38" s="42"/>
    </row>
    <row r="39" spans="1:6" ht="15.75" customHeight="1" thickBot="1" x14ac:dyDescent="0.45">
      <c r="A39" s="42"/>
      <c r="B39" s="42"/>
      <c r="C39" s="42"/>
      <c r="D39" s="42"/>
      <c r="E39" s="42"/>
    </row>
    <row r="40" spans="1:6" ht="19.5" customHeight="1" thickBot="1" x14ac:dyDescent="0.45">
      <c r="A40" s="43" t="s">
        <v>63</v>
      </c>
      <c r="B40" s="44" t="s">
        <v>64</v>
      </c>
      <c r="C40" s="45"/>
      <c r="D40" s="45"/>
      <c r="E40" s="45"/>
      <c r="F40" s="45"/>
    </row>
    <row r="41" spans="1:6" ht="37.5" x14ac:dyDescent="0.4">
      <c r="A41" s="46" t="s">
        <v>65</v>
      </c>
      <c r="B41" s="64" t="str">
        <f>IF(B9="","",(IF(B9=B28,"OK","NG")))</f>
        <v>OK</v>
      </c>
    </row>
    <row r="42" spans="1:6" ht="37.5" x14ac:dyDescent="0.4">
      <c r="A42" s="47" t="s">
        <v>66</v>
      </c>
      <c r="B42" s="65" t="str">
        <f>IF(B9="","",(IF(C9=C28,"OK","NG")))</f>
        <v>OK</v>
      </c>
      <c r="C42" s="48"/>
    </row>
    <row r="43" spans="1:6" ht="75.75" thickBot="1" x14ac:dyDescent="0.45">
      <c r="A43" s="49" t="s">
        <v>69</v>
      </c>
      <c r="B43" s="66" t="str">
        <f>IFERROR(IF(D9+E9-F9=D28+E28, "OK", "NG"),"")</f>
        <v>OK</v>
      </c>
      <c r="C43" s="50"/>
    </row>
    <row r="44" spans="1:6" ht="17.25" customHeight="1" x14ac:dyDescent="0.4">
      <c r="A44" s="51"/>
      <c r="B44" s="51"/>
      <c r="C44" s="51"/>
      <c r="D44" s="51"/>
      <c r="E44" s="51"/>
      <c r="F44" s="51"/>
    </row>
    <row r="57" spans="1:1" x14ac:dyDescent="0.4">
      <c r="A57" s="37"/>
    </row>
    <row r="58" spans="1:1" x14ac:dyDescent="0.4">
      <c r="A58" s="37"/>
    </row>
  </sheetData>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C43">
    <cfRule type="containsText" dxfId="8" priority="9" operator="containsText" text="NG">
      <formula>NOT(ISERROR(SEARCH("NG",C43)))</formula>
    </cfRule>
    <cfRule type="expression" dxfId="7" priority="10">
      <formula>$B$43</formula>
    </cfRule>
    <cfRule type="expression" priority="11">
      <formula>$B$43</formula>
    </cfRule>
  </conditionalFormatting>
  <conditionalFormatting sqref="C41">
    <cfRule type="containsText" dxfId="6" priority="7" operator="containsText" text="NG">
      <formula>NOT(ISERROR(SEARCH("NG",C41)))</formula>
    </cfRule>
    <cfRule type="containsText" priority="8" operator="containsText" text="NG">
      <formula>NOT(ISERROR(SEARCH("NG",C41)))</formula>
    </cfRule>
  </conditionalFormatting>
  <conditionalFormatting sqref="C42">
    <cfRule type="containsText" dxfId="5" priority="6" operator="containsText" text="NG">
      <formula>NOT(ISERROR(SEARCH("NG",C42)))</formula>
    </cfRule>
  </conditionalFormatting>
  <conditionalFormatting sqref="B43">
    <cfRule type="containsText" dxfId="4" priority="2" operator="containsText" text="NG">
      <formula>NOT(ISERROR(SEARCH("NG",B43)))</formula>
    </cfRule>
    <cfRule type="containsText" dxfId="3" priority="5" operator="containsText" text="NG">
      <formula>NOT(ISERROR(SEARCH("NG",B43)))</formula>
    </cfRule>
  </conditionalFormatting>
  <conditionalFormatting sqref="B41">
    <cfRule type="containsText" dxfId="2" priority="4" operator="containsText" text="NG">
      <formula>NOT(ISERROR(SEARCH("NG",B41)))</formula>
    </cfRule>
  </conditionalFormatting>
  <conditionalFormatting sqref="B42">
    <cfRule type="containsText" dxfId="1" priority="3" operator="containsText" text="NG">
      <formula>NOT(ISERROR(SEARCH("NG",B42)))</formula>
    </cfRule>
  </conditionalFormatting>
  <conditionalFormatting sqref="A34:B34">
    <cfRule type="containsText" dxfId="0"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【フォーム】完了報告書</vt:lpstr>
      <vt:lpstr>【フォーム】収支計算書</vt:lpstr>
      <vt:lpstr>【フォーム】収支計算書!Print_Area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ver3</dc:description>
  <cp:lastModifiedBy/>
  <dcterms:created xsi:type="dcterms:W3CDTF">2020-03-19T05:24:39Z</dcterms:created>
  <dcterms:modified xsi:type="dcterms:W3CDTF">2022-03-09T03:55:34Z</dcterms:modified>
  <cp:category/>
</cp:coreProperties>
</file>