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xr:revisionPtr revIDLastSave="0" documentId="13_ncr:1_{961F1C17-F06B-4F02-A962-DDDA1BDBE815}" xr6:coauthVersionLast="47" xr6:coauthVersionMax="47" xr10:uidLastSave="{00000000-0000-0000-0000-000000000000}"/>
  <bookViews>
    <workbookView xWindow="-120" yWindow="-120" windowWidth="29040" windowHeight="15840" xr2:uid="{00000000-000D-0000-FFFF-FFFF00000000}"/>
  </bookViews>
  <sheets>
    <sheet name="完了報告書" sheetId="7" r:id="rId1"/>
    <sheet name="収支計算書" sheetId="3" r:id="rId2"/>
  </sheets>
  <definedNames>
    <definedName name="_xlnm.Print_Area" localSheetId="1">収支計算書!$A$1:$G$35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3" l="1"/>
  <c r="E30" i="3"/>
  <c r="E31" i="3"/>
  <c r="E32" i="3"/>
  <c r="E16" i="3"/>
  <c r="E17" i="3"/>
  <c r="E18" i="3"/>
  <c r="E19" i="3"/>
  <c r="E20" i="3"/>
  <c r="E21" i="3"/>
  <c r="E22" i="3"/>
  <c r="E23" i="3"/>
  <c r="E24" i="3"/>
  <c r="E25" i="3"/>
  <c r="E26" i="3"/>
  <c r="E27" i="3"/>
  <c r="E28" i="3"/>
  <c r="F8" i="3" l="1"/>
  <c r="F10" i="3" s="1"/>
  <c r="E8" i="3" l="1"/>
  <c r="E10" i="3" s="1"/>
  <c r="B31" i="3" l="1"/>
  <c r="B33" i="3" s="1"/>
  <c r="B32" i="3" s="1"/>
  <c r="D21" i="7" l="1"/>
  <c r="D20" i="7"/>
  <c r="C10" i="3" l="1"/>
  <c r="D19" i="7" s="1"/>
  <c r="B10" i="3"/>
  <c r="D16" i="7" l="1"/>
  <c r="D15" i="7"/>
  <c r="E15" i="3" l="1"/>
  <c r="C70" i="7" l="1"/>
  <c r="F70" i="7" s="1"/>
  <c r="D33" i="3"/>
  <c r="C33" i="3"/>
  <c r="D9" i="3"/>
  <c r="D10" i="3" s="1"/>
  <c r="D22" i="7"/>
  <c r="E33" i="3" l="1"/>
  <c r="B46" i="3"/>
  <c r="B47" i="3"/>
  <c r="A39" i="3"/>
  <c r="B48" i="3" l="1"/>
  <c r="D14" i="7"/>
</calcChain>
</file>

<file path=xl/sharedStrings.xml><?xml version="1.0" encoding="utf-8"?>
<sst xmlns="http://schemas.openxmlformats.org/spreadsheetml/2006/main" count="132" uniqueCount="118">
  <si>
    <t>日本財団　会長　笹川　陽平　殿</t>
    <phoneticPr fontId="1"/>
  </si>
  <si>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</si>
  <si>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</si>
  <si>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</si>
  <si>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</si>
  <si>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</si>
  <si>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</si>
  <si>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</si>
  <si>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</si>
  <si>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</si>
  <si>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</si>
  <si>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</si>
  <si>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</si>
  <si>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</si>
  <si>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</si>
  <si>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</si>
  <si>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</si>
  <si>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</si>
  <si>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</si>
  <si>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</si>
  <si>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</si>
  <si>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</si>
  <si>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</si>
  <si>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</si>
  <si>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4.活動を通じて明らかになった新たな課題と対応案</t>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</si>
  <si>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</si>
  <si>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</si>
  <si>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</si>
  <si>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</si>
  <si>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</si>
  <si>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</si>
  <si>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</si>
  <si>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</si>
  <si>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</si>
  <si>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</si>
  <si>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</si>
  <si>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</si>
  <si>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</si>
  <si>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</si>
  <si>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</si>
  <si>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</si>
  <si>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</si>
  <si>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</si>
  <si>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</si>
  <si>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</si>
  <si>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</si>
  <si>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</si>
  <si>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</si>
  <si>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</si>
  <si>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</si>
  <si>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</si>
  <si>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</si>
  <si>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</si>
  <si>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</si>
  <si>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</si>
  <si>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</si>
  <si>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</si>
  <si>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</si>
  <si>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</si>
  <si>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</si>
  <si>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</si>
  <si>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</si>
  <si>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</si>
  <si>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</si>
  <si>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</si>
  <si>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収支計算書</t>
    <rPh sb="2" eb="5">
      <t>ケイサンショ</t>
    </rPh>
    <phoneticPr fontId="1"/>
  </si>
  <si>
    <r>
      <rPr>
        <sz val="12"/>
        <color rgb="FF00B0F0"/>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rFont val="ＭＳ Ｐゴシック"/>
        <family val="3"/>
        <charset val="128"/>
      </rPr>
      <t xml:space="preserve">
</t>
    </r>
    <rPh sb="0" eb="2">
      <t>サイレイ</t>
    </rPh>
    <phoneticPr fontId="1"/>
  </si>
  <si>
    <t>完了報告書</t>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</si>
  <si>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</si>
  <si>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</si>
  <si>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</si>
  <si>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</si>
  <si>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</si>
  <si>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</si>
  <si>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</si>
  <si>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</si>
  <si>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t>事業ID：2022002512</t>
    <phoneticPr fontId="1"/>
  </si>
  <si>
    <t>事業名：広島県廿日市市における「子ども第三の居場所」常設ケアモデルの運営（最終年度）</t>
    <rPh sb="4" eb="11">
      <t>ヒロシマケンハツカイチシ</t>
    </rPh>
    <rPh sb="16" eb="17">
      <t>コ</t>
    </rPh>
    <rPh sb="19" eb="21">
      <t>ダイサン</t>
    </rPh>
    <rPh sb="22" eb="25">
      <t>イバショ</t>
    </rPh>
    <rPh sb="26" eb="28">
      <t>ジョウセツ</t>
    </rPh>
    <rPh sb="34" eb="36">
      <t>ウンエイ</t>
    </rPh>
    <rPh sb="37" eb="41">
      <t>サイシュウネンド</t>
    </rPh>
    <phoneticPr fontId="1"/>
  </si>
  <si>
    <t>団体名：社会福祉法人西中国キリスト教社会事業団</t>
    <rPh sb="4" eb="23">
      <t>シャカイ</t>
    </rPh>
    <phoneticPr fontId="1"/>
  </si>
  <si>
    <t>代表者名：理事長　藤田　修　　　　印</t>
    <rPh sb="5" eb="8">
      <t>リジチョウ</t>
    </rPh>
    <rPh sb="9" eb="11">
      <t>フジタ</t>
    </rPh>
    <rPh sb="12" eb="13">
      <t>オサム</t>
    </rPh>
    <phoneticPr fontId="1"/>
  </si>
  <si>
    <t>TEL：０８２９-３８-００１１</t>
    <phoneticPr fontId="1"/>
  </si>
  <si>
    <t>事業完了日：２０２３年３月３１日</t>
    <phoneticPr fontId="1"/>
  </si>
  <si>
    <t>別紙　子ども福祉係月報</t>
    <rPh sb="0" eb="2">
      <t>ベッシ</t>
    </rPh>
    <rPh sb="3" eb="4">
      <t>コ</t>
    </rPh>
    <rPh sb="6" eb="9">
      <t>フクシカカリ</t>
    </rPh>
    <rPh sb="9" eb="11">
      <t>ゲッポウ</t>
    </rPh>
    <phoneticPr fontId="1"/>
  </si>
  <si>
    <t>1.　拠点利用児童の募集（2022年度3月末時点で15名とする）
2.　児童への居場所、食事、生活習慣支援、学習支援などの安定的な提供
3.　ボランティア等の地域住民や、行政、学校との関係構築
4.　子どもの「経験の不足」を解消するようなイベントを事業期間内に複数回実施する
5.　高齢者総合福祉施設併設の強みを活かし、多世代交流を実施し、子どもの多様な価値観を育成する</t>
    <rPh sb="170" eb="171">
      <t>コ</t>
    </rPh>
    <rPh sb="181" eb="183">
      <t>イクセイ</t>
    </rPh>
    <phoneticPr fontId="1"/>
  </si>
  <si>
    <t>・行政移管に向けて職員体制を構築し、より意図的な個別対応がしやすい環境を整えることができた。また、急な離職者もなく、年間通して安定した職員配置を組み続けることができた。職員間でのコミュニケーションが活発に行われており、些細なことでも相談できる体制が組織としてとれていたことが要因と考えている。
・利用児童、保護者に大過なく経過した。また、クレームや、それに基づく登録の取り消しもなかった。日ごろから安心・安全を第一に「子ども第三の居場所」の社会的役割を果たす中で、利用児童や保護者と日ごろから密に関わり、ニーズ把握にに基づいたサービスを提供できたためと考えている。
・全児童の実態把握をすることができた。第三の居場所の特性として、ルールはあるが何かを強いられ、評価される環境にないため、児童の素（特性）が表出しやすかったからだと考えている。
・小学校からは利用児童の多くが落ち着いて学校生活を送ることができるようになってきており、その他の児童に注力できるので学校全体に好影響が見られているとの評価をいただいている。</t>
    <rPh sb="1" eb="5">
      <t>ギョウセイイカン</t>
    </rPh>
    <rPh sb="6" eb="7">
      <t>ム</t>
    </rPh>
    <rPh sb="9" eb="13">
      <t>ショクインタイセイ</t>
    </rPh>
    <rPh sb="14" eb="16">
      <t>コウチク</t>
    </rPh>
    <rPh sb="20" eb="23">
      <t>イトテキ</t>
    </rPh>
    <rPh sb="24" eb="28">
      <t>コベツタイオウ</t>
    </rPh>
    <rPh sb="33" eb="35">
      <t>カンキョウ</t>
    </rPh>
    <rPh sb="36" eb="37">
      <t>トトノ</t>
    </rPh>
    <rPh sb="49" eb="50">
      <t>キュウ</t>
    </rPh>
    <rPh sb="51" eb="54">
      <t>リショクシャ</t>
    </rPh>
    <rPh sb="58" eb="61">
      <t>ネンカントオ</t>
    </rPh>
    <rPh sb="63" eb="65">
      <t>アンテイ</t>
    </rPh>
    <rPh sb="67" eb="71">
      <t>ショクインハイチ</t>
    </rPh>
    <rPh sb="72" eb="73">
      <t>ク</t>
    </rPh>
    <rPh sb="74" eb="75">
      <t>ツヅ</t>
    </rPh>
    <rPh sb="84" eb="87">
      <t>ショクインカン</t>
    </rPh>
    <rPh sb="99" eb="101">
      <t>カッパツ</t>
    </rPh>
    <rPh sb="102" eb="103">
      <t>オコナ</t>
    </rPh>
    <rPh sb="109" eb="111">
      <t>ササイ</t>
    </rPh>
    <rPh sb="116" eb="118">
      <t>ソウダン</t>
    </rPh>
    <rPh sb="121" eb="123">
      <t>タイセイ</t>
    </rPh>
    <rPh sb="124" eb="126">
      <t>ソシキ</t>
    </rPh>
    <rPh sb="137" eb="139">
      <t>ヨウイン</t>
    </rPh>
    <rPh sb="140" eb="141">
      <t>カンガ</t>
    </rPh>
    <rPh sb="148" eb="152">
      <t>リヨウジドウ</t>
    </rPh>
    <rPh sb="153" eb="156">
      <t>ホゴシャ</t>
    </rPh>
    <rPh sb="157" eb="159">
      <t>タイカ</t>
    </rPh>
    <rPh sb="161" eb="163">
      <t>ケイカ</t>
    </rPh>
    <rPh sb="178" eb="179">
      <t>モト</t>
    </rPh>
    <rPh sb="181" eb="183">
      <t>トウロク</t>
    </rPh>
    <rPh sb="184" eb="185">
      <t>ト</t>
    </rPh>
    <rPh sb="186" eb="187">
      <t>ケ</t>
    </rPh>
    <rPh sb="194" eb="195">
      <t>ヒ</t>
    </rPh>
    <rPh sb="199" eb="201">
      <t>アンシン</t>
    </rPh>
    <rPh sb="202" eb="204">
      <t>アンゼン</t>
    </rPh>
    <rPh sb="205" eb="207">
      <t>ダイイチ</t>
    </rPh>
    <rPh sb="209" eb="210">
      <t>コ</t>
    </rPh>
    <rPh sb="212" eb="214">
      <t>ダイサン</t>
    </rPh>
    <rPh sb="215" eb="218">
      <t>イバショ</t>
    </rPh>
    <rPh sb="220" eb="225">
      <t>シャカイテキヤクワリ</t>
    </rPh>
    <rPh sb="226" eb="227">
      <t>ハ</t>
    </rPh>
    <rPh sb="229" eb="230">
      <t>ナカ</t>
    </rPh>
    <rPh sb="232" eb="236">
      <t>リヨウジドウ</t>
    </rPh>
    <rPh sb="237" eb="240">
      <t>ホゴシャ</t>
    </rPh>
    <rPh sb="241" eb="242">
      <t>ヒ</t>
    </rPh>
    <rPh sb="246" eb="247">
      <t>ミツ</t>
    </rPh>
    <rPh sb="248" eb="249">
      <t>カカ</t>
    </rPh>
    <rPh sb="255" eb="257">
      <t>ハアク</t>
    </rPh>
    <rPh sb="259" eb="260">
      <t>モト</t>
    </rPh>
    <rPh sb="268" eb="270">
      <t>テイキョウ</t>
    </rPh>
    <rPh sb="276" eb="277">
      <t>カンガ</t>
    </rPh>
    <rPh sb="284" eb="287">
      <t>ゼンジドウ</t>
    </rPh>
    <rPh sb="288" eb="292">
      <t>ジッタイハアク</t>
    </rPh>
    <rPh sb="302" eb="304">
      <t>ダイサン</t>
    </rPh>
    <rPh sb="305" eb="308">
      <t>イバショ</t>
    </rPh>
    <rPh sb="309" eb="311">
      <t>トクセイ</t>
    </rPh>
    <rPh sb="322" eb="323">
      <t>ナニ</t>
    </rPh>
    <rPh sb="325" eb="326">
      <t>シ</t>
    </rPh>
    <rPh sb="330" eb="332">
      <t>ヒョウカ</t>
    </rPh>
    <rPh sb="335" eb="337">
      <t>カンキョウ</t>
    </rPh>
    <rPh sb="343" eb="345">
      <t>ジドウ</t>
    </rPh>
    <rPh sb="346" eb="347">
      <t>ス</t>
    </rPh>
    <rPh sb="348" eb="350">
      <t>トクセイ</t>
    </rPh>
    <rPh sb="352" eb="354">
      <t>ヒョウシュツ</t>
    </rPh>
    <rPh sb="364" eb="365">
      <t>カンガ</t>
    </rPh>
    <rPh sb="372" eb="375">
      <t>ショウガッコウ</t>
    </rPh>
    <rPh sb="378" eb="382">
      <t>リヨウジドウ</t>
    </rPh>
    <rPh sb="383" eb="384">
      <t>オオ</t>
    </rPh>
    <rPh sb="386" eb="387">
      <t>オ</t>
    </rPh>
    <rPh sb="388" eb="389">
      <t>ツ</t>
    </rPh>
    <rPh sb="391" eb="395">
      <t>ガッコウセイカツ</t>
    </rPh>
    <rPh sb="396" eb="397">
      <t>オク</t>
    </rPh>
    <rPh sb="417" eb="418">
      <t>タ</t>
    </rPh>
    <rPh sb="419" eb="421">
      <t>ジドウ</t>
    </rPh>
    <rPh sb="422" eb="424">
      <t>チュウリョク</t>
    </rPh>
    <rPh sb="429" eb="433">
      <t>ガッコウゼンタイ</t>
    </rPh>
    <rPh sb="434" eb="437">
      <t>コウエイキョウ</t>
    </rPh>
    <rPh sb="438" eb="439">
      <t>ミ</t>
    </rPh>
    <rPh sb="446" eb="448">
      <t>ヒョウカ</t>
    </rPh>
    <phoneticPr fontId="1"/>
  </si>
  <si>
    <t>・チームで学習や生活面の指導を実現することが難しかった。職員間の共通認識を図るミーティングの場を設けることが難しかったことが要因と考えている。現在は紙面での情報共有をしているが、今後の共通認識の方法については検討が必要と考えている。
・学生アルバイトは定期的に循環するので、長期的な勤務が見込めず、毎年育成コストがかかっている。細かな業務についてもマニュアル化を進め、育成コスト削減に努める必要がある。</t>
    <rPh sb="5" eb="7">
      <t>ガクシュウ</t>
    </rPh>
    <rPh sb="8" eb="11">
      <t>セイカツメン</t>
    </rPh>
    <rPh sb="12" eb="14">
      <t>シドウ</t>
    </rPh>
    <rPh sb="15" eb="17">
      <t>ジツゲン</t>
    </rPh>
    <rPh sb="22" eb="23">
      <t>ムズカ</t>
    </rPh>
    <rPh sb="28" eb="31">
      <t>ショクインカン</t>
    </rPh>
    <rPh sb="32" eb="36">
      <t>キョウツウニンシキ</t>
    </rPh>
    <rPh sb="37" eb="38">
      <t>ハカ</t>
    </rPh>
    <rPh sb="46" eb="47">
      <t>バ</t>
    </rPh>
    <rPh sb="48" eb="49">
      <t>モウ</t>
    </rPh>
    <rPh sb="54" eb="55">
      <t>ムズカ</t>
    </rPh>
    <rPh sb="62" eb="64">
      <t>ヨウイン</t>
    </rPh>
    <rPh sb="65" eb="66">
      <t>カンガ</t>
    </rPh>
    <rPh sb="71" eb="73">
      <t>ゲンザイ</t>
    </rPh>
    <rPh sb="74" eb="76">
      <t>シメン</t>
    </rPh>
    <rPh sb="78" eb="82">
      <t>ジョウホウキョウユウ</t>
    </rPh>
    <rPh sb="89" eb="91">
      <t>コンゴ</t>
    </rPh>
    <rPh sb="92" eb="96">
      <t>キョウツウニンシキ</t>
    </rPh>
    <rPh sb="97" eb="99">
      <t>ホウホウ</t>
    </rPh>
    <rPh sb="104" eb="106">
      <t>ケントウ</t>
    </rPh>
    <rPh sb="107" eb="109">
      <t>ヒツヨウ</t>
    </rPh>
    <rPh sb="110" eb="111">
      <t>カンガ</t>
    </rPh>
    <rPh sb="118" eb="120">
      <t>ガクセイ</t>
    </rPh>
    <rPh sb="126" eb="129">
      <t>テイキテキ</t>
    </rPh>
    <rPh sb="130" eb="132">
      <t>ジュンカン</t>
    </rPh>
    <rPh sb="137" eb="140">
      <t>チョウキテキ</t>
    </rPh>
    <rPh sb="141" eb="143">
      <t>キンム</t>
    </rPh>
    <rPh sb="144" eb="146">
      <t>ミコ</t>
    </rPh>
    <rPh sb="149" eb="151">
      <t>マイトシ</t>
    </rPh>
    <rPh sb="151" eb="153">
      <t>イクセイ</t>
    </rPh>
    <rPh sb="164" eb="165">
      <t>コマ</t>
    </rPh>
    <rPh sb="167" eb="169">
      <t>ギョウム</t>
    </rPh>
    <rPh sb="179" eb="180">
      <t>カ</t>
    </rPh>
    <rPh sb="181" eb="182">
      <t>スス</t>
    </rPh>
    <rPh sb="184" eb="186">
      <t>イクセイ</t>
    </rPh>
    <rPh sb="189" eb="191">
      <t>サクゲン</t>
    </rPh>
    <rPh sb="192" eb="193">
      <t>ツト</t>
    </rPh>
    <rPh sb="195" eb="197">
      <t>ヒツヨウ</t>
    </rPh>
    <phoneticPr fontId="1"/>
  </si>
  <si>
    <t>　利用児童の交友関係が、それぞれ何らかの課題を持った利用児童間で長期に固定してしまう傾向にあるため、般化が難しいと考えられる。利用児童を増やすことはもちろん、同世代の学校の友人を意識させる言葉かけを行うことで般化が進むよう関わっていきたい。
　児童は、現場で決定権を発揮する大人の意見に強く耳を傾ける傾向にあり、困難が生じた際に指示を待ったり、人を選んだりする姿が見られた。自立に向けて、チーム全体で共通理解のもと、指導に当たる場面を増やす。</t>
    <rPh sb="1" eb="5">
      <t>リヨウジドウ</t>
    </rPh>
    <rPh sb="6" eb="10">
      <t>コウユウカンケイ</t>
    </rPh>
    <rPh sb="16" eb="17">
      <t>ナン</t>
    </rPh>
    <rPh sb="20" eb="22">
      <t>カダイ</t>
    </rPh>
    <rPh sb="23" eb="24">
      <t>モ</t>
    </rPh>
    <rPh sb="26" eb="31">
      <t>リヨウジドウカン</t>
    </rPh>
    <rPh sb="32" eb="34">
      <t>チョウキ</t>
    </rPh>
    <rPh sb="35" eb="37">
      <t>コテイ</t>
    </rPh>
    <rPh sb="42" eb="44">
      <t>ケイコウ</t>
    </rPh>
    <rPh sb="50" eb="52">
      <t>ハンカ</t>
    </rPh>
    <rPh sb="53" eb="54">
      <t>ムズカ</t>
    </rPh>
    <rPh sb="57" eb="58">
      <t>カンガ</t>
    </rPh>
    <rPh sb="63" eb="67">
      <t>リヨウジドウ</t>
    </rPh>
    <rPh sb="68" eb="69">
      <t>フ</t>
    </rPh>
    <rPh sb="79" eb="82">
      <t>ドウセダイ</t>
    </rPh>
    <rPh sb="83" eb="85">
      <t>ガッコウ</t>
    </rPh>
    <rPh sb="86" eb="88">
      <t>ユウジン</t>
    </rPh>
    <rPh sb="89" eb="91">
      <t>イシキ</t>
    </rPh>
    <rPh sb="94" eb="96">
      <t>コトバ</t>
    </rPh>
    <rPh sb="99" eb="100">
      <t>オコナ</t>
    </rPh>
    <rPh sb="104" eb="106">
      <t>ハンカ</t>
    </rPh>
    <rPh sb="107" eb="108">
      <t>ススム</t>
    </rPh>
    <rPh sb="111" eb="112">
      <t>カカ</t>
    </rPh>
    <rPh sb="122" eb="124">
      <t>ジドウ</t>
    </rPh>
    <rPh sb="126" eb="128">
      <t>ゲンバ</t>
    </rPh>
    <rPh sb="129" eb="132">
      <t>ケッテイケン</t>
    </rPh>
    <rPh sb="133" eb="135">
      <t>ハッキ</t>
    </rPh>
    <rPh sb="137" eb="139">
      <t>オトナ</t>
    </rPh>
    <rPh sb="140" eb="142">
      <t>イケン</t>
    </rPh>
    <rPh sb="143" eb="144">
      <t>ツヨ</t>
    </rPh>
    <rPh sb="145" eb="146">
      <t>ミミ</t>
    </rPh>
    <rPh sb="156" eb="158">
      <t>コンナン</t>
    </rPh>
    <rPh sb="167" eb="168">
      <t>マ</t>
    </rPh>
    <rPh sb="172" eb="173">
      <t>ヒト</t>
    </rPh>
    <rPh sb="174" eb="175">
      <t>エラ</t>
    </rPh>
    <rPh sb="180" eb="181">
      <t>スガタ</t>
    </rPh>
    <rPh sb="182" eb="183">
      <t>ミ</t>
    </rPh>
    <rPh sb="187" eb="189">
      <t>ジリツ</t>
    </rPh>
    <rPh sb="190" eb="191">
      <t>ム</t>
    </rPh>
    <rPh sb="197" eb="199">
      <t>ゼンタイ</t>
    </rPh>
    <rPh sb="200" eb="204">
      <t>キョウツウリカイ</t>
    </rPh>
    <rPh sb="208" eb="210">
      <t>シドウ</t>
    </rPh>
    <rPh sb="211" eb="212">
      <t>ア</t>
    </rPh>
    <rPh sb="214" eb="216">
      <t>バメン</t>
    </rPh>
    <rPh sb="217" eb="218">
      <t>フ</t>
    </rPh>
    <phoneticPr fontId="1"/>
  </si>
  <si>
    <t>西中国キリスト教社会事業団</t>
    <rPh sb="0" eb="13">
      <t>ニシチュウゴクキリストキョウシャカイジギョウダン</t>
    </rPh>
    <phoneticPr fontId="1"/>
  </si>
  <si>
    <t>広島県廿日市市における「子ども第三の居場所」常設ケアモデルの運営（最終年度）</t>
    <phoneticPr fontId="1"/>
  </si>
  <si>
    <t>人件費</t>
    <rPh sb="0" eb="3">
      <t>ジンケンヒ</t>
    </rPh>
    <phoneticPr fontId="18"/>
  </si>
  <si>
    <t>印刷製本費</t>
    <rPh sb="0" eb="5">
      <t>インサツセイホンヒ</t>
    </rPh>
    <phoneticPr fontId="18"/>
  </si>
  <si>
    <t>新聞図書費</t>
    <rPh sb="0" eb="2">
      <t>シンブン</t>
    </rPh>
    <rPh sb="2" eb="4">
      <t>トショ</t>
    </rPh>
    <rPh sb="4" eb="5">
      <t>ヒ</t>
    </rPh>
    <phoneticPr fontId="18"/>
  </si>
  <si>
    <t>事務用品費</t>
    <rPh sb="0" eb="5">
      <t>ジムヨウヒンヒ</t>
    </rPh>
    <phoneticPr fontId="18"/>
  </si>
  <si>
    <t>広告宣伝費</t>
    <rPh sb="0" eb="5">
      <t>コウコクセンデンヒ</t>
    </rPh>
    <phoneticPr fontId="18"/>
  </si>
  <si>
    <t>通信費</t>
    <rPh sb="0" eb="3">
      <t>ツウシンヒ</t>
    </rPh>
    <phoneticPr fontId="18"/>
  </si>
  <si>
    <t>保険料</t>
    <rPh sb="0" eb="3">
      <t>ホケンリョウ</t>
    </rPh>
    <phoneticPr fontId="18"/>
  </si>
  <si>
    <t>支払手数料</t>
    <rPh sb="0" eb="5">
      <t>シハライテスウリョウ</t>
    </rPh>
    <phoneticPr fontId="18"/>
  </si>
  <si>
    <t>消耗品費</t>
    <rPh sb="0" eb="4">
      <t>ショウモウヒンヒ</t>
    </rPh>
    <phoneticPr fontId="18"/>
  </si>
  <si>
    <t>業務委託費</t>
    <rPh sb="0" eb="5">
      <t>ギョウムイタクヒ</t>
    </rPh>
    <phoneticPr fontId="18"/>
  </si>
  <si>
    <t>水道光熱費</t>
    <rPh sb="0" eb="5">
      <t>スイドウコウネツヒ</t>
    </rPh>
    <phoneticPr fontId="18"/>
  </si>
  <si>
    <t>給食費</t>
    <rPh sb="0" eb="3">
      <t>キュウショクヒ</t>
    </rPh>
    <phoneticPr fontId="18"/>
  </si>
  <si>
    <t>送迎車維持費</t>
    <rPh sb="0" eb="3">
      <t>ソウゲイシャ</t>
    </rPh>
    <rPh sb="3" eb="6">
      <t>イジヒ</t>
    </rPh>
    <phoneticPr fontId="18"/>
  </si>
  <si>
    <t>保育材料/行事費</t>
    <rPh sb="0" eb="4">
      <t>ホイクザイリョウ</t>
    </rPh>
    <rPh sb="5" eb="7">
      <t>ギョウジ</t>
    </rPh>
    <rPh sb="7" eb="8">
      <t>ヒ</t>
    </rPh>
    <phoneticPr fontId="18"/>
  </si>
  <si>
    <t>施設整備費</t>
    <rPh sb="0" eb="5">
      <t>シセツセイビヒ</t>
    </rPh>
    <phoneticPr fontId="2"/>
  </si>
  <si>
    <t>旅費交通費</t>
    <phoneticPr fontId="1"/>
  </si>
  <si>
    <t>事業変更承認済み</t>
    <rPh sb="0" eb="7">
      <t>ジギョウヘンコウショウニンズ</t>
    </rPh>
    <phoneticPr fontId="1"/>
  </si>
  <si>
    <t>　就学援助受給世帯、児童扶養手当受給世帯へのお知らせ送付は今年度も実施し、多くの対象世帯にｂ＆ｇを知ってもらう機会となった。来年度以降も同様に実施する予定としている。
　今年度は新規利用児童が少なく、総登録者数10名にとどまった。来年度より対象小学校を1校増やし、2校とするため新規利用児童増となる見込み。2023年度末までには15名登録としたい。
　困難を抱える児童本人だけでなく、保護者も育児において辛い思いや困難を抱えている。状況に応じて寄り添い、話を聞いたり意見したりすることでフォローすることができた。
　生活リズムが不規則であることや、食事や入浴などの生活行為において、部分的かつ軽度のネグレクト状況下にある児童に、安定的に栄養バランスの取れた夕食と、入浴サービスを提供することができた。これによって、生活行為の習慣化に繋げることができている。
　利用児童の多くに学習習慣が定着してきている。小学校からは利用児童の多くが落ち着いて学校生活を送ることができるようになってきており、その他の児童に注力できるので学校全体に好影響が見られているとの評価をいただいている。
　アルバイト学生の安定的な雇用のため、地域の看護大学と連携し、学生向けアルバイト説明会を今年度も開催した。アルバイト学生の循環がスムーズに行われており、今後も看護大学との連携を続けたい。</t>
    <rPh sb="29" eb="32">
      <t>コンネンド</t>
    </rPh>
    <rPh sb="33" eb="35">
      <t>ジッシ</t>
    </rPh>
    <rPh sb="85" eb="88">
      <t>コンネンド</t>
    </rPh>
    <rPh sb="89" eb="95">
      <t>シンキリヨウジドウ</t>
    </rPh>
    <rPh sb="96" eb="97">
      <t>スク</t>
    </rPh>
    <rPh sb="100" eb="105">
      <t>ソウトウロクシャスウ</t>
    </rPh>
    <rPh sb="107" eb="108">
      <t>メイ</t>
    </rPh>
    <rPh sb="115" eb="118">
      <t>ライネンド</t>
    </rPh>
    <rPh sb="120" eb="125">
      <t>タイショウショウガッコウ</t>
    </rPh>
    <rPh sb="127" eb="128">
      <t>コウ</t>
    </rPh>
    <rPh sb="128" eb="129">
      <t>フ</t>
    </rPh>
    <rPh sb="133" eb="134">
      <t>コウ</t>
    </rPh>
    <rPh sb="139" eb="145">
      <t>シンキリヨウジドウ</t>
    </rPh>
    <rPh sb="145" eb="146">
      <t>ゾウ</t>
    </rPh>
    <rPh sb="149" eb="151">
      <t>ミコ</t>
    </rPh>
    <rPh sb="157" eb="159">
      <t>ネンド</t>
    </rPh>
    <rPh sb="159" eb="160">
      <t>マツ</t>
    </rPh>
    <rPh sb="166" eb="167">
      <t>メイ</t>
    </rPh>
    <rPh sb="167" eb="169">
      <t>トウロク</t>
    </rPh>
    <rPh sb="176" eb="178">
      <t>コンナン</t>
    </rPh>
    <rPh sb="179" eb="180">
      <t>カカ</t>
    </rPh>
    <rPh sb="182" eb="184">
      <t>ジドウ</t>
    </rPh>
    <rPh sb="184" eb="186">
      <t>ホンニン</t>
    </rPh>
    <rPh sb="192" eb="195">
      <t>ホゴシャ</t>
    </rPh>
    <rPh sb="196" eb="198">
      <t>イクジ</t>
    </rPh>
    <rPh sb="202" eb="203">
      <t>ツラ</t>
    </rPh>
    <rPh sb="204" eb="205">
      <t>オモ</t>
    </rPh>
    <rPh sb="207" eb="209">
      <t>コンナン</t>
    </rPh>
    <rPh sb="210" eb="211">
      <t>カカ</t>
    </rPh>
    <rPh sb="216" eb="222">
      <t>ジョウキョ</t>
    </rPh>
    <rPh sb="222" eb="223">
      <t>ヨ</t>
    </rPh>
    <rPh sb="224" eb="225">
      <t>ソ</t>
    </rPh>
    <rPh sb="227" eb="228">
      <t>ハナシ</t>
    </rPh>
    <rPh sb="229" eb="230">
      <t>キ</t>
    </rPh>
    <rPh sb="233" eb="235">
      <t>イケン</t>
    </rPh>
    <rPh sb="258" eb="260">
      <t>セイカツ</t>
    </rPh>
    <rPh sb="264" eb="267">
      <t>フキソク</t>
    </rPh>
    <rPh sb="274" eb="276">
      <t>ショクジ</t>
    </rPh>
    <rPh sb="277" eb="279">
      <t>ニュウヨク</t>
    </rPh>
    <rPh sb="291" eb="294">
      <t>ブブンテキ</t>
    </rPh>
    <rPh sb="296" eb="298">
      <t>ケイド</t>
    </rPh>
    <rPh sb="304" eb="307">
      <t>ジョウキョウカ</t>
    </rPh>
    <rPh sb="310" eb="312">
      <t>ジドウ</t>
    </rPh>
    <rPh sb="314" eb="317">
      <t>アンテイテキ</t>
    </rPh>
    <rPh sb="318" eb="320">
      <t>エイヨウ</t>
    </rPh>
    <rPh sb="325" eb="326">
      <t>ト</t>
    </rPh>
    <rPh sb="328" eb="330">
      <t>ユウショク</t>
    </rPh>
    <rPh sb="332" eb="334">
      <t>ニュウヨク</t>
    </rPh>
    <rPh sb="339" eb="341">
      <t>テイキョウ</t>
    </rPh>
    <rPh sb="357" eb="361">
      <t>セイカツコウイ</t>
    </rPh>
    <rPh sb="362" eb="365">
      <t>シュウカンカ</t>
    </rPh>
    <rPh sb="366" eb="367">
      <t>ツナ</t>
    </rPh>
    <rPh sb="380" eb="384">
      <t>リヨウジドウ</t>
    </rPh>
    <rPh sb="385" eb="386">
      <t>オオ</t>
    </rPh>
    <rPh sb="388" eb="392">
      <t>ガクシュウシュウカン</t>
    </rPh>
    <rPh sb="393" eb="395">
      <t>テイチャク</t>
    </rPh>
    <phoneticPr fontId="1"/>
  </si>
  <si>
    <t>1.　廿日市市、阿品台西小学校とともに利用対象候補児童検討委員会を、関係機関と協働作成した規約をもとに定期開催（２月、７月、１１月）して利用児童の募集を行うとともに、対象世帯すべてにお知らせを送付した。目標である15名には達しなかったが、関係機関と連携の元、転入世帯の緊急的な特例利用児童を1名受け入れることができた。
2.　大雨洪水警報で数日の臨時休所があったものの、それ以外は予定通り開所し、安定的な居場所提供ができた。生活習慣支援については、挨拶や整理整頓、マナーなどに加え、新しい生活様式への対応についても随時指導した。学習支援については、「帰ったらまず宿題」ということは引き続き徹底しており、帰ったらすぐに宿題に取り組む習慣が身についている。発達に課題のある児童が多く、宿題中はそれぞれに個別対応が必須な状況ではあったが、各児童の実態に応じた学習ツールを用い、個別の支援を行うことができた。
3.　新型コロナウィルスによりボランティア受け入れはできなかった。行政や対象校との連携には引き続き取り組み、市の担当者や小学校の先生方に、気軽に様子を見に来ていただける関係は維持できている。
4.　新型コロナウィルスにより予定していたイベントの全ては実施できなかったが、季節に応じた行事や、日本の伝統的な行事については、小規模ながらも実施することができた。
5.　高齢者施設との交流として、高齢者施設入居者から絵本やかるた、野菜などをいただくなど、間接的な交流が続いている。</t>
    <rPh sb="119" eb="121">
      <t>カンケイ</t>
    </rPh>
    <rPh sb="121" eb="123">
      <t>キカン</t>
    </rPh>
    <rPh sb="124" eb="126">
      <t>レンケイ</t>
    </rPh>
    <rPh sb="127" eb="128">
      <t>モト</t>
    </rPh>
    <rPh sb="129" eb="133">
      <t>テンニュウセタイ</t>
    </rPh>
    <rPh sb="134" eb="136">
      <t>キンキュウ</t>
    </rPh>
    <rPh sb="136" eb="137">
      <t>テキ</t>
    </rPh>
    <rPh sb="138" eb="142">
      <t>トクレイリヨウ</t>
    </rPh>
    <rPh sb="142" eb="144">
      <t>ジドウ</t>
    </rPh>
    <rPh sb="146" eb="147">
      <t>メイ</t>
    </rPh>
    <rPh sb="147" eb="148">
      <t>ウ</t>
    </rPh>
    <rPh sb="149" eb="150">
      <t>イ</t>
    </rPh>
    <rPh sb="163" eb="169">
      <t>オオアメコウズイケイホウ</t>
    </rPh>
    <rPh sb="170" eb="172">
      <t>スウジツ</t>
    </rPh>
    <rPh sb="173" eb="177">
      <t>リンジキュウショ</t>
    </rPh>
    <rPh sb="187" eb="189">
      <t>イガイ</t>
    </rPh>
    <rPh sb="290" eb="291">
      <t>ヒ</t>
    </rPh>
    <rPh sb="292" eb="293">
      <t>ツヅ</t>
    </rPh>
    <rPh sb="311" eb="312">
      <t>ト</t>
    </rPh>
    <rPh sb="313" eb="314">
      <t>ク</t>
    </rPh>
    <rPh sb="315" eb="317">
      <t>シュウカン</t>
    </rPh>
    <rPh sb="318" eb="319">
      <t>ミ</t>
    </rPh>
    <rPh sb="366" eb="369">
      <t>カクジドウ</t>
    </rPh>
    <rPh sb="370" eb="372">
      <t>ジッタイ</t>
    </rPh>
    <rPh sb="373" eb="374">
      <t>オウ</t>
    </rPh>
    <rPh sb="376" eb="378">
      <t>ガクシュウ</t>
    </rPh>
    <rPh sb="382" eb="383">
      <t>モチ</t>
    </rPh>
    <rPh sb="385" eb="387">
      <t>コベツ</t>
    </rPh>
    <rPh sb="388" eb="390">
      <t>シエン</t>
    </rPh>
    <rPh sb="391" eb="392">
      <t>オコナ</t>
    </rPh>
    <rPh sb="523" eb="524">
      <t>スベ</t>
    </rPh>
    <rPh sb="536" eb="538">
      <t>キセツ</t>
    </rPh>
    <rPh sb="546" eb="548">
      <t>ニホン</t>
    </rPh>
    <rPh sb="549" eb="552">
      <t>デントウテキ</t>
    </rPh>
    <rPh sb="553" eb="555">
      <t>ギョウジ</t>
    </rPh>
    <rPh sb="561" eb="564">
      <t>ショウキボ</t>
    </rPh>
    <rPh sb="568" eb="570">
      <t>ジッシ</t>
    </rPh>
    <rPh sb="606" eb="608">
      <t>エホン</t>
    </rPh>
    <rPh sb="613" eb="615">
      <t>ヤサイ</t>
    </rPh>
    <rPh sb="625" eb="628">
      <t>カンセツテキ</t>
    </rPh>
    <rPh sb="629" eb="631">
      <t>コウリュウ</t>
    </rPh>
    <rPh sb="632" eb="633">
      <t>ツヅ</t>
    </rPh>
    <phoneticPr fontId="1"/>
  </si>
  <si>
    <t>1.　広島県廿日市市における「子ども第三の居場所」常設ケアモデルの運営（最終年度）
（1）期間：2022年4月1日～2023年3月31日（週5日、14時から21時まで開所）
（2）場所：広島県廿日市市
（3）対象：家庭や自身に課題を抱えた小学校低学年を中心に20名
（4）内容：「第三の居場所」をつくり、子どもとの1対1の関係を重視しながら、子どもたちの生活習慣形成や学ぶ意欲向上を支援することで社会的相続を補完する。高齢者総合福祉施設に併設されており、高齢者やスタッフ、大学生、友人など、多くの世代との「共生」のなかで、子どもたちの自己肯定感をはじめ、礼儀、思いやり、尊敬、感謝などの価値観を育む</t>
    <rPh sb="25" eb="27">
      <t>ジョウセツ</t>
    </rPh>
    <rPh sb="36" eb="40">
      <t>サイシュウネンド</t>
    </rPh>
    <phoneticPr fontId="1"/>
  </si>
  <si>
    <t>1.　広島県廿日市市における「子ども第三の居場所」常設ケアモデルの運営（最終年度）
（1）期間：2022年4月1日～2023年3月31日（週5日、14時から21時まで開所）
（2）場所：広島県廿日市市
（3）対象：家庭や自身に課題を抱えた小学校低学年を中心に定員20名のところ計10名
（4）内容：コロナ禍にあったため、多世代間交流のうち、高齢者施設にお住いの高齢者との交流は少なかったが、高齢者、スタッフ、大学生、友人など、多くの世代との「共生」のなかで、子どもたちの自己肯定感をはじめ、礼儀、思いやり、尊敬、感謝などの価値観を育むための活動に取り組んだ。</t>
    <rPh sb="25" eb="27">
      <t>ジョウセツ</t>
    </rPh>
    <rPh sb="36" eb="40">
      <t>サイシュウネンド</t>
    </rPh>
    <rPh sb="129" eb="131">
      <t>テイイン</t>
    </rPh>
    <rPh sb="138" eb="139">
      <t>ケイ</t>
    </rPh>
    <rPh sb="141" eb="142">
      <t>メイ</t>
    </rPh>
    <phoneticPr fontId="1"/>
  </si>
  <si>
    <t xml:space="preserve">完了報告書
</t>
    <rPh sb="0" eb="2">
      <t>カンリョウ</t>
    </rPh>
    <phoneticPr fontId="1"/>
  </si>
  <si>
    <t>電話代が想定より安価となった</t>
    <rPh sb="0" eb="3">
      <t>デンワダイ</t>
    </rPh>
    <rPh sb="4" eb="6">
      <t>ソウテイ</t>
    </rPh>
    <rPh sb="8" eb="10">
      <t>アンカ</t>
    </rPh>
    <phoneticPr fontId="1"/>
  </si>
  <si>
    <t>児童数が想定より少なかった</t>
    <rPh sb="0" eb="3">
      <t>ジドウスウ</t>
    </rPh>
    <rPh sb="4" eb="6">
      <t>ソウテイ</t>
    </rPh>
    <rPh sb="8" eb="9">
      <t>スク</t>
    </rPh>
    <phoneticPr fontId="1"/>
  </si>
  <si>
    <t>スタッフ募集広告未実施</t>
    <rPh sb="4" eb="8">
      <t>ボシュウコウコク</t>
    </rPh>
    <rPh sb="8" eb="9">
      <t>ミ</t>
    </rPh>
    <rPh sb="9" eb="11">
      <t>ジッシ</t>
    </rPh>
    <phoneticPr fontId="1"/>
  </si>
  <si>
    <t xml:space="preserve">完了報告書
</t>
    <rPh sb="0" eb="2">
      <t>カンリョウ</t>
    </rPh>
    <rPh sb="2" eb="5">
      <t>ホウコクショ</t>
    </rPh>
    <phoneticPr fontId="1"/>
  </si>
  <si>
    <t>名刺等印刷しなかった</t>
    <rPh sb="0" eb="2">
      <t>メイシ</t>
    </rPh>
    <rPh sb="2" eb="3">
      <t>トウ</t>
    </rPh>
    <rPh sb="3" eb="5">
      <t>インサツ</t>
    </rPh>
    <phoneticPr fontId="1"/>
  </si>
  <si>
    <t>（2022年4月1日から2023年3月31日まで）</t>
    <phoneticPr fontId="1"/>
  </si>
  <si>
    <t>報告日付：２０２３年４月１０日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</si>
</sst>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sz val="11"/>
      <color theme="1"/>
      <name val="游ゴシック"/>
      <family val="3"/>
      <charset val="128"/>
      <scheme val="minor"/>
    </font>
    <font>
      <sz val="12"/>
      <color theme="0" tint="-0.249977111117893"/>
      <name val="ＭＳ Ｐゴシック"/>
      <family val="3"/>
      <charset val="128"/>
    </font>
    <font>
      <sz val="11"/>
      <color rgb="FFFA7D00"/>
      <name val="游ゴシック"/>
      <family val="2"/>
      <charset val="128"/>
      <scheme val="minor"/>
    </font>
    <font>
      <sz val="11"/>
      <color theme="1"/>
      <name val="游ゴシック"/>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2"/>
        <bgColor indexed="64"/>
      </patternFill>
    </fill>
  </fills>
  <borders count="41">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16" fillId="0" borderId="0">
      <alignment vertical="center"/>
    </xf>
    <xf numFmtId="38" fontId="19" fillId="0" borderId="0" applyFont="0" applyFill="0" applyBorder="0" applyAlignment="0" applyProtection="0">
      <alignment vertical="center"/>
    </xf>
  </cellStyleXfs>
  <cellXfs count="139">
    <xf numFmtId="0" fontId="0" fillId="0" borderId="0" xfId="0">
      <alignment vertical="center"/>
    </xf>
    <xf numFmtId="0" fontId="3" fillId="0" borderId="3" xfId="0" applyFont="1" applyBorder="1" applyAlignment="1">
      <alignment horizontal="center" vertical="center"/>
    </xf>
    <xf numFmtId="38" fontId="12" fillId="0" borderId="0" xfId="1" applyFont="1" applyProtection="1">
      <alignment vertical="center"/>
      <protection locked="0"/>
    </xf>
    <xf numFmtId="38" fontId="10" fillId="0" borderId="0" xfId="1" applyFont="1" applyProtection="1">
      <alignment vertical="center"/>
      <protection locked="0"/>
    </xf>
    <xf numFmtId="38" fontId="11" fillId="0" borderId="0" xfId="1" applyFont="1" applyProtection="1">
      <alignment vertical="center"/>
      <protection locked="0"/>
    </xf>
    <xf numFmtId="38" fontId="10" fillId="0" borderId="0" xfId="1" applyFont="1" applyAlignment="1" applyProtection="1">
      <alignment horizontal="right" vertical="center"/>
      <protection locked="0"/>
    </xf>
    <xf numFmtId="38" fontId="10" fillId="0" borderId="0" xfId="1" applyFont="1" applyAlignment="1" applyProtection="1">
      <alignment horizontal="justify" vertical="center"/>
      <protection locked="0"/>
    </xf>
    <xf numFmtId="38" fontId="10" fillId="4" borderId="19" xfId="1" applyFont="1" applyFill="1" applyBorder="1" applyAlignment="1" applyProtection="1">
      <alignment horizontal="center" vertical="center"/>
      <protection locked="0"/>
    </xf>
    <xf numFmtId="38" fontId="10" fillId="4" borderId="21" xfId="1" applyFont="1" applyFill="1" applyBorder="1" applyAlignment="1" applyProtection="1">
      <alignment horizontal="center" vertical="center" wrapText="1"/>
      <protection locked="0"/>
    </xf>
    <xf numFmtId="38" fontId="10" fillId="4" borderId="22" xfId="1" applyFont="1" applyFill="1" applyBorder="1" applyAlignment="1" applyProtection="1">
      <alignment horizontal="center" vertical="center"/>
      <protection locked="0"/>
    </xf>
    <xf numFmtId="38" fontId="10" fillId="4" borderId="21" xfId="1" applyFont="1" applyFill="1" applyBorder="1" applyAlignment="1" applyProtection="1">
      <alignment horizontal="justify" vertical="center"/>
      <protection locked="0"/>
    </xf>
    <xf numFmtId="38" fontId="10" fillId="0" borderId="23" xfId="1" applyFont="1" applyBorder="1" applyAlignment="1" applyProtection="1">
      <alignment horizontal="right" vertical="center"/>
      <protection locked="0"/>
    </xf>
    <xf numFmtId="38" fontId="12" fillId="9" borderId="18" xfId="1" applyFont="1" applyFill="1" applyBorder="1" applyAlignment="1" applyProtection="1">
      <alignment horizontal="right" vertical="center"/>
      <protection locked="0"/>
    </xf>
    <xf numFmtId="38" fontId="10" fillId="0" borderId="24" xfId="1" applyFont="1" applyBorder="1" applyAlignment="1" applyProtection="1">
      <alignment horizontal="right" vertical="center"/>
      <protection locked="0"/>
    </xf>
    <xf numFmtId="38" fontId="10" fillId="4" borderId="20" xfId="1" applyFont="1" applyFill="1" applyBorder="1" applyAlignment="1" applyProtection="1">
      <alignment horizontal="justify" vertical="center"/>
      <protection locked="0"/>
    </xf>
    <xf numFmtId="38" fontId="10" fillId="0" borderId="2" xfId="1" applyFont="1" applyBorder="1" applyAlignment="1" applyProtection="1">
      <alignment horizontal="right" vertical="center"/>
      <protection locked="0"/>
    </xf>
    <xf numFmtId="38" fontId="10" fillId="8" borderId="20" xfId="1" applyFont="1" applyFill="1" applyBorder="1" applyAlignment="1" applyProtection="1">
      <alignment horizontal="right" vertical="center"/>
      <protection locked="0"/>
    </xf>
    <xf numFmtId="38" fontId="10" fillId="4" borderId="26" xfId="1" applyFont="1" applyFill="1" applyBorder="1" applyAlignment="1" applyProtection="1">
      <alignment horizontal="center" vertical="center"/>
      <protection locked="0"/>
    </xf>
    <xf numFmtId="38" fontId="10" fillId="4" borderId="27" xfId="1" applyFont="1" applyFill="1" applyBorder="1" applyAlignment="1" applyProtection="1">
      <alignment horizontal="center" vertical="center"/>
      <protection locked="0"/>
    </xf>
    <xf numFmtId="38" fontId="13" fillId="4" borderId="20" xfId="1" applyFont="1" applyFill="1" applyBorder="1" applyAlignment="1" applyProtection="1">
      <alignment horizontal="justify" vertical="center"/>
      <protection locked="0"/>
    </xf>
    <xf numFmtId="38" fontId="10" fillId="0" borderId="2" xfId="1" applyFont="1" applyBorder="1" applyProtection="1">
      <alignment vertical="center"/>
      <protection locked="0"/>
    </xf>
    <xf numFmtId="38" fontId="10" fillId="4" borderId="24" xfId="1" applyFont="1" applyFill="1" applyBorder="1" applyAlignment="1" applyProtection="1">
      <alignment horizontal="center" vertical="center" wrapText="1"/>
      <protection locked="0"/>
    </xf>
    <xf numFmtId="38" fontId="10" fillId="4" borderId="25" xfId="1" applyFont="1" applyFill="1" applyBorder="1" applyAlignment="1" applyProtection="1">
      <alignment horizontal="center" vertical="center" wrapText="1"/>
      <protection locked="0"/>
    </xf>
    <xf numFmtId="38" fontId="10" fillId="0" borderId="29" xfId="1" applyFont="1" applyBorder="1" applyAlignment="1" applyProtection="1">
      <alignment horizontal="left" vertical="center" wrapText="1"/>
      <protection locked="0"/>
    </xf>
    <xf numFmtId="38" fontId="10" fillId="0" borderId="29" xfId="1" applyFont="1" applyBorder="1" applyAlignment="1" applyProtection="1">
      <alignment horizontal="right" vertical="center"/>
      <protection locked="0"/>
    </xf>
    <xf numFmtId="38" fontId="10" fillId="0" borderId="21" xfId="1" applyFont="1" applyBorder="1" applyAlignment="1" applyProtection="1">
      <alignment horizontal="right" vertical="center"/>
      <protection locked="0"/>
    </xf>
    <xf numFmtId="38" fontId="10" fillId="0" borderId="21" xfId="1" applyFont="1" applyBorder="1" applyAlignment="1" applyProtection="1">
      <alignment vertical="center" wrapText="1"/>
      <protection locked="0"/>
    </xf>
    <xf numFmtId="0" fontId="10" fillId="4" borderId="30" xfId="0" applyFont="1" applyFill="1" applyBorder="1" applyProtection="1">
      <alignment vertical="center"/>
      <protection locked="0"/>
    </xf>
    <xf numFmtId="38" fontId="10" fillId="4" borderId="31" xfId="1" applyFont="1" applyFill="1" applyBorder="1" applyAlignment="1" applyProtection="1">
      <alignment horizontal="right" vertical="center"/>
      <protection locked="0"/>
    </xf>
    <xf numFmtId="38" fontId="10" fillId="4" borderId="32" xfId="1" applyFont="1" applyFill="1" applyBorder="1" applyAlignment="1" applyProtection="1">
      <alignment horizontal="right" vertical="center"/>
      <protection locked="0"/>
    </xf>
    <xf numFmtId="0" fontId="10" fillId="4" borderId="20" xfId="0" applyFont="1" applyFill="1" applyBorder="1" applyAlignment="1" applyProtection="1">
      <alignment vertical="center" wrapText="1"/>
      <protection locked="0"/>
    </xf>
    <xf numFmtId="38" fontId="10" fillId="4" borderId="33" xfId="1" applyFont="1" applyFill="1" applyBorder="1" applyAlignment="1" applyProtection="1">
      <alignment horizontal="right" vertical="center"/>
      <protection locked="0"/>
    </xf>
    <xf numFmtId="38" fontId="10" fillId="4" borderId="34" xfId="1" applyFont="1" applyFill="1" applyBorder="1" applyAlignment="1" applyProtection="1">
      <alignment horizontal="right" vertical="center"/>
      <protection locked="0"/>
    </xf>
    <xf numFmtId="38" fontId="13" fillId="4" borderId="16" xfId="1" applyFont="1" applyFill="1" applyBorder="1" applyAlignment="1" applyProtection="1">
      <alignment horizontal="justify" vertical="center"/>
      <protection locked="0"/>
    </xf>
    <xf numFmtId="38" fontId="13"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3" fillId="0" borderId="0" xfId="1" applyFont="1" applyFill="1" applyBorder="1" applyAlignment="1" applyProtection="1">
      <alignment horizontal="right" vertical="center"/>
      <protection locked="0"/>
    </xf>
    <xf numFmtId="38" fontId="10" fillId="0" borderId="0" xfId="1" applyFont="1" applyBorder="1" applyProtection="1">
      <alignment vertical="center"/>
      <protection locked="0"/>
    </xf>
    <xf numFmtId="38" fontId="14" fillId="0" borderId="0" xfId="1" applyFont="1" applyAlignment="1" applyProtection="1">
      <alignment vertical="top"/>
      <protection locked="0"/>
    </xf>
    <xf numFmtId="38" fontId="10" fillId="0" borderId="0" xfId="1" applyFont="1" applyAlignment="1" applyProtection="1">
      <alignment vertical="center"/>
      <protection locked="0"/>
    </xf>
    <xf numFmtId="38" fontId="14" fillId="0" borderId="0" xfId="1" applyFont="1" applyAlignment="1" applyProtection="1">
      <alignment vertical="top" wrapText="1"/>
      <protection locked="0"/>
    </xf>
    <xf numFmtId="0" fontId="15" fillId="0" borderId="23" xfId="0" applyFont="1" applyBorder="1" applyAlignment="1" applyProtection="1">
      <alignment vertical="center" wrapText="1"/>
      <protection locked="0"/>
    </xf>
    <xf numFmtId="38" fontId="13" fillId="0" borderId="23" xfId="1" applyFont="1" applyFill="1" applyBorder="1" applyAlignment="1" applyProtection="1">
      <alignment horizontal="left" vertical="center"/>
      <protection locked="0"/>
    </xf>
    <xf numFmtId="38" fontId="10" fillId="0" borderId="23" xfId="1" applyFont="1" applyBorder="1" applyProtection="1">
      <alignment vertical="center"/>
      <protection locked="0"/>
    </xf>
    <xf numFmtId="38" fontId="10" fillId="0" borderId="35" xfId="1" applyFont="1" applyBorder="1" applyAlignment="1" applyProtection="1">
      <alignment vertical="center" wrapText="1"/>
      <protection locked="0"/>
    </xf>
    <xf numFmtId="38" fontId="10" fillId="0" borderId="37" xfId="1" applyFont="1" applyBorder="1" applyAlignment="1" applyProtection="1">
      <alignment vertical="center" wrapText="1"/>
      <protection locked="0"/>
    </xf>
    <xf numFmtId="0" fontId="10" fillId="0" borderId="0" xfId="1" applyNumberFormat="1" applyFont="1" applyProtection="1">
      <alignment vertical="center"/>
      <protection locked="0"/>
    </xf>
    <xf numFmtId="38" fontId="12" fillId="0" borderId="39" xfId="1" applyFont="1" applyBorder="1" applyAlignment="1" applyProtection="1">
      <alignment vertical="center" wrapText="1"/>
      <protection locked="0"/>
    </xf>
    <xf numFmtId="0" fontId="10" fillId="0" borderId="0" xfId="1" applyNumberFormat="1" applyFont="1" applyAlignment="1" applyProtection="1">
      <alignment vertical="center" wrapText="1"/>
      <protection locked="0"/>
    </xf>
    <xf numFmtId="38" fontId="10" fillId="0" borderId="0" xfId="1" applyFont="1" applyBorder="1" applyAlignment="1" applyProtection="1">
      <alignment vertical="center"/>
      <protection locked="0"/>
    </xf>
    <xf numFmtId="38" fontId="10" fillId="4" borderId="18" xfId="1" applyFont="1" applyFill="1" applyBorder="1" applyAlignment="1" applyProtection="1">
      <alignment horizontal="right" vertical="center" wrapText="1"/>
    </xf>
    <xf numFmtId="38" fontId="10" fillId="3" borderId="19" xfId="1" applyFont="1" applyFill="1" applyBorder="1" applyAlignment="1" applyProtection="1">
      <alignment horizontal="right" vertical="center"/>
    </xf>
    <xf numFmtId="38" fontId="10" fillId="4" borderId="25" xfId="1" applyFont="1" applyFill="1" applyBorder="1" applyAlignment="1" applyProtection="1">
      <alignment horizontal="right" vertical="center"/>
    </xf>
    <xf numFmtId="38" fontId="13" fillId="4" borderId="28" xfId="1" applyFont="1" applyFill="1" applyBorder="1" applyAlignment="1" applyProtection="1">
      <alignment horizontal="right" vertical="center"/>
    </xf>
    <xf numFmtId="38" fontId="13" fillId="2" borderId="28" xfId="1" applyFont="1" applyFill="1" applyBorder="1" applyAlignment="1" applyProtection="1">
      <alignment horizontal="right" vertical="center"/>
    </xf>
    <xf numFmtId="38" fontId="13" fillId="4" borderId="16" xfId="1" applyFont="1" applyFill="1" applyBorder="1" applyAlignment="1" applyProtection="1">
      <alignment horizontal="right" vertical="center"/>
    </xf>
    <xf numFmtId="38" fontId="13" fillId="4" borderId="20" xfId="1" applyFont="1" applyFill="1" applyBorder="1" applyAlignment="1" applyProtection="1">
      <alignment horizontal="right" vertical="center" wrapText="1"/>
    </xf>
    <xf numFmtId="38" fontId="10" fillId="4" borderId="17" xfId="1" applyFont="1" applyFill="1" applyBorder="1" applyProtection="1">
      <alignment vertical="center"/>
    </xf>
    <xf numFmtId="41" fontId="10" fillId="4" borderId="30" xfId="1" applyNumberFormat="1" applyFont="1" applyFill="1" applyBorder="1" applyAlignment="1" applyProtection="1">
      <alignment horizontal="right" vertical="center"/>
    </xf>
    <xf numFmtId="38" fontId="10" fillId="4" borderId="29" xfId="1" applyFont="1" applyFill="1" applyBorder="1" applyAlignment="1" applyProtection="1">
      <alignment horizontal="right" vertical="center" wrapText="1"/>
    </xf>
    <xf numFmtId="38" fontId="13" fillId="4" borderId="30" xfId="1" applyFont="1" applyFill="1" applyBorder="1" applyAlignment="1" applyProtection="1">
      <alignment horizontal="right" vertical="center"/>
    </xf>
    <xf numFmtId="38" fontId="13" fillId="2" borderId="1" xfId="1" applyFont="1" applyFill="1" applyBorder="1" applyProtection="1">
      <alignment vertical="center"/>
    </xf>
    <xf numFmtId="38" fontId="13" fillId="4" borderId="16" xfId="1" applyFont="1" applyFill="1" applyBorder="1" applyAlignment="1" applyProtection="1">
      <alignment horizontal="right" vertical="center" wrapText="1"/>
    </xf>
    <xf numFmtId="38" fontId="10" fillId="0" borderId="36" xfId="1" applyFont="1" applyBorder="1" applyAlignment="1" applyProtection="1">
      <alignment vertical="center" wrapText="1"/>
    </xf>
    <xf numFmtId="38" fontId="10" fillId="0" borderId="38" xfId="1" applyFont="1" applyBorder="1" applyAlignment="1" applyProtection="1">
      <alignment vertical="center" wrapText="1"/>
    </xf>
    <xf numFmtId="38" fontId="10"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6" borderId="0" xfId="0" applyFont="1" applyFill="1" applyProtection="1">
      <alignment vertical="center"/>
      <protection locked="0"/>
    </xf>
    <xf numFmtId="38" fontId="10" fillId="4" borderId="18" xfId="1" applyFont="1" applyFill="1" applyBorder="1" applyAlignment="1" applyProtection="1">
      <alignment horizontal="center" vertical="center" wrapText="1"/>
      <protection locked="0"/>
    </xf>
    <xf numFmtId="38" fontId="12" fillId="0" borderId="18" xfId="1" applyFont="1" applyBorder="1" applyAlignment="1" applyProtection="1">
      <alignment vertical="center"/>
      <protection locked="0"/>
    </xf>
    <xf numFmtId="38" fontId="12" fillId="0" borderId="21" xfId="1" applyFont="1" applyBorder="1" applyAlignment="1" applyProtection="1">
      <alignment vertical="center"/>
      <protection locked="0"/>
    </xf>
    <xf numFmtId="38" fontId="12" fillId="0" borderId="21" xfId="1" applyFont="1" applyBorder="1" applyAlignment="1" applyProtection="1">
      <alignment vertical="center" wrapText="1"/>
      <protection locked="0"/>
    </xf>
    <xf numFmtId="38" fontId="10" fillId="0" borderId="21" xfId="1" applyFont="1" applyBorder="1" applyAlignment="1">
      <alignment vertical="center" wrapTex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7"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1" xfId="0" applyFont="1" applyBorder="1" applyAlignment="1" applyProtection="1">
      <alignment horizontal="center" vertical="center" wrapText="1"/>
      <protection locked="0"/>
    </xf>
    <xf numFmtId="38" fontId="4"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4" fillId="9" borderId="2" xfId="0" applyFont="1" applyFill="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38" fontId="13" fillId="0" borderId="3" xfId="1" applyFont="1" applyBorder="1" applyAlignment="1" applyProtection="1">
      <alignment horizontal="center" vertical="center"/>
    </xf>
    <xf numFmtId="38" fontId="10" fillId="4" borderId="18" xfId="1" applyFont="1" applyFill="1" applyBorder="1" applyAlignment="1" applyProtection="1">
      <alignment horizontal="center" vertical="center"/>
      <protection locked="0"/>
    </xf>
    <xf numFmtId="38" fontId="10" fillId="4" borderId="20" xfId="1" applyFont="1" applyFill="1" applyBorder="1" applyAlignment="1" applyProtection="1">
      <alignment horizontal="center" vertical="center"/>
      <protection locked="0"/>
    </xf>
    <xf numFmtId="38" fontId="10" fillId="4" borderId="18" xfId="1" applyFont="1" applyFill="1" applyBorder="1" applyAlignment="1" applyProtection="1">
      <alignment horizontal="center" vertical="center" wrapText="1"/>
      <protection locked="0"/>
    </xf>
    <xf numFmtId="38" fontId="10" fillId="4" borderId="20" xfId="1" applyFont="1" applyFill="1" applyBorder="1" applyAlignment="1" applyProtection="1">
      <alignment horizontal="center" vertical="center" wrapText="1"/>
      <protection locked="0"/>
    </xf>
    <xf numFmtId="38" fontId="13" fillId="5" borderId="3" xfId="1" applyFont="1" applyFill="1" applyBorder="1" applyAlignment="1" applyProtection="1">
      <alignment horizontal="center" vertical="center"/>
      <protection locked="0"/>
    </xf>
    <xf numFmtId="38" fontId="9" fillId="0" borderId="0" xfId="1" applyFont="1" applyAlignment="1" applyProtection="1">
      <alignment horizontal="left" vertical="center"/>
      <protection locked="0"/>
    </xf>
    <xf numFmtId="38" fontId="10" fillId="0" borderId="14" xfId="1" applyFont="1" applyBorder="1" applyProtection="1">
      <alignment vertical="center"/>
      <protection locked="0"/>
    </xf>
    <xf numFmtId="38" fontId="10" fillId="0" borderId="15" xfId="1" applyFont="1" applyBorder="1" applyProtection="1">
      <alignment vertical="center"/>
      <protection locked="0"/>
    </xf>
    <xf numFmtId="38" fontId="10" fillId="0" borderId="2" xfId="1" applyFont="1" applyBorder="1" applyAlignment="1" applyProtection="1">
      <alignment horizontal="center" vertical="center"/>
      <protection locked="0"/>
    </xf>
    <xf numFmtId="38" fontId="10" fillId="0" borderId="24" xfId="1" applyFont="1" applyBorder="1" applyAlignment="1" applyProtection="1">
      <alignment horizontal="left" vertical="center" wrapText="1"/>
      <protection locked="0"/>
    </xf>
    <xf numFmtId="38" fontId="10" fillId="0" borderId="19" xfId="1" applyFont="1" applyBorder="1" applyAlignment="1" applyProtection="1">
      <alignment horizontal="left" vertical="center" wrapText="1"/>
      <protection locked="0"/>
    </xf>
    <xf numFmtId="38" fontId="10" fillId="0" borderId="25" xfId="1" applyFont="1" applyBorder="1" applyAlignment="1" applyProtection="1">
      <alignment horizontal="left" vertical="center" wrapText="1"/>
      <protection locked="0"/>
    </xf>
    <xf numFmtId="38" fontId="10" fillId="0" borderId="28" xfId="1" applyFont="1" applyBorder="1" applyAlignment="1" applyProtection="1">
      <alignment horizontal="left" vertical="center" wrapText="1"/>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14">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29</xdr:row>
      <xdr:rowOff>44823</xdr:rowOff>
    </xdr:from>
    <xdr:to>
      <xdr:col>5</xdr:col>
      <xdr:colOff>649941</xdr:colOff>
      <xdr:row>30</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109</xdr:row>
      <xdr:rowOff>44823</xdr:rowOff>
    </xdr:from>
    <xdr:to>
      <xdr:col>5</xdr:col>
      <xdr:colOff>649941</xdr:colOff>
      <xdr:row>110</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48</xdr:row>
      <xdr:rowOff>201610</xdr:rowOff>
    </xdr:from>
    <xdr:to>
      <xdr:col>5</xdr:col>
      <xdr:colOff>402168</xdr:colOff>
      <xdr:row>65</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53</xdr:row>
      <xdr:rowOff>136525</xdr:rowOff>
    </xdr:from>
    <xdr:to>
      <xdr:col>0</xdr:col>
      <xdr:colOff>360365</xdr:colOff>
      <xdr:row>54</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52</xdr:row>
      <xdr:rowOff>65087</xdr:rowOff>
    </xdr:from>
    <xdr:to>
      <xdr:col>4</xdr:col>
      <xdr:colOff>1111250</xdr:colOff>
      <xdr:row>55</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49</xdr:row>
      <xdr:rowOff>185737</xdr:rowOff>
    </xdr:from>
    <xdr:to>
      <xdr:col>1</xdr:col>
      <xdr:colOff>685800</xdr:colOff>
      <xdr:row>51</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57</xdr:row>
      <xdr:rowOff>49213</xdr:rowOff>
    </xdr:from>
    <xdr:to>
      <xdr:col>0</xdr:col>
      <xdr:colOff>360366</xdr:colOff>
      <xdr:row>58</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56</xdr:row>
      <xdr:rowOff>80962</xdr:rowOff>
    </xdr:from>
    <xdr:to>
      <xdr:col>4</xdr:col>
      <xdr:colOff>1111250</xdr:colOff>
      <xdr:row>59</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61</xdr:row>
      <xdr:rowOff>74613</xdr:rowOff>
    </xdr:from>
    <xdr:to>
      <xdr:col>0</xdr:col>
      <xdr:colOff>377829</xdr:colOff>
      <xdr:row>62</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60</xdr:row>
      <xdr:rowOff>106362</xdr:rowOff>
    </xdr:from>
    <xdr:to>
      <xdr:col>4</xdr:col>
      <xdr:colOff>1111250</xdr:colOff>
      <xdr:row>63</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53</xdr:row>
          <xdr:rowOff>142875</xdr:rowOff>
        </xdr:from>
        <xdr:to>
          <xdr:col>0</xdr:col>
          <xdr:colOff>447675</xdr:colOff>
          <xdr:row>54</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57</xdr:row>
          <xdr:rowOff>9525</xdr:rowOff>
        </xdr:from>
        <xdr:to>
          <xdr:col>0</xdr:col>
          <xdr:colOff>428625</xdr:colOff>
          <xdr:row>58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61</xdr:row>
          <xdr:rowOff>38100</xdr:rowOff>
        </xdr:from>
        <xdr:to>
          <xdr:col>0</xdr:col>
          <xdr:colOff>466725</xdr:colOff>
          <xdr:row>62</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28"/>
  <sheetViews>
    <sheetView showGridLines="0" tabSelected="1" view="pageBreakPreview" zoomScaleNormal="100" zoomScaleSheetLayoutView="100" workbookViewId="0">
      <selection activeCell="G19" sqref="G19:K19"/>
    </sheetView>
  </sheetViews>
  <sheetFormatPr defaultColWidth="9" defaultRowHeight="20.25" customHeight="1" x14ac:dyDescent="0.4"/>
  <cols>
    <col min="1" max="11" width="9.5" style="67" customWidth="1"/>
    <col min="12" max="16384" width="9" style="35"/>
  </cols>
  <sheetData>
    <row r="2" spans="1:12" ht="20.25" customHeight="1" x14ac:dyDescent="0.4">
      <c r="A2" s="66" t="s">
        <v>67</v>
      </c>
    </row>
    <row r="3" spans="1:12" ht="20.25" customHeight="1" x14ac:dyDescent="0.4">
      <c r="A3" s="67" t="s">
        <v>0</v>
      </c>
    </row>
    <row r="4" spans="1:12" ht="20.25" customHeight="1" x14ac:dyDescent="0.4">
      <c r="H4" s="67" t="s">
        <v>117</v>
      </c>
    </row>
    <row r="6" spans="1:12" ht="20.25" customHeight="1" x14ac:dyDescent="0.4">
      <c r="H6" s="67" t="s">
        <v>76</v>
      </c>
    </row>
    <row r="7" spans="1:12" ht="20.25" customHeight="1" x14ac:dyDescent="0.4">
      <c r="H7" s="121" t="s">
        <v>77</v>
      </c>
      <c r="I7" s="121"/>
      <c r="J7" s="121"/>
      <c r="K7" s="121"/>
      <c r="L7" s="121"/>
    </row>
    <row r="8" spans="1:12" ht="20.25" customHeight="1" x14ac:dyDescent="0.4">
      <c r="H8" s="121"/>
      <c r="I8" s="121"/>
      <c r="J8" s="121"/>
      <c r="K8" s="121"/>
      <c r="L8" s="121"/>
    </row>
    <row r="9" spans="1:12" ht="20.25" customHeight="1" x14ac:dyDescent="0.4">
      <c r="H9" s="67" t="s">
        <v>78</v>
      </c>
    </row>
    <row r="10" spans="1:12" ht="20.25" customHeight="1" x14ac:dyDescent="0.4">
      <c r="H10" s="67" t="s">
        <v>79</v>
      </c>
    </row>
    <row r="11" spans="1:12" ht="20.25" customHeight="1" x14ac:dyDescent="0.4">
      <c r="H11" s="67" t="s">
        <v>80</v>
      </c>
    </row>
    <row r="12" spans="1:12" ht="20.25" customHeight="1" x14ac:dyDescent="0.4">
      <c r="H12" s="67" t="s">
        <v>81</v>
      </c>
    </row>
    <row r="13" spans="1:12" ht="20.25" customHeight="1" thickBot="1" x14ac:dyDescent="0.45">
      <c r="A13" s="68" t="s">
        <v>73</v>
      </c>
      <c r="B13" s="68"/>
      <c r="C13" s="68"/>
      <c r="D13" s="68"/>
      <c r="E13" s="68"/>
      <c r="F13" s="68"/>
    </row>
    <row r="14" spans="1:12" ht="20.25" customHeight="1" thickBot="1" x14ac:dyDescent="0.45">
      <c r="A14" s="122" t="s">
        <v>70</v>
      </c>
      <c r="B14" s="122"/>
      <c r="C14" s="69" t="s">
        <v>18</v>
      </c>
      <c r="D14" s="117">
        <f>収支計算書!B33</f>
        <v>19960000</v>
      </c>
      <c r="E14" s="118"/>
      <c r="F14" s="70" t="s">
        <v>69</v>
      </c>
    </row>
    <row r="15" spans="1:12" ht="20.25" customHeight="1" thickBot="1" x14ac:dyDescent="0.45">
      <c r="A15" s="116" t="s">
        <v>71</v>
      </c>
      <c r="B15" s="116"/>
      <c r="C15" s="69" t="s">
        <v>18</v>
      </c>
      <c r="D15" s="117">
        <f>収支計算書!B9</f>
        <v>0</v>
      </c>
      <c r="E15" s="118"/>
      <c r="F15" s="70" t="s">
        <v>69</v>
      </c>
      <c r="H15" s="35"/>
      <c r="I15" s="35"/>
      <c r="J15" s="35"/>
      <c r="K15" s="35"/>
    </row>
    <row r="16" spans="1:12" ht="20.25" customHeight="1" thickBot="1" x14ac:dyDescent="0.45">
      <c r="A16" s="116" t="s">
        <v>72</v>
      </c>
      <c r="B16" s="116"/>
      <c r="C16" s="69" t="s">
        <v>18</v>
      </c>
      <c r="D16" s="117">
        <f>収支計算書!B8</f>
        <v>19960000</v>
      </c>
      <c r="E16" s="118"/>
      <c r="F16" s="70" t="s">
        <v>69</v>
      </c>
      <c r="G16" s="71" t="s">
        <v>75</v>
      </c>
      <c r="H16" s="71"/>
      <c r="I16" s="71"/>
      <c r="J16" s="71"/>
      <c r="K16" s="71"/>
    </row>
    <row r="18" spans="1:11" ht="20.25" customHeight="1" thickBot="1" x14ac:dyDescent="0.45">
      <c r="A18" s="68" t="s">
        <v>74</v>
      </c>
      <c r="B18" s="68"/>
      <c r="C18" s="68"/>
      <c r="D18" s="68"/>
      <c r="E18" s="68"/>
      <c r="F18" s="68"/>
      <c r="G18" s="68"/>
      <c r="H18" s="68"/>
      <c r="I18" s="68"/>
      <c r="J18" s="68"/>
      <c r="K18" s="68"/>
    </row>
    <row r="19" spans="1:11" ht="20.25" customHeight="1" thickBot="1" x14ac:dyDescent="0.45">
      <c r="A19" s="122" t="s">
        <v>1</v>
      </c>
      <c r="B19" s="122"/>
      <c r="C19" s="69" t="s">
        <v>18</v>
      </c>
      <c r="D19" s="117">
        <f>収支計算書!C10</f>
        <v>18170552</v>
      </c>
      <c r="E19" s="118"/>
      <c r="F19" s="70" t="s">
        <v>69</v>
      </c>
      <c r="G19" s="123" t="s">
        <v>2</v>
      </c>
      <c r="H19" s="123"/>
      <c r="I19" s="123"/>
      <c r="J19" s="123"/>
      <c r="K19" s="123"/>
    </row>
    <row r="20" spans="1:11" ht="20.25" customHeight="1" thickBot="1" x14ac:dyDescent="0.45">
      <c r="A20" s="116" t="s">
        <v>3</v>
      </c>
      <c r="B20" s="116"/>
      <c r="C20" s="69" t="s">
        <v>18</v>
      </c>
      <c r="D20" s="117">
        <f>収支計算書!C9</f>
        <v>552</v>
      </c>
      <c r="E20" s="118"/>
      <c r="F20" s="70" t="s">
        <v>69</v>
      </c>
      <c r="G20" s="124" t="s">
        <v>4</v>
      </c>
      <c r="H20" s="124"/>
      <c r="I20" s="124"/>
      <c r="J20" s="124"/>
      <c r="K20" s="124"/>
    </row>
    <row r="21" spans="1:11" ht="20.25" customHeight="1" thickBot="1" x14ac:dyDescent="0.45">
      <c r="A21" s="116" t="s">
        <v>5</v>
      </c>
      <c r="B21" s="116"/>
      <c r="C21" s="69" t="s">
        <v>18</v>
      </c>
      <c r="D21" s="117">
        <f>収支計算書!C8</f>
        <v>18170000</v>
      </c>
      <c r="E21" s="118"/>
      <c r="F21" s="70" t="s">
        <v>69</v>
      </c>
      <c r="G21" s="119" t="s">
        <v>6</v>
      </c>
      <c r="H21" s="119"/>
      <c r="I21" s="119"/>
      <c r="J21" s="119"/>
      <c r="K21" s="119"/>
    </row>
    <row r="22" spans="1:11" ht="20.25" customHeight="1" thickBot="1" x14ac:dyDescent="0.45">
      <c r="A22" s="116" t="s">
        <v>7</v>
      </c>
      <c r="B22" s="116"/>
      <c r="C22" s="69" t="s">
        <v>18</v>
      </c>
      <c r="D22" s="117">
        <f>収支計算書!F8</f>
        <v>1790000</v>
      </c>
      <c r="E22" s="118"/>
      <c r="F22" s="70" t="s">
        <v>69</v>
      </c>
      <c r="G22" s="120" t="s">
        <v>8</v>
      </c>
      <c r="H22" s="120"/>
      <c r="I22" s="120"/>
      <c r="J22" s="120"/>
      <c r="K22" s="120"/>
    </row>
    <row r="24" spans="1:11" ht="20.25" customHeight="1" x14ac:dyDescent="0.4">
      <c r="A24" s="67" t="s">
        <v>9</v>
      </c>
    </row>
    <row r="25" spans="1:11" ht="20.25" customHeight="1" x14ac:dyDescent="0.4">
      <c r="A25" s="67" t="s">
        <v>27</v>
      </c>
    </row>
    <row r="26" spans="1:11" ht="20.25" customHeight="1" x14ac:dyDescent="0.4">
      <c r="A26" s="67" t="s">
        <v>12</v>
      </c>
      <c r="G26" s="67" t="s">
        <v>13</v>
      </c>
    </row>
    <row r="27" spans="1:11" ht="20.25" customHeight="1" x14ac:dyDescent="0.4">
      <c r="A27" s="77" t="s">
        <v>108</v>
      </c>
      <c r="B27" s="78"/>
      <c r="C27" s="78"/>
      <c r="D27" s="78"/>
      <c r="E27" s="79"/>
      <c r="G27" s="77" t="s">
        <v>109</v>
      </c>
      <c r="H27" s="87"/>
      <c r="I27" s="87"/>
      <c r="J27" s="87"/>
      <c r="K27" s="88"/>
    </row>
    <row r="28" spans="1:11" ht="20.25" customHeight="1" x14ac:dyDescent="0.4">
      <c r="A28" s="80"/>
      <c r="B28" s="81"/>
      <c r="C28" s="81"/>
      <c r="D28" s="81"/>
      <c r="E28" s="82"/>
      <c r="G28" s="86"/>
      <c r="H28" s="89"/>
      <c r="I28" s="89"/>
      <c r="J28" s="89"/>
      <c r="K28" s="90"/>
    </row>
    <row r="29" spans="1:11" ht="20.25" customHeight="1" x14ac:dyDescent="0.4">
      <c r="A29" s="80"/>
      <c r="B29" s="81"/>
      <c r="C29" s="81"/>
      <c r="D29" s="81"/>
      <c r="E29" s="82"/>
      <c r="G29" s="86"/>
      <c r="H29" s="89"/>
      <c r="I29" s="89"/>
      <c r="J29" s="89"/>
      <c r="K29" s="90"/>
    </row>
    <row r="30" spans="1:11" ht="20.25" customHeight="1" x14ac:dyDescent="0.4">
      <c r="A30" s="80"/>
      <c r="B30" s="81"/>
      <c r="C30" s="81"/>
      <c r="D30" s="81"/>
      <c r="E30" s="82"/>
      <c r="F30" s="94"/>
      <c r="G30" s="86"/>
      <c r="H30" s="89"/>
      <c r="I30" s="89"/>
      <c r="J30" s="89"/>
      <c r="K30" s="90"/>
    </row>
    <row r="31" spans="1:11" ht="20.25" customHeight="1" x14ac:dyDescent="0.4">
      <c r="A31" s="80"/>
      <c r="B31" s="81"/>
      <c r="C31" s="81"/>
      <c r="D31" s="81"/>
      <c r="E31" s="82"/>
      <c r="F31" s="94"/>
      <c r="G31" s="86"/>
      <c r="H31" s="89"/>
      <c r="I31" s="89"/>
      <c r="J31" s="89"/>
      <c r="K31" s="90"/>
    </row>
    <row r="32" spans="1:11" ht="20.25" customHeight="1" x14ac:dyDescent="0.4">
      <c r="A32" s="80"/>
      <c r="B32" s="81"/>
      <c r="C32" s="81"/>
      <c r="D32" s="81"/>
      <c r="E32" s="82"/>
      <c r="G32" s="86"/>
      <c r="H32" s="89"/>
      <c r="I32" s="89"/>
      <c r="J32" s="89"/>
      <c r="K32" s="90"/>
    </row>
    <row r="33" spans="1:11" ht="20.25" customHeight="1" x14ac:dyDescent="0.4">
      <c r="A33" s="80"/>
      <c r="B33" s="81"/>
      <c r="C33" s="81"/>
      <c r="D33" s="81"/>
      <c r="E33" s="82"/>
      <c r="G33" s="86"/>
      <c r="H33" s="89"/>
      <c r="I33" s="89"/>
      <c r="J33" s="89"/>
      <c r="K33" s="90"/>
    </row>
    <row r="34" spans="1:11" ht="20.25" customHeight="1" x14ac:dyDescent="0.4">
      <c r="A34" s="80"/>
      <c r="B34" s="81"/>
      <c r="C34" s="81"/>
      <c r="D34" s="81"/>
      <c r="E34" s="82"/>
      <c r="G34" s="86"/>
      <c r="H34" s="89"/>
      <c r="I34" s="89"/>
      <c r="J34" s="89"/>
      <c r="K34" s="90"/>
    </row>
    <row r="35" spans="1:11" ht="20.25" customHeight="1" x14ac:dyDescent="0.4">
      <c r="A35" s="80"/>
      <c r="B35" s="81"/>
      <c r="C35" s="81"/>
      <c r="D35" s="81"/>
      <c r="E35" s="82"/>
      <c r="G35" s="86"/>
      <c r="H35" s="89"/>
      <c r="I35" s="89"/>
      <c r="J35" s="89"/>
      <c r="K35" s="90"/>
    </row>
    <row r="36" spans="1:11" ht="20.25" customHeight="1" x14ac:dyDescent="0.4">
      <c r="A36" s="83"/>
      <c r="B36" s="84"/>
      <c r="C36" s="84"/>
      <c r="D36" s="84"/>
      <c r="E36" s="85"/>
      <c r="G36" s="91"/>
      <c r="H36" s="92"/>
      <c r="I36" s="92"/>
      <c r="J36" s="92"/>
      <c r="K36" s="93"/>
    </row>
    <row r="37" spans="1:11" ht="20.25" customHeight="1" x14ac:dyDescent="0.4">
      <c r="A37" s="67" t="s">
        <v>10</v>
      </c>
    </row>
    <row r="38" spans="1:11" ht="20.25" customHeight="1" x14ac:dyDescent="0.4">
      <c r="A38" s="95" t="s">
        <v>84</v>
      </c>
      <c r="B38" s="96"/>
      <c r="C38" s="96"/>
      <c r="D38" s="96"/>
      <c r="E38" s="96"/>
      <c r="F38" s="96"/>
      <c r="G38" s="96"/>
      <c r="H38" s="96"/>
      <c r="I38" s="96"/>
      <c r="J38" s="96"/>
      <c r="K38" s="97"/>
    </row>
    <row r="39" spans="1:11" ht="20.25" customHeight="1" x14ac:dyDescent="0.4">
      <c r="A39" s="98"/>
      <c r="B39" s="99"/>
      <c r="C39" s="99"/>
      <c r="D39" s="99"/>
      <c r="E39" s="99"/>
      <c r="F39" s="99"/>
      <c r="G39" s="99"/>
      <c r="H39" s="99"/>
      <c r="I39" s="99"/>
      <c r="J39" s="99"/>
      <c r="K39" s="100"/>
    </row>
    <row r="40" spans="1:11" ht="20.25" customHeight="1" x14ac:dyDescent="0.4">
      <c r="A40" s="98"/>
      <c r="B40" s="99"/>
      <c r="C40" s="99"/>
      <c r="D40" s="99"/>
      <c r="E40" s="99"/>
      <c r="F40" s="99"/>
      <c r="G40" s="99"/>
      <c r="H40" s="99"/>
      <c r="I40" s="99"/>
      <c r="J40" s="99"/>
      <c r="K40" s="100"/>
    </row>
    <row r="41" spans="1:11" ht="20.25" customHeight="1" x14ac:dyDescent="0.4">
      <c r="A41" s="98"/>
      <c r="B41" s="99"/>
      <c r="C41" s="99"/>
      <c r="D41" s="99"/>
      <c r="E41" s="99"/>
      <c r="F41" s="99"/>
      <c r="G41" s="99"/>
      <c r="H41" s="99"/>
      <c r="I41" s="99"/>
      <c r="J41" s="99"/>
      <c r="K41" s="100"/>
    </row>
    <row r="42" spans="1:11" ht="20.25" customHeight="1" x14ac:dyDescent="0.4">
      <c r="A42" s="98"/>
      <c r="B42" s="99"/>
      <c r="C42" s="99"/>
      <c r="D42" s="99"/>
      <c r="E42" s="99"/>
      <c r="F42" s="99"/>
      <c r="G42" s="99"/>
      <c r="H42" s="99"/>
      <c r="I42" s="99"/>
      <c r="J42" s="99"/>
      <c r="K42" s="100"/>
    </row>
    <row r="43" spans="1:11" ht="20.25" customHeight="1" x14ac:dyDescent="0.4">
      <c r="A43" s="98"/>
      <c r="B43" s="99"/>
      <c r="C43" s="99"/>
      <c r="D43" s="99"/>
      <c r="E43" s="99"/>
      <c r="F43" s="99"/>
      <c r="G43" s="99"/>
      <c r="H43" s="99"/>
      <c r="I43" s="99"/>
      <c r="J43" s="99"/>
      <c r="K43" s="100"/>
    </row>
    <row r="44" spans="1:11" ht="20.25" customHeight="1" x14ac:dyDescent="0.4">
      <c r="A44" s="98"/>
      <c r="B44" s="99"/>
      <c r="C44" s="99"/>
      <c r="D44" s="99"/>
      <c r="E44" s="99"/>
      <c r="F44" s="99"/>
      <c r="G44" s="99"/>
      <c r="H44" s="99"/>
      <c r="I44" s="99"/>
      <c r="J44" s="99"/>
      <c r="K44" s="100"/>
    </row>
    <row r="45" spans="1:11" ht="20.25" customHeight="1" x14ac:dyDescent="0.4">
      <c r="A45" s="102"/>
      <c r="B45" s="103"/>
      <c r="C45" s="103"/>
      <c r="D45" s="103"/>
      <c r="E45" s="103"/>
      <c r="F45" s="103"/>
      <c r="G45" s="103"/>
      <c r="H45" s="103"/>
      <c r="I45" s="103"/>
      <c r="J45" s="103"/>
      <c r="K45" s="104"/>
    </row>
    <row r="46" spans="1:11" ht="20.25" customHeight="1" x14ac:dyDescent="0.4">
      <c r="A46" s="67" t="s">
        <v>11</v>
      </c>
    </row>
    <row r="47" spans="1:11" ht="20.25" customHeight="1" x14ac:dyDescent="0.4">
      <c r="A47" s="95" t="s">
        <v>85</v>
      </c>
      <c r="B47" s="96"/>
      <c r="C47" s="96"/>
      <c r="D47" s="96"/>
      <c r="E47" s="96"/>
      <c r="F47" s="96"/>
      <c r="G47" s="96"/>
      <c r="H47" s="96"/>
      <c r="I47" s="96"/>
      <c r="J47" s="96"/>
      <c r="K47" s="97"/>
    </row>
    <row r="48" spans="1:11" ht="20.25" customHeight="1" x14ac:dyDescent="0.4">
      <c r="A48" s="98"/>
      <c r="B48" s="99"/>
      <c r="C48" s="99"/>
      <c r="D48" s="99"/>
      <c r="E48" s="99"/>
      <c r="F48" s="99"/>
      <c r="G48" s="99"/>
      <c r="H48" s="99"/>
      <c r="I48" s="99"/>
      <c r="J48" s="99"/>
      <c r="K48" s="100"/>
    </row>
    <row r="49" spans="1:11" ht="20.25" customHeight="1" x14ac:dyDescent="0.4">
      <c r="A49" s="98"/>
      <c r="B49" s="99"/>
      <c r="C49" s="99"/>
      <c r="D49" s="99"/>
      <c r="E49" s="99"/>
      <c r="F49" s="99"/>
      <c r="G49" s="99"/>
      <c r="H49" s="99"/>
      <c r="I49" s="99"/>
      <c r="J49" s="99"/>
      <c r="K49" s="100"/>
    </row>
    <row r="50" spans="1:11" ht="20.25" customHeight="1" x14ac:dyDescent="0.4">
      <c r="A50" s="102"/>
      <c r="B50" s="103"/>
      <c r="C50" s="103"/>
      <c r="D50" s="103"/>
      <c r="E50" s="103"/>
      <c r="F50" s="103"/>
      <c r="G50" s="103"/>
      <c r="H50" s="103"/>
      <c r="I50" s="103"/>
      <c r="J50" s="103"/>
      <c r="K50" s="104"/>
    </row>
    <row r="51" spans="1:11" ht="20.25" customHeight="1" x14ac:dyDescent="0.4">
      <c r="A51" s="67" t="s">
        <v>22</v>
      </c>
    </row>
    <row r="52" spans="1:11" ht="20.25" customHeight="1" x14ac:dyDescent="0.4">
      <c r="A52" s="95" t="s">
        <v>82</v>
      </c>
      <c r="B52" s="109"/>
      <c r="C52" s="109"/>
      <c r="D52" s="109"/>
      <c r="E52" s="109"/>
      <c r="F52" s="109"/>
      <c r="G52" s="109"/>
      <c r="H52" s="109"/>
      <c r="I52" s="109"/>
      <c r="J52" s="109"/>
      <c r="K52" s="110"/>
    </row>
    <row r="53" spans="1:11" ht="20.25" customHeight="1" x14ac:dyDescent="0.4">
      <c r="A53" s="98"/>
      <c r="B53" s="111"/>
      <c r="C53" s="111"/>
      <c r="D53" s="111"/>
      <c r="E53" s="111"/>
      <c r="F53" s="111"/>
      <c r="G53" s="111"/>
      <c r="H53" s="111"/>
      <c r="I53" s="111"/>
      <c r="J53" s="111"/>
      <c r="K53" s="112"/>
    </row>
    <row r="54" spans="1:11" ht="20.25" customHeight="1" x14ac:dyDescent="0.4">
      <c r="A54" s="113"/>
      <c r="B54" s="114"/>
      <c r="C54" s="114"/>
      <c r="D54" s="114"/>
      <c r="E54" s="114"/>
      <c r="F54" s="114"/>
      <c r="G54" s="114"/>
      <c r="H54" s="114"/>
      <c r="I54" s="114"/>
      <c r="J54" s="114"/>
      <c r="K54" s="115"/>
    </row>
    <row r="56" spans="1:11" ht="20.25" customHeight="1" x14ac:dyDescent="0.4">
      <c r="A56" s="67" t="s">
        <v>19</v>
      </c>
    </row>
    <row r="58" spans="1:11" ht="20.25" customHeight="1" x14ac:dyDescent="0.4">
      <c r="A58" s="67" t="s">
        <v>14</v>
      </c>
    </row>
    <row r="59" spans="1:11" ht="20.25" customHeight="1" x14ac:dyDescent="0.4">
      <c r="A59" s="95" t="s">
        <v>83</v>
      </c>
      <c r="B59" s="96"/>
      <c r="C59" s="96"/>
      <c r="D59" s="96"/>
      <c r="E59" s="96"/>
      <c r="F59" s="96"/>
      <c r="G59" s="96"/>
      <c r="H59" s="96"/>
      <c r="I59" s="96"/>
      <c r="J59" s="96"/>
      <c r="K59" s="97"/>
    </row>
    <row r="60" spans="1:11" ht="20.25" customHeight="1" x14ac:dyDescent="0.4">
      <c r="A60" s="98"/>
      <c r="B60" s="99"/>
      <c r="C60" s="99"/>
      <c r="D60" s="99"/>
      <c r="E60" s="99"/>
      <c r="F60" s="99"/>
      <c r="G60" s="99"/>
      <c r="H60" s="99"/>
      <c r="I60" s="99"/>
      <c r="J60" s="99"/>
      <c r="K60" s="100"/>
    </row>
    <row r="61" spans="1:11" ht="20.25" customHeight="1" x14ac:dyDescent="0.4">
      <c r="A61" s="98"/>
      <c r="B61" s="99"/>
      <c r="C61" s="99"/>
      <c r="D61" s="99"/>
      <c r="E61" s="99"/>
      <c r="F61" s="99"/>
      <c r="G61" s="99"/>
      <c r="H61" s="99"/>
      <c r="I61" s="99"/>
      <c r="J61" s="99"/>
      <c r="K61" s="100"/>
    </row>
    <row r="62" spans="1:11" ht="20.25" customHeight="1" x14ac:dyDescent="0.4">
      <c r="A62" s="98"/>
      <c r="B62" s="99"/>
      <c r="C62" s="99"/>
      <c r="D62" s="99"/>
      <c r="E62" s="99"/>
      <c r="F62" s="99"/>
      <c r="G62" s="99"/>
      <c r="H62" s="99"/>
      <c r="I62" s="99"/>
      <c r="J62" s="99"/>
      <c r="K62" s="100"/>
    </row>
    <row r="63" spans="1:11" ht="20.25" customHeight="1" x14ac:dyDescent="0.4">
      <c r="A63" s="98"/>
      <c r="B63" s="99"/>
      <c r="C63" s="99"/>
      <c r="D63" s="99"/>
      <c r="E63" s="99"/>
      <c r="F63" s="99"/>
      <c r="G63" s="99"/>
      <c r="H63" s="99"/>
      <c r="I63" s="99"/>
      <c r="J63" s="99"/>
      <c r="K63" s="100"/>
    </row>
    <row r="64" spans="1:11" ht="20.25" customHeight="1" x14ac:dyDescent="0.4">
      <c r="A64" s="98"/>
      <c r="B64" s="99"/>
      <c r="C64" s="99"/>
      <c r="D64" s="99"/>
      <c r="E64" s="99"/>
      <c r="F64" s="99"/>
      <c r="G64" s="99"/>
      <c r="H64" s="99"/>
      <c r="I64" s="99"/>
      <c r="J64" s="99"/>
      <c r="K64" s="100"/>
    </row>
    <row r="65" spans="1:11" ht="20.25" customHeight="1" x14ac:dyDescent="0.4">
      <c r="A65" s="98"/>
      <c r="B65" s="99"/>
      <c r="C65" s="99"/>
      <c r="D65" s="99"/>
      <c r="E65" s="99"/>
      <c r="F65" s="99"/>
      <c r="G65" s="99"/>
      <c r="H65" s="99"/>
      <c r="I65" s="99"/>
      <c r="J65" s="99"/>
      <c r="K65" s="100"/>
    </row>
    <row r="66" spans="1:11" ht="20.25" customHeight="1" x14ac:dyDescent="0.4">
      <c r="A66" s="98"/>
      <c r="B66" s="99"/>
      <c r="C66" s="99"/>
      <c r="D66" s="99"/>
      <c r="E66" s="99"/>
      <c r="F66" s="99"/>
      <c r="G66" s="99"/>
      <c r="H66" s="99"/>
      <c r="I66" s="99"/>
      <c r="J66" s="99"/>
      <c r="K66" s="100"/>
    </row>
    <row r="67" spans="1:11" ht="20.25" customHeight="1" x14ac:dyDescent="0.4">
      <c r="A67" s="102"/>
      <c r="B67" s="103"/>
      <c r="C67" s="103"/>
      <c r="D67" s="103"/>
      <c r="E67" s="103"/>
      <c r="F67" s="103"/>
      <c r="G67" s="103"/>
      <c r="H67" s="103"/>
      <c r="I67" s="103"/>
      <c r="J67" s="103"/>
      <c r="K67" s="104"/>
    </row>
    <row r="69" spans="1:11" ht="20.25" customHeight="1" x14ac:dyDescent="0.4">
      <c r="A69" s="67" t="s">
        <v>25</v>
      </c>
    </row>
    <row r="70" spans="1:11" ht="20.25" customHeight="1" x14ac:dyDescent="0.4">
      <c r="A70" s="105" t="s">
        <v>15</v>
      </c>
      <c r="B70" s="106"/>
      <c r="C70" s="1">
        <f>LEN(A71)</f>
        <v>638</v>
      </c>
      <c r="D70" s="107" t="s">
        <v>26</v>
      </c>
      <c r="E70" s="107"/>
      <c r="F70" s="108" t="str">
        <f>IF($C$70&lt;700,"OK","700文字を越えています。700文字以内になるようご調整ください。")</f>
        <v>OK</v>
      </c>
      <c r="G70" s="108"/>
      <c r="H70" s="108"/>
      <c r="I70" s="108"/>
      <c r="J70" s="108"/>
      <c r="K70" s="108"/>
    </row>
    <row r="71" spans="1:11" ht="20.25" customHeight="1" x14ac:dyDescent="0.4">
      <c r="A71" s="95" t="s">
        <v>107</v>
      </c>
      <c r="B71" s="96"/>
      <c r="C71" s="96"/>
      <c r="D71" s="96"/>
      <c r="E71" s="96"/>
      <c r="F71" s="96"/>
      <c r="G71" s="96"/>
      <c r="H71" s="96"/>
      <c r="I71" s="96"/>
      <c r="J71" s="96"/>
      <c r="K71" s="97"/>
    </row>
    <row r="72" spans="1:11" ht="20.25" customHeight="1" x14ac:dyDescent="0.4">
      <c r="A72" s="98"/>
      <c r="B72" s="99"/>
      <c r="C72" s="99"/>
      <c r="D72" s="99"/>
      <c r="E72" s="99"/>
      <c r="F72" s="99"/>
      <c r="G72" s="99"/>
      <c r="H72" s="99"/>
      <c r="I72" s="99"/>
      <c r="J72" s="99"/>
      <c r="K72" s="100"/>
    </row>
    <row r="73" spans="1:11" ht="20.25" customHeight="1" x14ac:dyDescent="0.4">
      <c r="A73" s="98"/>
      <c r="B73" s="99"/>
      <c r="C73" s="99"/>
      <c r="D73" s="99"/>
      <c r="E73" s="99"/>
      <c r="F73" s="99"/>
      <c r="G73" s="99"/>
      <c r="H73" s="99"/>
      <c r="I73" s="99"/>
      <c r="J73" s="99"/>
      <c r="K73" s="100"/>
    </row>
    <row r="74" spans="1:11" ht="20.25" customHeight="1" x14ac:dyDescent="0.4">
      <c r="A74" s="98"/>
      <c r="B74" s="99"/>
      <c r="C74" s="99"/>
      <c r="D74" s="99"/>
      <c r="E74" s="99"/>
      <c r="F74" s="99"/>
      <c r="G74" s="99"/>
      <c r="H74" s="99"/>
      <c r="I74" s="99"/>
      <c r="J74" s="99"/>
      <c r="K74" s="100"/>
    </row>
    <row r="75" spans="1:11" ht="20.25" customHeight="1" x14ac:dyDescent="0.4">
      <c r="A75" s="98"/>
      <c r="B75" s="99"/>
      <c r="C75" s="99"/>
      <c r="D75" s="99"/>
      <c r="E75" s="99"/>
      <c r="F75" s="99"/>
      <c r="G75" s="99"/>
      <c r="H75" s="99"/>
      <c r="I75" s="99"/>
      <c r="J75" s="99"/>
      <c r="K75" s="100"/>
    </row>
    <row r="76" spans="1:11" ht="20.25" customHeight="1" x14ac:dyDescent="0.4">
      <c r="A76" s="98"/>
      <c r="B76" s="99"/>
      <c r="C76" s="99"/>
      <c r="D76" s="99"/>
      <c r="E76" s="99"/>
      <c r="F76" s="99"/>
      <c r="G76" s="99"/>
      <c r="H76" s="99"/>
      <c r="I76" s="99"/>
      <c r="J76" s="99"/>
      <c r="K76" s="100"/>
    </row>
    <row r="77" spans="1:11" ht="20.25" customHeight="1" x14ac:dyDescent="0.4">
      <c r="A77" s="101"/>
      <c r="B77" s="99"/>
      <c r="C77" s="99"/>
      <c r="D77" s="99"/>
      <c r="E77" s="99"/>
      <c r="F77" s="99"/>
      <c r="G77" s="99"/>
      <c r="H77" s="99"/>
      <c r="I77" s="99"/>
      <c r="J77" s="99"/>
      <c r="K77" s="100"/>
    </row>
    <row r="78" spans="1:11" ht="20.25" customHeight="1" x14ac:dyDescent="0.4">
      <c r="A78" s="101"/>
      <c r="B78" s="99"/>
      <c r="C78" s="99"/>
      <c r="D78" s="99"/>
      <c r="E78" s="99"/>
      <c r="F78" s="99"/>
      <c r="G78" s="99"/>
      <c r="H78" s="99"/>
      <c r="I78" s="99"/>
      <c r="J78" s="99"/>
      <c r="K78" s="100"/>
    </row>
    <row r="79" spans="1:11" ht="20.25" customHeight="1" x14ac:dyDescent="0.4">
      <c r="A79" s="101"/>
      <c r="B79" s="99"/>
      <c r="C79" s="99"/>
      <c r="D79" s="99"/>
      <c r="E79" s="99"/>
      <c r="F79" s="99"/>
      <c r="G79" s="99"/>
      <c r="H79" s="99"/>
      <c r="I79" s="99"/>
      <c r="J79" s="99"/>
      <c r="K79" s="100"/>
    </row>
    <row r="80" spans="1:11" ht="20.25" customHeight="1" x14ac:dyDescent="0.4">
      <c r="A80" s="102"/>
      <c r="B80" s="103"/>
      <c r="C80" s="103"/>
      <c r="D80" s="103"/>
      <c r="E80" s="103"/>
      <c r="F80" s="103"/>
      <c r="G80" s="103"/>
      <c r="H80" s="103"/>
      <c r="I80" s="103"/>
      <c r="J80" s="103"/>
      <c r="K80" s="104"/>
    </row>
    <row r="82" spans="1:11" ht="20.25" customHeight="1" x14ac:dyDescent="0.4">
      <c r="A82" s="67" t="s">
        <v>20</v>
      </c>
    </row>
    <row r="83" spans="1:11" ht="20.25" customHeight="1" x14ac:dyDescent="0.4">
      <c r="A83" s="77" t="s">
        <v>106</v>
      </c>
      <c r="B83" s="78"/>
      <c r="C83" s="78"/>
      <c r="D83" s="78"/>
      <c r="E83" s="78"/>
      <c r="F83" s="78"/>
      <c r="G83" s="78"/>
      <c r="H83" s="78"/>
      <c r="I83" s="78"/>
      <c r="J83" s="78"/>
      <c r="K83" s="79"/>
    </row>
    <row r="84" spans="1:11" ht="20.25" customHeight="1" x14ac:dyDescent="0.4">
      <c r="A84" s="86"/>
      <c r="B84" s="81"/>
      <c r="C84" s="81"/>
      <c r="D84" s="81"/>
      <c r="E84" s="81"/>
      <c r="F84" s="81"/>
      <c r="G84" s="81"/>
      <c r="H84" s="81"/>
      <c r="I84" s="81"/>
      <c r="J84" s="81"/>
      <c r="K84" s="82"/>
    </row>
    <row r="85" spans="1:11" ht="20.25" customHeight="1" x14ac:dyDescent="0.4">
      <c r="A85" s="86"/>
      <c r="B85" s="81"/>
      <c r="C85" s="81"/>
      <c r="D85" s="81"/>
      <c r="E85" s="81"/>
      <c r="F85" s="81"/>
      <c r="G85" s="81"/>
      <c r="H85" s="81"/>
      <c r="I85" s="81"/>
      <c r="J85" s="81"/>
      <c r="K85" s="82"/>
    </row>
    <row r="86" spans="1:11" ht="20.25" customHeight="1" x14ac:dyDescent="0.4">
      <c r="A86" s="86"/>
      <c r="B86" s="81"/>
      <c r="C86" s="81"/>
      <c r="D86" s="81"/>
      <c r="E86" s="81"/>
      <c r="F86" s="81"/>
      <c r="G86" s="81"/>
      <c r="H86" s="81"/>
      <c r="I86" s="81"/>
      <c r="J86" s="81"/>
      <c r="K86" s="82"/>
    </row>
    <row r="87" spans="1:11" ht="20.25" customHeight="1" x14ac:dyDescent="0.4">
      <c r="A87" s="86"/>
      <c r="B87" s="81"/>
      <c r="C87" s="81"/>
      <c r="D87" s="81"/>
      <c r="E87" s="81"/>
      <c r="F87" s="81"/>
      <c r="G87" s="81"/>
      <c r="H87" s="81"/>
      <c r="I87" s="81"/>
      <c r="J87" s="81"/>
      <c r="K87" s="82"/>
    </row>
    <row r="88" spans="1:11" ht="20.25" customHeight="1" x14ac:dyDescent="0.4">
      <c r="A88" s="86"/>
      <c r="B88" s="81"/>
      <c r="C88" s="81"/>
      <c r="D88" s="81"/>
      <c r="E88" s="81"/>
      <c r="F88" s="81"/>
      <c r="G88" s="81"/>
      <c r="H88" s="81"/>
      <c r="I88" s="81"/>
      <c r="J88" s="81"/>
      <c r="K88" s="82"/>
    </row>
    <row r="89" spans="1:11" ht="20.25" customHeight="1" x14ac:dyDescent="0.4">
      <c r="A89" s="86"/>
      <c r="B89" s="81"/>
      <c r="C89" s="81"/>
      <c r="D89" s="81"/>
      <c r="E89" s="81"/>
      <c r="F89" s="81"/>
      <c r="G89" s="81"/>
      <c r="H89" s="81"/>
      <c r="I89" s="81"/>
      <c r="J89" s="81"/>
      <c r="K89" s="82"/>
    </row>
    <row r="90" spans="1:11" ht="20.25" customHeight="1" x14ac:dyDescent="0.4">
      <c r="A90" s="86"/>
      <c r="B90" s="81"/>
      <c r="C90" s="81"/>
      <c r="D90" s="81"/>
      <c r="E90" s="81"/>
      <c r="F90" s="81"/>
      <c r="G90" s="81"/>
      <c r="H90" s="81"/>
      <c r="I90" s="81"/>
      <c r="J90" s="81"/>
      <c r="K90" s="82"/>
    </row>
    <row r="91" spans="1:11" ht="20.25" customHeight="1" x14ac:dyDescent="0.4">
      <c r="A91" s="86"/>
      <c r="B91" s="81"/>
      <c r="C91" s="81"/>
      <c r="D91" s="81"/>
      <c r="E91" s="81"/>
      <c r="F91" s="81"/>
      <c r="G91" s="81"/>
      <c r="H91" s="81"/>
      <c r="I91" s="81"/>
      <c r="J91" s="81"/>
      <c r="K91" s="82"/>
    </row>
    <row r="92" spans="1:11" ht="20.25" customHeight="1" x14ac:dyDescent="0.4">
      <c r="A92" s="83"/>
      <c r="B92" s="84"/>
      <c r="C92" s="84"/>
      <c r="D92" s="84"/>
      <c r="E92" s="84"/>
      <c r="F92" s="84"/>
      <c r="G92" s="84"/>
      <c r="H92" s="84"/>
      <c r="I92" s="84"/>
      <c r="J92" s="84"/>
      <c r="K92" s="85"/>
    </row>
    <row r="94" spans="1:11" ht="20.25" customHeight="1" x14ac:dyDescent="0.4">
      <c r="A94" s="67" t="s">
        <v>24</v>
      </c>
    </row>
    <row r="95" spans="1:11" ht="20.25" customHeight="1" x14ac:dyDescent="0.4">
      <c r="A95" s="77" t="s">
        <v>86</v>
      </c>
      <c r="B95" s="78"/>
      <c r="C95" s="78"/>
      <c r="D95" s="78"/>
      <c r="E95" s="78"/>
      <c r="F95" s="78"/>
      <c r="G95" s="78"/>
      <c r="H95" s="78"/>
      <c r="I95" s="78"/>
      <c r="J95" s="78"/>
      <c r="K95" s="79"/>
    </row>
    <row r="96" spans="1:11" ht="20.25" customHeight="1" x14ac:dyDescent="0.4">
      <c r="A96" s="86"/>
      <c r="B96" s="81"/>
      <c r="C96" s="81"/>
      <c r="D96" s="81"/>
      <c r="E96" s="81"/>
      <c r="F96" s="81"/>
      <c r="G96" s="81"/>
      <c r="H96" s="81"/>
      <c r="I96" s="81"/>
      <c r="J96" s="81"/>
      <c r="K96" s="82"/>
    </row>
    <row r="97" spans="1:11" ht="20.25" customHeight="1" x14ac:dyDescent="0.4">
      <c r="A97" s="86"/>
      <c r="B97" s="81"/>
      <c r="C97" s="81"/>
      <c r="D97" s="81"/>
      <c r="E97" s="81"/>
      <c r="F97" s="81"/>
      <c r="G97" s="81"/>
      <c r="H97" s="81"/>
      <c r="I97" s="81"/>
      <c r="J97" s="81"/>
      <c r="K97" s="82"/>
    </row>
    <row r="98" spans="1:11" ht="20.25" customHeight="1" x14ac:dyDescent="0.4">
      <c r="A98" s="86"/>
      <c r="B98" s="81"/>
      <c r="C98" s="81"/>
      <c r="D98" s="81"/>
      <c r="E98" s="81"/>
      <c r="F98" s="81"/>
      <c r="G98" s="81"/>
      <c r="H98" s="81"/>
      <c r="I98" s="81"/>
      <c r="J98" s="81"/>
      <c r="K98" s="82"/>
    </row>
    <row r="99" spans="1:11" ht="20.25" customHeight="1" x14ac:dyDescent="0.4">
      <c r="A99" s="86"/>
      <c r="B99" s="81"/>
      <c r="C99" s="81"/>
      <c r="D99" s="81"/>
      <c r="E99" s="81"/>
      <c r="F99" s="81"/>
      <c r="G99" s="81"/>
      <c r="H99" s="81"/>
      <c r="I99" s="81"/>
      <c r="J99" s="81"/>
      <c r="K99" s="82"/>
    </row>
    <row r="100" spans="1:11" ht="20.25" customHeight="1" x14ac:dyDescent="0.4">
      <c r="A100" s="86"/>
      <c r="B100" s="81"/>
      <c r="C100" s="81"/>
      <c r="D100" s="81"/>
      <c r="E100" s="81"/>
      <c r="F100" s="81"/>
      <c r="G100" s="81"/>
      <c r="H100" s="81"/>
      <c r="I100" s="81"/>
      <c r="J100" s="81"/>
      <c r="K100" s="82"/>
    </row>
    <row r="101" spans="1:11" ht="20.25" customHeight="1" x14ac:dyDescent="0.4">
      <c r="A101" s="86"/>
      <c r="B101" s="81"/>
      <c r="C101" s="81"/>
      <c r="D101" s="81"/>
      <c r="E101" s="81"/>
      <c r="F101" s="81"/>
      <c r="G101" s="81"/>
      <c r="H101" s="81"/>
      <c r="I101" s="81"/>
      <c r="J101" s="81"/>
      <c r="K101" s="82"/>
    </row>
    <row r="102" spans="1:11" ht="20.25" customHeight="1" x14ac:dyDescent="0.4">
      <c r="A102" s="86"/>
      <c r="B102" s="81"/>
      <c r="C102" s="81"/>
      <c r="D102" s="81"/>
      <c r="E102" s="81"/>
      <c r="F102" s="81"/>
      <c r="G102" s="81"/>
      <c r="H102" s="81"/>
      <c r="I102" s="81"/>
      <c r="J102" s="81"/>
      <c r="K102" s="82"/>
    </row>
    <row r="103" spans="1:11" ht="20.25" customHeight="1" x14ac:dyDescent="0.4">
      <c r="A103" s="83"/>
      <c r="B103" s="84"/>
      <c r="C103" s="84"/>
      <c r="D103" s="84"/>
      <c r="E103" s="84"/>
      <c r="F103" s="84"/>
      <c r="G103" s="84"/>
      <c r="H103" s="84"/>
      <c r="I103" s="84"/>
      <c r="J103" s="84"/>
      <c r="K103" s="85"/>
    </row>
    <row r="105" spans="1:11" ht="20.25" customHeight="1" x14ac:dyDescent="0.4">
      <c r="A105" s="67" t="s">
        <v>23</v>
      </c>
    </row>
    <row r="106" spans="1:11" ht="20.25" customHeight="1" x14ac:dyDescent="0.4">
      <c r="A106" s="67" t="s">
        <v>16</v>
      </c>
      <c r="G106" s="67" t="s">
        <v>17</v>
      </c>
    </row>
    <row r="107" spans="1:11" ht="20.25" customHeight="1" x14ac:dyDescent="0.4">
      <c r="A107" s="77" t="s">
        <v>110</v>
      </c>
      <c r="B107" s="78"/>
      <c r="C107" s="78"/>
      <c r="D107" s="78"/>
      <c r="E107" s="79"/>
      <c r="G107" s="77" t="s">
        <v>114</v>
      </c>
      <c r="H107" s="87"/>
      <c r="I107" s="87"/>
      <c r="J107" s="87"/>
      <c r="K107" s="88"/>
    </row>
    <row r="108" spans="1:11" ht="20.25" customHeight="1" x14ac:dyDescent="0.4">
      <c r="A108" s="80"/>
      <c r="B108" s="81"/>
      <c r="C108" s="81"/>
      <c r="D108" s="81"/>
      <c r="E108" s="82"/>
      <c r="G108" s="86"/>
      <c r="H108" s="89"/>
      <c r="I108" s="89"/>
      <c r="J108" s="89"/>
      <c r="K108" s="90"/>
    </row>
    <row r="109" spans="1:11" ht="20.25" customHeight="1" x14ac:dyDescent="0.4">
      <c r="A109" s="80"/>
      <c r="B109" s="81"/>
      <c r="C109" s="81"/>
      <c r="D109" s="81"/>
      <c r="E109" s="82"/>
      <c r="G109" s="86"/>
      <c r="H109" s="89"/>
      <c r="I109" s="89"/>
      <c r="J109" s="89"/>
      <c r="K109" s="90"/>
    </row>
    <row r="110" spans="1:11" ht="20.25" customHeight="1" x14ac:dyDescent="0.4">
      <c r="A110" s="80"/>
      <c r="B110" s="81"/>
      <c r="C110" s="81"/>
      <c r="D110" s="81"/>
      <c r="E110" s="82"/>
      <c r="F110" s="94"/>
      <c r="G110" s="86"/>
      <c r="H110" s="89"/>
      <c r="I110" s="89"/>
      <c r="J110" s="89"/>
      <c r="K110" s="90"/>
    </row>
    <row r="111" spans="1:11" ht="20.25" customHeight="1" x14ac:dyDescent="0.4">
      <c r="A111" s="80"/>
      <c r="B111" s="81"/>
      <c r="C111" s="81"/>
      <c r="D111" s="81"/>
      <c r="E111" s="82"/>
      <c r="F111" s="94"/>
      <c r="G111" s="86"/>
      <c r="H111" s="89"/>
      <c r="I111" s="89"/>
      <c r="J111" s="89"/>
      <c r="K111" s="90"/>
    </row>
    <row r="112" spans="1:11" ht="20.25" customHeight="1" x14ac:dyDescent="0.4">
      <c r="A112" s="80"/>
      <c r="B112" s="81"/>
      <c r="C112" s="81"/>
      <c r="D112" s="81"/>
      <c r="E112" s="82"/>
      <c r="G112" s="86"/>
      <c r="H112" s="89"/>
      <c r="I112" s="89"/>
      <c r="J112" s="89"/>
      <c r="K112" s="90"/>
    </row>
    <row r="113" spans="1:11" ht="20.25" customHeight="1" x14ac:dyDescent="0.4">
      <c r="A113" s="80"/>
      <c r="B113" s="81"/>
      <c r="C113" s="81"/>
      <c r="D113" s="81"/>
      <c r="E113" s="82"/>
      <c r="G113" s="86"/>
      <c r="H113" s="89"/>
      <c r="I113" s="89"/>
      <c r="J113" s="89"/>
      <c r="K113" s="90"/>
    </row>
    <row r="114" spans="1:11" ht="20.25" customHeight="1" x14ac:dyDescent="0.4">
      <c r="A114" s="80"/>
      <c r="B114" s="81"/>
      <c r="C114" s="81"/>
      <c r="D114" s="81"/>
      <c r="E114" s="82"/>
      <c r="G114" s="86"/>
      <c r="H114" s="89"/>
      <c r="I114" s="89"/>
      <c r="J114" s="89"/>
      <c r="K114" s="90"/>
    </row>
    <row r="115" spans="1:11" ht="20.25" customHeight="1" x14ac:dyDescent="0.4">
      <c r="A115" s="83"/>
      <c r="B115" s="84"/>
      <c r="C115" s="84"/>
      <c r="D115" s="84"/>
      <c r="E115" s="85"/>
      <c r="G115" s="91"/>
      <c r="H115" s="92"/>
      <c r="I115" s="92"/>
      <c r="J115" s="92"/>
      <c r="K115" s="93"/>
    </row>
    <row r="116" spans="1:11" ht="20.25" customHeight="1" x14ac:dyDescent="0.4">
      <c r="A116" s="67" t="s">
        <v>21</v>
      </c>
    </row>
    <row r="117" spans="1:11" ht="20.25" customHeight="1" x14ac:dyDescent="0.4">
      <c r="A117" s="77"/>
      <c r="B117" s="78"/>
      <c r="C117" s="78"/>
      <c r="D117" s="78"/>
      <c r="E117" s="78"/>
      <c r="F117" s="78"/>
      <c r="G117" s="78"/>
      <c r="H117" s="78"/>
      <c r="I117" s="78"/>
      <c r="J117" s="78"/>
      <c r="K117" s="79"/>
    </row>
    <row r="118" spans="1:11" ht="20.25" customHeight="1" x14ac:dyDescent="0.4">
      <c r="A118" s="80"/>
      <c r="B118" s="81"/>
      <c r="C118" s="81"/>
      <c r="D118" s="81"/>
      <c r="E118" s="81"/>
      <c r="F118" s="81"/>
      <c r="G118" s="81"/>
      <c r="H118" s="81"/>
      <c r="I118" s="81"/>
      <c r="J118" s="81"/>
      <c r="K118" s="82"/>
    </row>
    <row r="119" spans="1:11" ht="20.25" customHeight="1" x14ac:dyDescent="0.4">
      <c r="A119" s="80"/>
      <c r="B119" s="81"/>
      <c r="C119" s="81"/>
      <c r="D119" s="81"/>
      <c r="E119" s="81"/>
      <c r="F119" s="81"/>
      <c r="G119" s="81"/>
      <c r="H119" s="81"/>
      <c r="I119" s="81"/>
      <c r="J119" s="81"/>
      <c r="K119" s="82"/>
    </row>
    <row r="120" spans="1:11" ht="20.25" customHeight="1" x14ac:dyDescent="0.4">
      <c r="A120" s="83"/>
      <c r="B120" s="84"/>
      <c r="C120" s="84"/>
      <c r="D120" s="84"/>
      <c r="E120" s="84"/>
      <c r="F120" s="84"/>
      <c r="G120" s="84"/>
      <c r="H120" s="84"/>
      <c r="I120" s="84"/>
      <c r="J120" s="84"/>
      <c r="K120" s="85"/>
    </row>
    <row r="122" spans="1:11" ht="20.25" customHeight="1" x14ac:dyDescent="0.4">
      <c r="A122" s="67" t="s">
        <v>28</v>
      </c>
    </row>
    <row r="123" spans="1:11" ht="20.25" customHeight="1" x14ac:dyDescent="0.4">
      <c r="A123" s="77" t="s">
        <v>66</v>
      </c>
      <c r="B123" s="78"/>
      <c r="C123" s="78"/>
      <c r="D123" s="78"/>
      <c r="E123" s="78"/>
      <c r="F123" s="78"/>
      <c r="G123" s="78"/>
      <c r="H123" s="78"/>
      <c r="I123" s="78"/>
      <c r="J123" s="78"/>
      <c r="K123" s="79"/>
    </row>
    <row r="124" spans="1:11" ht="20.25" customHeight="1" x14ac:dyDescent="0.4">
      <c r="A124" s="80"/>
      <c r="B124" s="81"/>
      <c r="C124" s="81"/>
      <c r="D124" s="81"/>
      <c r="E124" s="81"/>
      <c r="F124" s="81"/>
      <c r="G124" s="81"/>
      <c r="H124" s="81"/>
      <c r="I124" s="81"/>
      <c r="J124" s="81"/>
      <c r="K124" s="82"/>
    </row>
    <row r="125" spans="1:11" ht="20.25" customHeight="1" x14ac:dyDescent="0.4">
      <c r="A125" s="80"/>
      <c r="B125" s="81"/>
      <c r="C125" s="81"/>
      <c r="D125" s="81"/>
      <c r="E125" s="81"/>
      <c r="F125" s="81"/>
      <c r="G125" s="81"/>
      <c r="H125" s="81"/>
      <c r="I125" s="81"/>
      <c r="J125" s="81"/>
      <c r="K125" s="82"/>
    </row>
    <row r="126" spans="1:11" ht="20.25" customHeight="1" x14ac:dyDescent="0.4">
      <c r="A126" s="80"/>
      <c r="B126" s="81"/>
      <c r="C126" s="81"/>
      <c r="D126" s="81"/>
      <c r="E126" s="81"/>
      <c r="F126" s="81"/>
      <c r="G126" s="81"/>
      <c r="H126" s="81"/>
      <c r="I126" s="81"/>
      <c r="J126" s="81"/>
      <c r="K126" s="82"/>
    </row>
    <row r="127" spans="1:11" ht="20.25" customHeight="1" x14ac:dyDescent="0.4">
      <c r="A127" s="80"/>
      <c r="B127" s="81"/>
      <c r="C127" s="81"/>
      <c r="D127" s="81"/>
      <c r="E127" s="81"/>
      <c r="F127" s="81"/>
      <c r="G127" s="81"/>
      <c r="H127" s="81"/>
      <c r="I127" s="81"/>
      <c r="J127" s="81"/>
      <c r="K127" s="82"/>
    </row>
    <row r="128" spans="1:11" ht="20.25" customHeight="1" x14ac:dyDescent="0.4">
      <c r="A128" s="83"/>
      <c r="B128" s="84"/>
      <c r="C128" s="84"/>
      <c r="D128" s="84"/>
      <c r="E128" s="84"/>
      <c r="F128" s="84"/>
      <c r="G128" s="84"/>
      <c r="H128" s="84"/>
      <c r="I128" s="84"/>
      <c r="J128" s="84"/>
      <c r="K128" s="85"/>
    </row>
  </sheetData>
  <protectedRanges>
    <protectedRange sqref="A70:K70" name="範囲1"/>
  </protectedRanges>
  <mergeCells count="37">
    <mergeCell ref="H7:L8"/>
    <mergeCell ref="A19:B19"/>
    <mergeCell ref="D19:E19"/>
    <mergeCell ref="G19:K19"/>
    <mergeCell ref="A20:B20"/>
    <mergeCell ref="D20:E20"/>
    <mergeCell ref="G20:K20"/>
    <mergeCell ref="D14:E14"/>
    <mergeCell ref="D15:E15"/>
    <mergeCell ref="D16:E16"/>
    <mergeCell ref="A14:B14"/>
    <mergeCell ref="A15:B15"/>
    <mergeCell ref="A16:B16"/>
    <mergeCell ref="A52:K54"/>
    <mergeCell ref="A47:K50"/>
    <mergeCell ref="A21:B21"/>
    <mergeCell ref="D21:E21"/>
    <mergeCell ref="G21:K21"/>
    <mergeCell ref="A22:B22"/>
    <mergeCell ref="D22:E22"/>
    <mergeCell ref="G22:K22"/>
    <mergeCell ref="A27:E36"/>
    <mergeCell ref="G27:K36"/>
    <mergeCell ref="F30:F31"/>
    <mergeCell ref="A38:K45"/>
    <mergeCell ref="A71:K80"/>
    <mergeCell ref="A59:K67"/>
    <mergeCell ref="A70:B70"/>
    <mergeCell ref="D70:E70"/>
    <mergeCell ref="F70:K70"/>
    <mergeCell ref="A123:K128"/>
    <mergeCell ref="A83:K92"/>
    <mergeCell ref="A95:K103"/>
    <mergeCell ref="A107:E115"/>
    <mergeCell ref="G107:K115"/>
    <mergeCell ref="F110:F111"/>
    <mergeCell ref="A117:K120"/>
  </mergeCells>
  <phoneticPr fontId="1"/>
  <conditionalFormatting sqref="A71:K80">
    <cfRule type="expression" dxfId="13" priority="5">
      <formula>$C$70&gt;700</formula>
    </cfRule>
  </conditionalFormatting>
  <conditionalFormatting sqref="C70">
    <cfRule type="expression" dxfId="12" priority="4">
      <formula>$B$70&gt;700</formula>
    </cfRule>
  </conditionalFormatting>
  <conditionalFormatting sqref="D70">
    <cfRule type="expression" dxfId="11" priority="3">
      <formula>$B$70&gt;700</formula>
    </cfRule>
  </conditionalFormatting>
  <conditionalFormatting sqref="F70">
    <cfRule type="expression" dxfId="10" priority="2">
      <formula>$B$70&gt;700</formula>
    </cfRule>
  </conditionalFormatting>
  <conditionalFormatting sqref="F70:K70">
    <cfRule type="expression" dxfId="9" priority="1">
      <formula>$C$70&gt;700</formula>
    </cfRule>
  </conditionalFormatting>
  <pageMargins left="0.70866141732283472" right="0.70866141732283472" top="0.74803149606299213" bottom="0.74803149606299213" header="0.31496062992125984" footer="0.31496062992125984"/>
  <pageSetup paperSize="9" scale="70" fitToHeight="0" orientation="portrait" r:id="rId1"/>
  <rowBreaks count="1" manualBreakCount="1">
    <brk id="8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3"/>
  <sheetViews>
    <sheetView zoomScale="90" zoomScaleNormal="90" zoomScaleSheetLayoutView="90" workbookViewId="0">
      <selection activeCell="B5" sqref="B5:E5"/>
    </sheetView>
  </sheetViews>
  <sheetFormatPr defaultColWidth="8.625" defaultRowHeight="18.75" x14ac:dyDescent="0.4"/>
  <cols>
    <col min="1" max="1" width="22.625" style="3" customWidth="1"/>
    <col min="2" max="2" width="17.375" style="3" customWidth="1"/>
    <col min="3" max="4" width="13.125" style="3" customWidth="1"/>
    <col min="5" max="5" width="14.625" style="3" customWidth="1"/>
    <col min="6" max="6" width="27.375" style="3" customWidth="1"/>
    <col min="7" max="10" width="8.625" style="3"/>
    <col min="11" max="13" width="17.375" style="3" customWidth="1"/>
    <col min="14" max="16384" width="8.625" style="3"/>
  </cols>
  <sheetData>
    <row r="1" spans="1:6" ht="19.5" customHeight="1" thickBot="1" x14ac:dyDescent="0.45">
      <c r="A1" s="131" t="s">
        <v>65</v>
      </c>
      <c r="B1" s="131"/>
      <c r="C1" s="131"/>
      <c r="D1" s="2" t="s">
        <v>116</v>
      </c>
    </row>
    <row r="2" spans="1:6" ht="18.600000000000001" customHeight="1" thickBot="1" x14ac:dyDescent="0.45">
      <c r="B2" s="4"/>
      <c r="C2" s="4"/>
      <c r="D2" s="5" t="s">
        <v>29</v>
      </c>
      <c r="E2" s="132" t="s">
        <v>87</v>
      </c>
      <c r="F2" s="133"/>
    </row>
    <row r="3" spans="1:6" ht="18.600000000000001" customHeight="1" x14ac:dyDescent="0.4">
      <c r="B3" s="4"/>
      <c r="C3" s="4"/>
      <c r="D3" s="5" t="s">
        <v>30</v>
      </c>
      <c r="E3" s="135" t="s">
        <v>88</v>
      </c>
      <c r="F3" s="136"/>
    </row>
    <row r="4" spans="1:6" ht="18.600000000000001" customHeight="1" thickBot="1" x14ac:dyDescent="0.45">
      <c r="B4" s="4"/>
      <c r="C4" s="4"/>
      <c r="D4" s="5"/>
      <c r="E4" s="137"/>
      <c r="F4" s="138"/>
    </row>
    <row r="5" spans="1:6" ht="17.100000000000001" customHeight="1" thickBot="1" x14ac:dyDescent="0.45">
      <c r="A5" s="6" t="s">
        <v>31</v>
      </c>
      <c r="B5" s="134"/>
      <c r="C5" s="134"/>
      <c r="D5" s="134"/>
      <c r="E5" s="134"/>
      <c r="F5" s="5" t="s">
        <v>32</v>
      </c>
    </row>
    <row r="6" spans="1:6" ht="17.100000000000001" customHeight="1" x14ac:dyDescent="0.4">
      <c r="A6" s="126" t="s">
        <v>33</v>
      </c>
      <c r="B6" s="128" t="s">
        <v>34</v>
      </c>
      <c r="C6" s="126" t="s">
        <v>35</v>
      </c>
      <c r="D6" s="126" t="s">
        <v>36</v>
      </c>
      <c r="E6" s="72" t="s">
        <v>37</v>
      </c>
      <c r="F6" s="7" t="s">
        <v>38</v>
      </c>
    </row>
    <row r="7" spans="1:6" ht="17.100000000000001" customHeight="1" thickBot="1" x14ac:dyDescent="0.45">
      <c r="A7" s="127"/>
      <c r="B7" s="129"/>
      <c r="C7" s="127"/>
      <c r="D7" s="127"/>
      <c r="E7" s="8" t="s">
        <v>39</v>
      </c>
      <c r="F7" s="9" t="s">
        <v>40</v>
      </c>
    </row>
    <row r="8" spans="1:6" ht="17.100000000000001" customHeight="1" x14ac:dyDescent="0.4">
      <c r="A8" s="10" t="s">
        <v>41</v>
      </c>
      <c r="B8" s="11">
        <v>19960000</v>
      </c>
      <c r="C8" s="12">
        <v>18170000</v>
      </c>
      <c r="D8" s="13">
        <v>19960000</v>
      </c>
      <c r="E8" s="50">
        <f>IF(B8-D8&lt;0,"",(B8-D8))</f>
        <v>0</v>
      </c>
      <c r="F8" s="51">
        <f>IF(B8-C8&lt;0,"",(B8-C8))</f>
        <v>1790000</v>
      </c>
    </row>
    <row r="9" spans="1:6" ht="17.100000000000001" customHeight="1" thickBot="1" x14ac:dyDescent="0.45">
      <c r="A9" s="14" t="s">
        <v>42</v>
      </c>
      <c r="B9" s="15">
        <v>0</v>
      </c>
      <c r="C9" s="16">
        <v>552</v>
      </c>
      <c r="D9" s="52">
        <f>IF(C9=0,"",C9)</f>
        <v>552</v>
      </c>
      <c r="E9" s="17"/>
      <c r="F9" s="18"/>
    </row>
    <row r="10" spans="1:6" ht="17.100000000000001" customHeight="1" thickBot="1" x14ac:dyDescent="0.45">
      <c r="A10" s="19" t="s">
        <v>43</v>
      </c>
      <c r="B10" s="53">
        <f>IF(SUM(B8,B9)=0,"",SUM(B8,B9))</f>
        <v>19960000</v>
      </c>
      <c r="C10" s="54">
        <f t="shared" ref="C10" si="0">IF(SUM(C8,C9)=0,"",SUM(C8,C9))</f>
        <v>18170552</v>
      </c>
      <c r="D10" s="55">
        <f t="shared" ref="D10" si="1">IF(SUM(D8,D9)=0,"",SUM(D8,D9))</f>
        <v>19960552</v>
      </c>
      <c r="E10" s="56">
        <f>E8</f>
        <v>0</v>
      </c>
      <c r="F10" s="53">
        <f>F8</f>
        <v>1790000</v>
      </c>
    </row>
    <row r="11" spans="1:6" ht="17.100000000000001" customHeight="1" x14ac:dyDescent="0.4"/>
    <row r="12" spans="1:6" ht="17.100000000000001" customHeight="1" thickBot="1" x14ac:dyDescent="0.45">
      <c r="A12" s="6" t="s">
        <v>44</v>
      </c>
      <c r="B12" s="5"/>
      <c r="C12" s="20"/>
      <c r="D12" s="20"/>
      <c r="E12" s="20"/>
      <c r="F12" s="5" t="s">
        <v>45</v>
      </c>
    </row>
    <row r="13" spans="1:6" ht="18.75" customHeight="1" x14ac:dyDescent="0.4">
      <c r="A13" s="126" t="s">
        <v>33</v>
      </c>
      <c r="B13" s="128" t="s">
        <v>46</v>
      </c>
      <c r="C13" s="126" t="s">
        <v>47</v>
      </c>
      <c r="D13" s="126" t="s">
        <v>48</v>
      </c>
      <c r="E13" s="21" t="s">
        <v>49</v>
      </c>
      <c r="F13" s="128" t="s">
        <v>50</v>
      </c>
    </row>
    <row r="14" spans="1:6" ht="29.25" customHeight="1" thickBot="1" x14ac:dyDescent="0.45">
      <c r="A14" s="127"/>
      <c r="B14" s="129"/>
      <c r="C14" s="127"/>
      <c r="D14" s="127"/>
      <c r="E14" s="22" t="s">
        <v>51</v>
      </c>
      <c r="F14" s="129"/>
    </row>
    <row r="15" spans="1:6" ht="16.7" customHeight="1" x14ac:dyDescent="0.4">
      <c r="A15" s="23" t="s">
        <v>89</v>
      </c>
      <c r="B15" s="13">
        <v>14898480</v>
      </c>
      <c r="C15" s="13">
        <v>14742681</v>
      </c>
      <c r="D15" s="13">
        <v>14742681</v>
      </c>
      <c r="E15" s="59" t="str">
        <f t="shared" ref="E15:E32" si="2">IF(C15-D15=0,"",C15-D15)</f>
        <v/>
      </c>
      <c r="F15" s="73"/>
    </row>
    <row r="16" spans="1:6" ht="16.7" customHeight="1" x14ac:dyDescent="0.4">
      <c r="A16" s="23" t="s">
        <v>104</v>
      </c>
      <c r="B16" s="24">
        <v>0</v>
      </c>
      <c r="C16" s="24">
        <v>0</v>
      </c>
      <c r="D16" s="24">
        <v>0</v>
      </c>
      <c r="E16" s="59" t="str">
        <f t="shared" si="2"/>
        <v/>
      </c>
      <c r="F16" s="74"/>
    </row>
    <row r="17" spans="1:6" ht="17.100000000000001" customHeight="1" x14ac:dyDescent="0.4">
      <c r="A17" s="23" t="s">
        <v>90</v>
      </c>
      <c r="B17" s="24">
        <v>79072</v>
      </c>
      <c r="C17" s="24">
        <v>13890</v>
      </c>
      <c r="D17" s="25">
        <v>13890</v>
      </c>
      <c r="E17" s="59" t="str">
        <f t="shared" si="2"/>
        <v/>
      </c>
      <c r="F17" s="76" t="s">
        <v>115</v>
      </c>
    </row>
    <row r="18" spans="1:6" ht="17.100000000000001" customHeight="1" x14ac:dyDescent="0.4">
      <c r="A18" s="23" t="s">
        <v>91</v>
      </c>
      <c r="B18" s="24">
        <v>34650</v>
      </c>
      <c r="C18" s="24">
        <v>29150</v>
      </c>
      <c r="D18" s="25">
        <v>29150</v>
      </c>
      <c r="E18" s="59" t="str">
        <f t="shared" si="2"/>
        <v/>
      </c>
      <c r="F18" s="76"/>
    </row>
    <row r="19" spans="1:6" ht="17.100000000000001" customHeight="1" x14ac:dyDescent="0.4">
      <c r="A19" s="23" t="s">
        <v>92</v>
      </c>
      <c r="B19" s="24">
        <v>98054</v>
      </c>
      <c r="C19" s="24">
        <v>74693</v>
      </c>
      <c r="D19" s="25">
        <v>74693</v>
      </c>
      <c r="E19" s="59" t="str">
        <f t="shared" si="2"/>
        <v/>
      </c>
      <c r="F19" s="76"/>
    </row>
    <row r="20" spans="1:6" ht="17.100000000000001" customHeight="1" x14ac:dyDescent="0.4">
      <c r="A20" s="23" t="s">
        <v>93</v>
      </c>
      <c r="B20" s="24">
        <v>87780</v>
      </c>
      <c r="C20" s="24">
        <v>0</v>
      </c>
      <c r="D20" s="25">
        <v>0</v>
      </c>
      <c r="E20" s="59" t="str">
        <f t="shared" si="2"/>
        <v/>
      </c>
      <c r="F20" s="76" t="s">
        <v>113</v>
      </c>
    </row>
    <row r="21" spans="1:6" ht="17.100000000000001" customHeight="1" x14ac:dyDescent="0.4">
      <c r="A21" s="23" t="s">
        <v>94</v>
      </c>
      <c r="B21" s="24">
        <v>209000</v>
      </c>
      <c r="C21" s="24">
        <v>75000</v>
      </c>
      <c r="D21" s="25">
        <v>75000</v>
      </c>
      <c r="E21" s="59" t="str">
        <f t="shared" si="2"/>
        <v/>
      </c>
      <c r="F21" s="76" t="s">
        <v>111</v>
      </c>
    </row>
    <row r="22" spans="1:6" ht="17.100000000000001" customHeight="1" x14ac:dyDescent="0.4">
      <c r="A22" s="23" t="s">
        <v>95</v>
      </c>
      <c r="B22" s="24">
        <v>232160</v>
      </c>
      <c r="C22" s="24">
        <v>247040</v>
      </c>
      <c r="D22" s="25">
        <v>247040</v>
      </c>
      <c r="E22" s="59" t="str">
        <f t="shared" si="2"/>
        <v/>
      </c>
      <c r="F22" s="76"/>
    </row>
    <row r="23" spans="1:6" ht="17.100000000000001" customHeight="1" x14ac:dyDescent="0.4">
      <c r="A23" s="23" t="s">
        <v>96</v>
      </c>
      <c r="B23" s="24">
        <v>1100</v>
      </c>
      <c r="C23" s="24">
        <v>660</v>
      </c>
      <c r="D23" s="25">
        <v>660</v>
      </c>
      <c r="E23" s="59" t="str">
        <f t="shared" si="2"/>
        <v/>
      </c>
      <c r="F23" s="76"/>
    </row>
    <row r="24" spans="1:6" ht="17.100000000000001" customHeight="1" x14ac:dyDescent="0.4">
      <c r="A24" s="23" t="s">
        <v>97</v>
      </c>
      <c r="B24" s="24">
        <v>292705.59999999998</v>
      </c>
      <c r="C24" s="24">
        <v>225189</v>
      </c>
      <c r="D24" s="25">
        <v>225189</v>
      </c>
      <c r="E24" s="59" t="str">
        <f t="shared" si="2"/>
        <v/>
      </c>
      <c r="F24" s="76"/>
    </row>
    <row r="25" spans="1:6" ht="17.100000000000001" customHeight="1" x14ac:dyDescent="0.4">
      <c r="A25" s="23" t="s">
        <v>98</v>
      </c>
      <c r="B25" s="24">
        <v>252736</v>
      </c>
      <c r="C25" s="24">
        <v>222141</v>
      </c>
      <c r="D25" s="25">
        <v>222141</v>
      </c>
      <c r="E25" s="59" t="str">
        <f t="shared" si="2"/>
        <v/>
      </c>
      <c r="F25" s="76"/>
    </row>
    <row r="26" spans="1:6" ht="17.100000000000001" customHeight="1" x14ac:dyDescent="0.4">
      <c r="A26" s="23" t="s">
        <v>99</v>
      </c>
      <c r="B26" s="24">
        <v>554400</v>
      </c>
      <c r="C26" s="24">
        <v>634329</v>
      </c>
      <c r="D26" s="25">
        <v>634329</v>
      </c>
      <c r="E26" s="59" t="str">
        <f t="shared" si="2"/>
        <v/>
      </c>
      <c r="F26" s="76"/>
    </row>
    <row r="27" spans="1:6" ht="17.100000000000001" customHeight="1" x14ac:dyDescent="0.4">
      <c r="A27" s="23" t="s">
        <v>100</v>
      </c>
      <c r="B27" s="24">
        <v>2217270.0000000005</v>
      </c>
      <c r="C27" s="24">
        <v>961249</v>
      </c>
      <c r="D27" s="25">
        <v>961249</v>
      </c>
      <c r="E27" s="59" t="str">
        <f t="shared" si="2"/>
        <v/>
      </c>
      <c r="F27" s="76" t="s">
        <v>112</v>
      </c>
    </row>
    <row r="28" spans="1:6" ht="17.100000000000001" customHeight="1" x14ac:dyDescent="0.4">
      <c r="A28" s="23" t="s">
        <v>101</v>
      </c>
      <c r="B28" s="24">
        <v>254430</v>
      </c>
      <c r="C28" s="24">
        <v>154447</v>
      </c>
      <c r="D28" s="25">
        <v>154447</v>
      </c>
      <c r="E28" s="59" t="str">
        <f t="shared" si="2"/>
        <v/>
      </c>
      <c r="F28" s="76"/>
    </row>
    <row r="29" spans="1:6" ht="17.100000000000001" customHeight="1" x14ac:dyDescent="0.4">
      <c r="A29" s="23" t="s">
        <v>102</v>
      </c>
      <c r="B29" s="24">
        <v>739200</v>
      </c>
      <c r="C29" s="24">
        <v>438083</v>
      </c>
      <c r="D29" s="25">
        <v>438083</v>
      </c>
      <c r="E29" s="59" t="str">
        <f t="shared" si="2"/>
        <v/>
      </c>
      <c r="F29" s="76" t="s">
        <v>112</v>
      </c>
    </row>
    <row r="30" spans="1:6" ht="17.100000000000001" customHeight="1" thickBot="1" x14ac:dyDescent="0.45">
      <c r="A30" s="23" t="s">
        <v>103</v>
      </c>
      <c r="B30" s="24">
        <v>0</v>
      </c>
      <c r="C30" s="24">
        <v>352000</v>
      </c>
      <c r="D30" s="25">
        <v>352000</v>
      </c>
      <c r="E30" s="59" t="str">
        <f t="shared" si="2"/>
        <v/>
      </c>
      <c r="F30" s="76" t="s">
        <v>105</v>
      </c>
    </row>
    <row r="31" spans="1:6" ht="17.100000000000001" customHeight="1" thickBot="1" x14ac:dyDescent="0.45">
      <c r="A31" s="27" t="s">
        <v>52</v>
      </c>
      <c r="B31" s="57">
        <f>IF(SUM(B15:B30)=0,"",SUM(B15:B30))</f>
        <v>19951037.600000001</v>
      </c>
      <c r="C31" s="28"/>
      <c r="D31" s="29"/>
      <c r="E31" s="59" t="str">
        <f t="shared" si="2"/>
        <v/>
      </c>
      <c r="F31" s="75"/>
    </row>
    <row r="32" spans="1:6" ht="17.100000000000001" customHeight="1" thickBot="1" x14ac:dyDescent="0.45">
      <c r="A32" s="30" t="s">
        <v>53</v>
      </c>
      <c r="B32" s="58">
        <f>IFERROR(B33-B31,"")</f>
        <v>8962.3999999985099</v>
      </c>
      <c r="C32" s="31"/>
      <c r="D32" s="32"/>
      <c r="E32" s="59" t="str">
        <f t="shared" si="2"/>
        <v/>
      </c>
      <c r="F32" s="26"/>
    </row>
    <row r="33" spans="1:6" ht="17.100000000000001" customHeight="1" thickBot="1" x14ac:dyDescent="0.45">
      <c r="A33" s="33" t="s">
        <v>54</v>
      </c>
      <c r="B33" s="60">
        <f>IFERROR(ROUNDUP(B31,-4),"")</f>
        <v>19960000</v>
      </c>
      <c r="C33" s="61">
        <f>IF(SUM(C15:C32)=0,"",SUM(C15:C32))</f>
        <v>18170552</v>
      </c>
      <c r="D33" s="60">
        <f t="shared" ref="D33" si="3">IF(SUM(D15:D32)=0,"",SUM(D15:D32))</f>
        <v>18170552</v>
      </c>
      <c r="E33" s="62" t="str">
        <f>IF(SUM(E15:E32)=0,"0",SUM(E15:E32))</f>
        <v>0</v>
      </c>
      <c r="F33" s="34"/>
    </row>
    <row r="34" spans="1:6" ht="15.75" customHeight="1" x14ac:dyDescent="0.4">
      <c r="A34" s="35" t="s">
        <v>55</v>
      </c>
      <c r="B34" s="36"/>
    </row>
    <row r="35" spans="1:6" ht="15.75" customHeight="1" x14ac:dyDescent="0.4">
      <c r="A35" s="35" t="s">
        <v>56</v>
      </c>
      <c r="B35" s="36"/>
    </row>
    <row r="36" spans="1:6" ht="15.75" customHeight="1" x14ac:dyDescent="0.4">
      <c r="A36" s="35"/>
      <c r="B36" s="36"/>
    </row>
    <row r="37" spans="1:6" ht="15.75" customHeight="1" x14ac:dyDescent="0.4">
      <c r="A37" s="35" t="s">
        <v>57</v>
      </c>
      <c r="B37" s="36"/>
      <c r="C37" s="37"/>
      <c r="D37" s="37"/>
      <c r="E37" s="37"/>
      <c r="F37" s="37"/>
    </row>
    <row r="38" spans="1:6" ht="15.75" customHeight="1" x14ac:dyDescent="0.4">
      <c r="A38" s="130" t="s">
        <v>58</v>
      </c>
      <c r="B38" s="130"/>
    </row>
    <row r="39" spans="1:6" ht="15.75" customHeight="1" x14ac:dyDescent="0.4">
      <c r="A39" s="125" t="str">
        <f>IF(C10&lt;B10,"有り","無し")</f>
        <v>有り</v>
      </c>
      <c r="B39" s="125"/>
    </row>
    <row r="40" spans="1:6" ht="15.75" customHeight="1" x14ac:dyDescent="0.4">
      <c r="A40" s="38" t="s">
        <v>59</v>
      </c>
      <c r="B40" s="38"/>
      <c r="C40" s="38"/>
      <c r="D40" s="38"/>
      <c r="E40" s="38"/>
      <c r="F40" s="39"/>
    </row>
    <row r="41" spans="1:6" ht="15.75" customHeight="1" x14ac:dyDescent="0.4">
      <c r="A41" s="38" t="s">
        <v>60</v>
      </c>
      <c r="B41" s="38"/>
      <c r="C41" s="38"/>
      <c r="D41" s="38"/>
      <c r="E41" s="38"/>
      <c r="F41" s="39"/>
    </row>
    <row r="42" spans="1:6" ht="15.75" customHeight="1" x14ac:dyDescent="0.4">
      <c r="A42" s="38"/>
      <c r="B42" s="38"/>
      <c r="C42" s="38"/>
      <c r="D42" s="38"/>
      <c r="E42" s="40"/>
    </row>
    <row r="43" spans="1:6" ht="15.75" customHeight="1" x14ac:dyDescent="0.4">
      <c r="A43" s="38"/>
      <c r="B43" s="38"/>
      <c r="C43" s="38"/>
      <c r="D43" s="38"/>
      <c r="E43" s="40"/>
    </row>
    <row r="44" spans="1:6" ht="15.75" customHeight="1" thickBot="1" x14ac:dyDescent="0.45">
      <c r="A44" s="40"/>
      <c r="B44" s="40"/>
      <c r="C44" s="40"/>
      <c r="D44" s="40"/>
      <c r="E44" s="40"/>
    </row>
    <row r="45" spans="1:6" ht="19.5" customHeight="1" thickBot="1" x14ac:dyDescent="0.45">
      <c r="A45" s="41" t="s">
        <v>61</v>
      </c>
      <c r="B45" s="42" t="s">
        <v>62</v>
      </c>
      <c r="C45" s="43"/>
      <c r="D45" s="43"/>
      <c r="E45" s="43"/>
      <c r="F45" s="43"/>
    </row>
    <row r="46" spans="1:6" ht="37.5" x14ac:dyDescent="0.4">
      <c r="A46" s="44" t="s">
        <v>63</v>
      </c>
      <c r="B46" s="63" t="str">
        <f>IF(B10="","",(IF(B10=B33,"OK","NG")))</f>
        <v>OK</v>
      </c>
    </row>
    <row r="47" spans="1:6" ht="37.5" x14ac:dyDescent="0.4">
      <c r="A47" s="45" t="s">
        <v>64</v>
      </c>
      <c r="B47" s="64" t="str">
        <f>IF(B10="","",(IF(C10=C33,"OK","NG")))</f>
        <v>OK</v>
      </c>
      <c r="C47" s="46"/>
    </row>
    <row r="48" spans="1:6" ht="75.75" thickBot="1" x14ac:dyDescent="0.45">
      <c r="A48" s="47" t="s">
        <v>68</v>
      </c>
      <c r="B48" s="65" t="str">
        <f>IFERROR(IF(D10+E10-F10=D33+E33, "OK", "NG"),"")</f>
        <v>OK</v>
      </c>
      <c r="C48" s="48"/>
    </row>
    <row r="49" spans="1:6" ht="17.25" customHeight="1" x14ac:dyDescent="0.4">
      <c r="A49" s="49"/>
      <c r="B49" s="49"/>
      <c r="C49" s="49"/>
      <c r="D49" s="49"/>
      <c r="E49" s="49"/>
      <c r="F49" s="49"/>
    </row>
    <row r="62" spans="1:6" x14ac:dyDescent="0.4">
      <c r="A62" s="35"/>
    </row>
    <row r="63" spans="1:6" x14ac:dyDescent="0.4">
      <c r="A63" s="35"/>
    </row>
  </sheetData>
  <mergeCells count="15">
    <mergeCell ref="F13:F14"/>
    <mergeCell ref="A38:B38"/>
    <mergeCell ref="A1:C1"/>
    <mergeCell ref="E2:F2"/>
    <mergeCell ref="B5:E5"/>
    <mergeCell ref="A6:A7"/>
    <mergeCell ref="B6:B7"/>
    <mergeCell ref="C6:C7"/>
    <mergeCell ref="D6:D7"/>
    <mergeCell ref="E3:F4"/>
    <mergeCell ref="A39:B39"/>
    <mergeCell ref="A13:A14"/>
    <mergeCell ref="B13:B14"/>
    <mergeCell ref="C13:C14"/>
    <mergeCell ref="D13:D14"/>
  </mergeCells>
  <phoneticPr fontId="1"/>
  <conditionalFormatting sqref="C48">
    <cfRule type="containsText" dxfId="8" priority="9" operator="containsText" text="NG">
      <formula>NOT(ISERROR(SEARCH("NG",C48)))</formula>
    </cfRule>
    <cfRule type="expression" dxfId="7" priority="10">
      <formula>$B$48</formula>
    </cfRule>
    <cfRule type="expression" priority="11">
      <formula>$B$48</formula>
    </cfRule>
  </conditionalFormatting>
  <conditionalFormatting sqref="C46">
    <cfRule type="containsText" dxfId="6" priority="7" operator="containsText" text="NG">
      <formula>NOT(ISERROR(SEARCH("NG",C46)))</formula>
    </cfRule>
    <cfRule type="containsText" priority="8" operator="containsText" text="NG">
      <formula>NOT(ISERROR(SEARCH("NG",C46)))</formula>
    </cfRule>
  </conditionalFormatting>
  <conditionalFormatting sqref="C47">
    <cfRule type="containsText" dxfId="5" priority="6" operator="containsText" text="NG">
      <formula>NOT(ISERROR(SEARCH("NG",C47)))</formula>
    </cfRule>
  </conditionalFormatting>
  <conditionalFormatting sqref="B48">
    <cfRule type="containsText" dxfId="4" priority="2" operator="containsText" text="NG">
      <formula>NOT(ISERROR(SEARCH("NG",B48)))</formula>
    </cfRule>
    <cfRule type="containsText" dxfId="3" priority="5" operator="containsText" text="NG">
      <formula>NOT(ISERROR(SEARCH("NG",B48)))</formula>
    </cfRule>
  </conditionalFormatting>
  <conditionalFormatting sqref="B46">
    <cfRule type="containsText" dxfId="2" priority="4" operator="containsText" text="NG">
      <formula>NOT(ISERROR(SEARCH("NG",B46)))</formula>
    </cfRule>
  </conditionalFormatting>
  <conditionalFormatting sqref="B47">
    <cfRule type="containsText" dxfId="1" priority="3" operator="containsText" text="NG">
      <formula>NOT(ISERROR(SEARCH("NG",B47)))</formula>
    </cfRule>
  </conditionalFormatting>
  <conditionalFormatting sqref="A39:B39">
    <cfRule type="containsText" dxfId="0" priority="1" operator="containsText" text="有り">
      <formula>NOT(ISERROR(SEARCH("有り",A39)))</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53</xdr:row>
                    <xdr:rowOff>142875</xdr:rowOff>
                  </from>
                  <to>
                    <xdr:col>0</xdr:col>
                    <xdr:colOff>447675</xdr:colOff>
                    <xdr:row>54</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57</xdr:row>
                    <xdr:rowOff>9525</xdr:rowOff>
                  </from>
                  <to>
                    <xdr:col>0</xdr:col>
                    <xdr:colOff>428625</xdr:colOff>
                    <xdr:row>58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142875</xdr:colOff>
                    <xdr:row>61</xdr:row>
                    <xdr:rowOff>38100</xdr:rowOff>
                  </from>
                  <to>
                    <xdr:col>0</xdr:col>
                    <xdr:colOff>466725</xdr:colOff>
                    <xdr:row>62</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完了報告書</vt:lpstr>
      <vt:lpstr>収支計算書</vt:lpstr>
      <vt:lpstr>収支計算書!Print_Area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2023-04-10T02:24:16Z</dcterms:modified>
  <cp:category/>
</cp:coreProperties>
</file>