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E6B4ECB3-8708-4CEA-B5BB-F5A8A34BA8A0}" xr6:coauthVersionLast="47" xr6:coauthVersionMax="47" xr10:uidLastSave="{00000000-0000-0000-0000-000000000000}"/>
  <bookViews>
    <workbookView xWindow="-120" yWindow="-120" windowWidth="29040" windowHeight="15840" xr2:uid="{00000000-000D-0000-FFFF-FFFF00000000}"/>
  </bookViews>
  <sheets>
    <sheet name="【フォーム】完了報告書　※提出必須" sheetId="7" r:id="rId1"/>
    <sheet name="【フォーム】収支計算書　※提出必須" sheetId="3" r:id="rId2"/>
  </sheets>
  <definedNames>
    <definedName name="_xlnm.Print_Area" localSheetId="1">'【フォーム】収支計算書　※提出必須'!$A$1:$G$30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3" l="1"/>
  <c r="F9" i="3" s="1"/>
  <c r="E7" i="3" l="1"/>
  <c r="E9" i="3" s="1"/>
  <c r="B26" i="3" l="1"/>
  <c r="B28" i="3" s="1"/>
  <c r="B27" i="3" s="1"/>
  <c r="D20" i="7" l="1"/>
  <c r="D19" i="7"/>
  <c r="C9" i="3" l="1"/>
  <c r="D18" i="7" s="1"/>
  <c r="B9" i="3"/>
  <c r="D15" i="7" l="1"/>
  <c r="D14" i="7"/>
  <c r="E14" i="3" l="1"/>
  <c r="C129" i="7" l="1"/>
  <c r="F129" i="7" s="1"/>
  <c r="D28" i="3"/>
  <c r="C28" i="3"/>
  <c r="E27" i="3"/>
  <c r="E26" i="3"/>
  <c r="E25" i="3"/>
  <c r="E24" i="3"/>
  <c r="E23" i="3"/>
  <c r="E22" i="3"/>
  <c r="E21" i="3"/>
  <c r="E20" i="3"/>
  <c r="E19" i="3"/>
  <c r="E18" i="3"/>
  <c r="E17" i="3"/>
  <c r="E16" i="3"/>
  <c r="E15" i="3"/>
  <c r="D8" i="3"/>
  <c r="D9" i="3" s="1"/>
  <c r="D21" i="7"/>
  <c r="E28" i="3" l="1"/>
  <c r="B41" i="3"/>
  <c r="B42" i="3"/>
  <c r="A34" i="3"/>
  <c r="B43" i="3" l="1"/>
  <c r="D13" i="7"/>
</calcChain>
</file>

<file path=xl/sharedStrings.xml><?xml version="1.0" encoding="utf-8"?>
<sst xmlns="http://schemas.openxmlformats.org/spreadsheetml/2006/main" count="155" uniqueCount="124">
  <si>
    <t>日本財団　会長　笹川　陽平　殿</t>
    <phoneticPr fontId="1"/>
  </si>
  <si>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</si>
  <si>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</si>
  <si>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</si>
  <si>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</si>
  <si>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</si>
  <si>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</si>
  <si>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</si>
  <si>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</si>
  <si>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</si>
  <si>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</si>
  <si>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</si>
  <si>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</si>
  <si>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</si>
  <si>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</si>
  <si>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</si>
  <si>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</si>
  <si>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</si>
  <si>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</si>
  <si>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</si>
  <si>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</si>
  <si>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</si>
  <si>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</si>
  <si>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</si>
  <si>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</si>
  <si>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</si>
  <si>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4.活動を通じて明らかになった新たな課題と対応案</t>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</si>
  <si>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</si>
  <si>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</si>
  <si>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</si>
  <si>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</si>
  <si>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</si>
  <si>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</si>
  <si>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</si>
  <si>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</si>
  <si>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</si>
  <si>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</si>
  <si>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</si>
  <si>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</si>
  <si>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</si>
  <si>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</si>
  <si>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</si>
  <si>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</si>
  <si>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</si>
  <si>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</si>
  <si>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</si>
  <si>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</si>
  <si>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</si>
  <si>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</si>
  <si>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</si>
  <si>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</si>
  <si>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</si>
  <si>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</si>
  <si>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</si>
  <si>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</si>
  <si>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</si>
  <si>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</si>
  <si>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</si>
  <si>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</si>
  <si>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</si>
  <si>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</si>
  <si>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</si>
  <si>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</si>
  <si>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</si>
  <si>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</si>
  <si>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</si>
  <si>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</si>
  <si>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</si>
  <si>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</si>
  <si>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収支計算書</t>
    <rPh sb="2" eb="5">
      <t>ケイサンショ</t>
    </rPh>
    <phoneticPr fontId="1"/>
  </si>
  <si>
    <t>完了報告書</t>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</si>
  <si>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</si>
  <si>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</si>
  <si>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</si>
  <si>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</si>
  <si>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</si>
  <si>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</si>
  <si>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</si>
  <si>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</si>
  <si>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t>事業ID：2022002833</t>
  </si>
  <si>
    <t>事業名：海と日本プロジェクトin山形（海と日本2022）</t>
    <rPh sb="4" eb="5">
      <t>ウミ</t>
    </rPh>
    <rPh sb="6" eb="8">
      <t>ニッポン</t>
    </rPh>
    <rPh sb="16" eb="18">
      <t>ヤマガタ</t>
    </rPh>
    <rPh sb="19" eb="20">
      <t>ウミ</t>
    </rPh>
    <rPh sb="21" eb="23">
      <t>ニッポン</t>
    </rPh>
    <phoneticPr fontId="1"/>
  </si>
  <si>
    <t>団体名：海と日本プロジェクトｉｎ山形実行委員会</t>
    <phoneticPr fontId="1"/>
  </si>
  <si>
    <t>代表者名：代表者　小谷　卓　　　　印</t>
    <rPh sb="9" eb="11">
      <t>コタニ</t>
    </rPh>
    <rPh sb="12" eb="13">
      <t>タク</t>
    </rPh>
    <phoneticPr fontId="1"/>
  </si>
  <si>
    <t>TEL：023-624-8117</t>
    <phoneticPr fontId="1"/>
  </si>
  <si>
    <t>1.オリジナルイベントの実施
（1）時期：2022年7月〜8月
（2）場所：山形県
（3）参加者：小学生　20名
（4）内容：フィールドワーク、乗船体験等</t>
    <phoneticPr fontId="1"/>
  </si>
  <si>
    <t>子どもたちが自らの五感を駆使する体験型の活動を積極的に取り入れたことで、海への興味・関心が高まり能動的な学びを促すことができたほか、専門知識を有する講師がその場で解説や助言を入れることで深度の高い学びを提供できた。</t>
    <rPh sb="0" eb="1">
      <t>コ</t>
    </rPh>
    <rPh sb="6" eb="7">
      <t>ミズカ</t>
    </rPh>
    <rPh sb="9" eb="11">
      <t>ゴカン</t>
    </rPh>
    <rPh sb="12" eb="14">
      <t>クシ</t>
    </rPh>
    <rPh sb="16" eb="19">
      <t>タイケンガタ</t>
    </rPh>
    <rPh sb="20" eb="22">
      <t>カツドウ</t>
    </rPh>
    <rPh sb="23" eb="26">
      <t>セッキョクテキ</t>
    </rPh>
    <rPh sb="27" eb="28">
      <t>ト</t>
    </rPh>
    <rPh sb="29" eb="30">
      <t>イ</t>
    </rPh>
    <rPh sb="36" eb="37">
      <t>ウミ</t>
    </rPh>
    <rPh sb="39" eb="41">
      <t>キョウミ</t>
    </rPh>
    <rPh sb="42" eb="44">
      <t>カンシン</t>
    </rPh>
    <rPh sb="45" eb="46">
      <t>タカ</t>
    </rPh>
    <rPh sb="48" eb="51">
      <t>ノウドウテキ</t>
    </rPh>
    <rPh sb="52" eb="53">
      <t>マナ</t>
    </rPh>
    <rPh sb="55" eb="56">
      <t>ウナガ</t>
    </rPh>
    <rPh sb="66" eb="70">
      <t>センモンチシキ</t>
    </rPh>
    <rPh sb="71" eb="72">
      <t>ユウ</t>
    </rPh>
    <rPh sb="74" eb="76">
      <t>コウシ</t>
    </rPh>
    <rPh sb="79" eb="80">
      <t>バ</t>
    </rPh>
    <rPh sb="81" eb="83">
      <t>カイセツ</t>
    </rPh>
    <rPh sb="84" eb="86">
      <t>ジョゲン</t>
    </rPh>
    <rPh sb="87" eb="88">
      <t>イ</t>
    </rPh>
    <rPh sb="93" eb="95">
      <t>シンド</t>
    </rPh>
    <rPh sb="96" eb="97">
      <t>タカ</t>
    </rPh>
    <rPh sb="98" eb="99">
      <t>マナ</t>
    </rPh>
    <rPh sb="101" eb="103">
      <t>テイキョウ</t>
    </rPh>
    <phoneticPr fontId="1"/>
  </si>
  <si>
    <t>なし</t>
    <phoneticPr fontId="1"/>
  </si>
  <si>
    <t>報告書に記載</t>
    <rPh sb="0" eb="3">
      <t>ホウコクショ</t>
    </rPh>
    <rPh sb="4" eb="6">
      <t>キサイ</t>
    </rPh>
    <phoneticPr fontId="1"/>
  </si>
  <si>
    <t>2．コラボイベントの展開
（1）時期：通年
（2）内容：全国展開を行う事業と連動し県内で実施</t>
  </si>
  <si>
    <t>なし</t>
    <phoneticPr fontId="1"/>
  </si>
  <si>
    <t>報告書に記載</t>
    <rPh sb="0" eb="3">
      <t>ホウコクショ</t>
    </rPh>
    <rPh sb="4" eb="6">
      <t>キサイ</t>
    </rPh>
    <phoneticPr fontId="1"/>
  </si>
  <si>
    <t>様々な企業・団体と連携し、オリジナル商品の開発・販売や海ごみに関する映画上映、ワークショップ展開等多様な活動を行うことで、世代を問わず低・無関心層へも活動を波及できた。</t>
    <rPh sb="0" eb="2">
      <t>サマザマ</t>
    </rPh>
    <rPh sb="3" eb="5">
      <t>キギョウ</t>
    </rPh>
    <rPh sb="6" eb="8">
      <t>ダンタイ</t>
    </rPh>
    <rPh sb="9" eb="11">
      <t>レンケイ</t>
    </rPh>
    <rPh sb="18" eb="20">
      <t>ショウヒン</t>
    </rPh>
    <rPh sb="21" eb="23">
      <t>カイハツ</t>
    </rPh>
    <rPh sb="24" eb="26">
      <t>ハンバイ</t>
    </rPh>
    <rPh sb="27" eb="28">
      <t>ウミ</t>
    </rPh>
    <rPh sb="31" eb="32">
      <t>カン</t>
    </rPh>
    <rPh sb="34" eb="36">
      <t>エイガ</t>
    </rPh>
    <rPh sb="36" eb="38">
      <t>ジョウエイ</t>
    </rPh>
    <rPh sb="46" eb="48">
      <t>テンカイ</t>
    </rPh>
    <rPh sb="48" eb="49">
      <t>トウ</t>
    </rPh>
    <rPh sb="49" eb="51">
      <t>タヨウ</t>
    </rPh>
    <rPh sb="52" eb="54">
      <t>カツドウ</t>
    </rPh>
    <rPh sb="55" eb="56">
      <t>オコナ</t>
    </rPh>
    <rPh sb="61" eb="63">
      <t>セダイ</t>
    </rPh>
    <rPh sb="64" eb="65">
      <t>ト</t>
    </rPh>
    <rPh sb="67" eb="68">
      <t>テイ</t>
    </rPh>
    <rPh sb="69" eb="72">
      <t>ムカンシン</t>
    </rPh>
    <rPh sb="72" eb="73">
      <t>ソウ</t>
    </rPh>
    <rPh sb="75" eb="77">
      <t>カツドウ</t>
    </rPh>
    <rPh sb="78" eb="80">
      <t>ハキュウ</t>
    </rPh>
    <phoneticPr fontId="1"/>
  </si>
  <si>
    <t>3．海応援動画等の制作
（1）時期：通年
（2）内容： 海応援動画20〜30本、プロジェクト訴求動画3本</t>
    <phoneticPr fontId="1"/>
  </si>
  <si>
    <t>3.海応援動画等の制作
（1）時期：2022年4月1日～2023年3月31日
（2）内容：
山形県の海に関する応援動画を30本制作。
プロジェクト訴求動画は「海ごころ」「海自慢」「海のごちそう」をテーマに3本制作。</t>
    <rPh sb="2" eb="3">
      <t>ウミ</t>
    </rPh>
    <rPh sb="3" eb="5">
      <t>オウエン</t>
    </rPh>
    <rPh sb="5" eb="7">
      <t>ドウガ</t>
    </rPh>
    <rPh sb="7" eb="8">
      <t>トウ</t>
    </rPh>
    <rPh sb="9" eb="11">
      <t>セイサク</t>
    </rPh>
    <rPh sb="15" eb="17">
      <t>ジキ</t>
    </rPh>
    <rPh sb="22" eb="23">
      <t>ネン</t>
    </rPh>
    <rPh sb="24" eb="25">
      <t>ガツ</t>
    </rPh>
    <rPh sb="25" eb="27">
      <t>ツイタチ</t>
    </rPh>
    <rPh sb="32" eb="33">
      <t>ネン</t>
    </rPh>
    <rPh sb="34" eb="35">
      <t>ガツ</t>
    </rPh>
    <rPh sb="37" eb="38">
      <t>ニチ</t>
    </rPh>
    <rPh sb="42" eb="44">
      <t>ナイヨウ</t>
    </rPh>
    <rPh sb="46" eb="48">
      <t>ヤマガタ</t>
    </rPh>
    <rPh sb="48" eb="49">
      <t>ケン</t>
    </rPh>
    <rPh sb="50" eb="51">
      <t>ウミ</t>
    </rPh>
    <rPh sb="52" eb="53">
      <t>カン</t>
    </rPh>
    <rPh sb="55" eb="57">
      <t>オウエン</t>
    </rPh>
    <rPh sb="57" eb="59">
      <t>ドウガ</t>
    </rPh>
    <rPh sb="62" eb="63">
      <t>ホン</t>
    </rPh>
    <rPh sb="63" eb="65">
      <t>セイサク</t>
    </rPh>
    <rPh sb="73" eb="75">
      <t>ソキュウ</t>
    </rPh>
    <rPh sb="75" eb="77">
      <t>ドウガ</t>
    </rPh>
    <rPh sb="79" eb="80">
      <t>ウミ</t>
    </rPh>
    <rPh sb="85" eb="88">
      <t>ウミジマン</t>
    </rPh>
    <rPh sb="90" eb="91">
      <t>ウミ</t>
    </rPh>
    <rPh sb="103" eb="104">
      <t>ホン</t>
    </rPh>
    <rPh sb="104" eb="106">
      <t>セイサク</t>
    </rPh>
    <phoneticPr fontId="1"/>
  </si>
  <si>
    <t>県内の海に関する情報を動画化してTV、WEB、SNS等で発信することで、県民に海の魅力や問題を啓蒙することができた。</t>
    <rPh sb="0" eb="2">
      <t>ケンナイ</t>
    </rPh>
    <rPh sb="3" eb="4">
      <t>ウミ</t>
    </rPh>
    <rPh sb="5" eb="6">
      <t>カン</t>
    </rPh>
    <rPh sb="8" eb="10">
      <t>ジョウホウ</t>
    </rPh>
    <rPh sb="11" eb="14">
      <t>ドウガカ</t>
    </rPh>
    <rPh sb="26" eb="27">
      <t>トウ</t>
    </rPh>
    <rPh sb="28" eb="30">
      <t>ハッシン</t>
    </rPh>
    <rPh sb="36" eb="38">
      <t>ケンミン</t>
    </rPh>
    <rPh sb="39" eb="40">
      <t>ウミ</t>
    </rPh>
    <rPh sb="41" eb="43">
      <t>ミリョク</t>
    </rPh>
    <rPh sb="44" eb="46">
      <t>モンダイ</t>
    </rPh>
    <rPh sb="47" eb="49">
      <t>ケイモウ</t>
    </rPh>
    <phoneticPr fontId="1"/>
  </si>
  <si>
    <r>
      <t>2.コラボイベントの展開
（1）時期：
①2022年10月1日（土）～10/16（日）
②2022年11月6日（日）
③2月
④2023年2月12日（日）
（2）内容
①複合イベント「海ごみカフェ2022」の開催
②「庄内魚まつり」でのワークショップ展開等
③オリジナルカレーの開発
④</t>
    </r>
    <r>
      <rPr>
        <sz val="11"/>
        <color theme="1"/>
        <rFont val="ＭＳ Ｐゴシック"/>
        <family val="3"/>
        <charset val="128"/>
      </rPr>
      <t>「かんだらうん米魚魚まつり」でのワークショップ展開等</t>
    </r>
    <r>
      <rPr>
        <sz val="12"/>
        <color theme="1"/>
        <rFont val="ＭＳ Ｐゴシック"/>
        <family val="3"/>
        <charset val="128"/>
      </rPr>
      <t xml:space="preserve">
</t>
    </r>
    <rPh sb="86" eb="88">
      <t>フクゴウ</t>
    </rPh>
    <phoneticPr fontId="1"/>
  </si>
  <si>
    <t>1.オリジナルイベント「やまがた海洋塾2022」の実施
（1）時期：2023年7月30日、7月31日、8月6日
（2）場所：酒田市、鶴岡市、遊佐町
（3）参加者：小学生21人
（4）内容：「つながる海、つなぐ人々」をテーマに海を中心とした自然循環や人と自然のかかわり方について体験・学習した。主な活動として、乗船体験、カヌー体験、伝統漁業見学、海水塩づくりなどを行った。</t>
    <rPh sb="16" eb="19">
      <t>カイヨウジュク</t>
    </rPh>
    <rPh sb="25" eb="27">
      <t>ジッシ</t>
    </rPh>
    <rPh sb="31" eb="33">
      <t>ジキ</t>
    </rPh>
    <rPh sb="38" eb="39">
      <t>ネン</t>
    </rPh>
    <rPh sb="40" eb="41">
      <t>ガツ</t>
    </rPh>
    <rPh sb="43" eb="44">
      <t>ニチ</t>
    </rPh>
    <rPh sb="46" eb="47">
      <t>ガツ</t>
    </rPh>
    <rPh sb="49" eb="50">
      <t>ニチ</t>
    </rPh>
    <rPh sb="52" eb="53">
      <t>ガツ</t>
    </rPh>
    <rPh sb="54" eb="55">
      <t>ニチ</t>
    </rPh>
    <rPh sb="59" eb="61">
      <t>バショ</t>
    </rPh>
    <rPh sb="62" eb="65">
      <t>サカタシ</t>
    </rPh>
    <rPh sb="66" eb="69">
      <t>ツルオカシ</t>
    </rPh>
    <rPh sb="70" eb="73">
      <t>ユザマチ</t>
    </rPh>
    <rPh sb="77" eb="80">
      <t>サンカシャ</t>
    </rPh>
    <rPh sb="81" eb="84">
      <t>ショウガクセイ</t>
    </rPh>
    <rPh sb="86" eb="87">
      <t>ニン</t>
    </rPh>
    <rPh sb="91" eb="93">
      <t>ナイヨウ</t>
    </rPh>
    <rPh sb="99" eb="100">
      <t>ウミ</t>
    </rPh>
    <rPh sb="104" eb="106">
      <t>ヒトビト</t>
    </rPh>
    <rPh sb="112" eb="113">
      <t>ウミ</t>
    </rPh>
    <rPh sb="114" eb="116">
      <t>チュウシン</t>
    </rPh>
    <rPh sb="119" eb="123">
      <t>シゼンジュンカン</t>
    </rPh>
    <rPh sb="124" eb="125">
      <t>ヒト</t>
    </rPh>
    <rPh sb="126" eb="128">
      <t>シゼン</t>
    </rPh>
    <rPh sb="133" eb="134">
      <t>カタ</t>
    </rPh>
    <rPh sb="138" eb="140">
      <t>タイケン</t>
    </rPh>
    <rPh sb="141" eb="143">
      <t>ガクシュウ</t>
    </rPh>
    <rPh sb="146" eb="147">
      <t>オモ</t>
    </rPh>
    <rPh sb="148" eb="150">
      <t>カツドウ</t>
    </rPh>
    <rPh sb="154" eb="158">
      <t>ジョウセンタイケン</t>
    </rPh>
    <rPh sb="162" eb="164">
      <t>タイケン</t>
    </rPh>
    <rPh sb="165" eb="167">
      <t>デントウ</t>
    </rPh>
    <rPh sb="167" eb="169">
      <t>ギョギョウ</t>
    </rPh>
    <rPh sb="169" eb="171">
      <t>ケンガク</t>
    </rPh>
    <rPh sb="172" eb="174">
      <t>カイスイ</t>
    </rPh>
    <rPh sb="174" eb="175">
      <t>エン</t>
    </rPh>
    <rPh sb="181" eb="182">
      <t>オコナ</t>
    </rPh>
    <phoneticPr fontId="1"/>
  </si>
  <si>
    <t>■事業内容4・5</t>
    <rPh sb="1" eb="5">
      <t>ジギョウ</t>
    </rPh>
    <phoneticPr fontId="1"/>
  </si>
  <si>
    <t>4．ニュースサイトの運営
（1）時期：通年
（2）内容：県内の海に関する50の取り組みをニュース記事で発信
5．SNSの運営
（1）時期：通年
（2）内容：県内の海に関する取り組みを発信するSNSの運営</t>
  </si>
  <si>
    <t>山形県の海に関する活動やイベントを多数取り上げ発信することができた。また、SNSは沿岸部に住む関係者に協力してもらうことでより細かく面白い情報をリアルタイムで発信できた。</t>
    <rPh sb="0" eb="3">
      <t>ヤマガタケン</t>
    </rPh>
    <rPh sb="4" eb="5">
      <t>ウミ</t>
    </rPh>
    <rPh sb="6" eb="7">
      <t>カン</t>
    </rPh>
    <rPh sb="9" eb="11">
      <t>カツドウ</t>
    </rPh>
    <rPh sb="17" eb="19">
      <t>タスウ</t>
    </rPh>
    <rPh sb="19" eb="20">
      <t>ト</t>
    </rPh>
    <rPh sb="21" eb="22">
      <t>ア</t>
    </rPh>
    <rPh sb="23" eb="25">
      <t>ハッシン</t>
    </rPh>
    <rPh sb="41" eb="44">
      <t>エンガンブ</t>
    </rPh>
    <rPh sb="45" eb="46">
      <t>ス</t>
    </rPh>
    <rPh sb="47" eb="50">
      <t>カンケイシャ</t>
    </rPh>
    <rPh sb="51" eb="53">
      <t>キョウリョク</t>
    </rPh>
    <rPh sb="63" eb="64">
      <t>コマ</t>
    </rPh>
    <rPh sb="66" eb="68">
      <t>オモシロ</t>
    </rPh>
    <rPh sb="69" eb="71">
      <t>ジョウホウ</t>
    </rPh>
    <rPh sb="79" eb="81">
      <t>ハッシン</t>
    </rPh>
    <phoneticPr fontId="1"/>
  </si>
  <si>
    <t>　</t>
    <phoneticPr fontId="1"/>
  </si>
  <si>
    <t xml:space="preserve">1．地域の海に関するイベントやアクティビティー等の2分程度の紹介動画を30本、　もしくは20本以上総尺4,500秒以上制作す　　　
　　る。
2．「海と体験する機会」「海ごみ対策」等をテーマに、15秒動画を3本制作する。
3．海と日本プロジェクトにて全国展開する事業等とのコラボイベントを10回程度実施する。
4．公式サイトにて地域の海に関するニュースを50本発信し、60,000PVを達成する。また、Twitter等のSNSを運用する。更に
　　フォロワー数を新たに300人以上に加えて50万エンゲージメント数を獲得する。海と日本プロジェクトにおける重要施策と連　
　　携し、SNS・WEBコンテンツ制作及び動画7本制作。
5．20以上の企業・団体に海と日本プロジェクトの「推進パートナー」に新たに登録を得る。
6．地域の海が持つ特徴を子供たちが主体的に学ぶことができるオリジナルイベントを1回実施する。
7．海への関心の高い子供を発掘し、ネットワーク構築を行う。
8．海と日本プロジェクトにおける重点施策との連携2件の実施。
</t>
    <phoneticPr fontId="1"/>
  </si>
  <si>
    <r>
      <rPr>
        <sz val="12"/>
        <rFont val="ＭＳ Ｐゴシック"/>
        <family val="3"/>
        <charset val="128"/>
      </rPr>
      <t>これまで活動の舞台となっていない地域を巻き込んだイベントの展開により、海プロへの関心が希薄だった地域・人にも活動を波及できた。オリジナルイベントでは、初めて遊佐町を巻き込むことができ、これによって山形県の沿岸３市町すべてが一丸となったプログラムが実現した。オリジナルシーアクティビティで使用したメガSUPは、水産高校や海洋活動団体と連携してオリイべ終了後も有効活用され、オリイべ参加者以外の様々な層にも海の学びを自発的に共有するツールとして発展している。また、映画館や教育現場、飲食店とのコラボレーションや各ワークショップにおいてもリアルイベントにこだわり、関心が薄い層でも海プロの活動に触れやすい環境を創出した。実際、その場で興味を持つ人が現れたり、別の海プロイベントの参加者もみられ、リピーターの増加と活動に対する理解の浸透も実感した。</t>
    </r>
    <r>
      <rPr>
        <sz val="12"/>
        <color rgb="FFFF0000"/>
        <rFont val="ＭＳ Ｐゴシック"/>
        <family val="3"/>
        <charset val="128"/>
      </rPr>
      <t xml:space="preserve">
</t>
    </r>
    <phoneticPr fontId="1"/>
  </si>
  <si>
    <t xml:space="preserve">教育現場への更なる参入と定着が課題と考える。対応策として、制作するコンテンツやイベントを海洋教育としてより学びの深い内容にし、教育現場で教材として導入できる質を目指す。
</t>
  </si>
  <si>
    <t>・海に関するイベント応援動画　20〜30本
・プロジェクト訴求動画　3本
・公式サイトにおける掲載記事　50本
・オリジナルイベントのチラシ、ポスター
・報告書</t>
  </si>
  <si>
    <t>https://yamagata.uminohi.jp/</t>
    <phoneticPr fontId="1"/>
  </si>
  <si>
    <t>事業完了日：2023年3月31日</t>
    <phoneticPr fontId="1"/>
  </si>
  <si>
    <t>（2022年4月1日から2023年3月31日まで）</t>
    <phoneticPr fontId="1"/>
  </si>
  <si>
    <t>海と日本プロジェクトin山形実行委員会</t>
    <rPh sb="0" eb="1">
      <t>ウミ</t>
    </rPh>
    <rPh sb="2" eb="4">
      <t>ニホン</t>
    </rPh>
    <rPh sb="12" eb="14">
      <t>ヤマガタ</t>
    </rPh>
    <rPh sb="14" eb="16">
      <t>ジッコウ</t>
    </rPh>
    <rPh sb="16" eb="19">
      <t>イインカイ</t>
    </rPh>
    <phoneticPr fontId="1"/>
  </si>
  <si>
    <t>海と日本プロジェクトin山形（海と日本2022）</t>
    <rPh sb="0" eb="1">
      <t>ウミ</t>
    </rPh>
    <rPh sb="2" eb="4">
      <t>ニホン</t>
    </rPh>
    <rPh sb="12" eb="14">
      <t>ヤマガタ</t>
    </rPh>
    <rPh sb="15" eb="16">
      <t>ウミ</t>
    </rPh>
    <rPh sb="17" eb="19">
      <t>ニホン</t>
    </rPh>
    <phoneticPr fontId="1"/>
  </si>
  <si>
    <t>報告日付：2023年3月31日</t>
    <phoneticPr fontId="1"/>
  </si>
  <si>
    <t>事業管理費</t>
    <rPh sb="0" eb="2">
      <t>ジギョウ</t>
    </rPh>
    <rPh sb="2" eb="5">
      <t>カンリヒ</t>
    </rPh>
    <phoneticPr fontId="1"/>
  </si>
  <si>
    <t>事業広報費</t>
    <rPh sb="0" eb="2">
      <t>ジギョウ</t>
    </rPh>
    <rPh sb="2" eb="5">
      <t>コウホウヒ</t>
    </rPh>
    <phoneticPr fontId="1"/>
  </si>
  <si>
    <t>会場費</t>
    <rPh sb="0" eb="3">
      <t>カイジョウヒ</t>
    </rPh>
    <phoneticPr fontId="1"/>
  </si>
  <si>
    <t>消耗什器備品費</t>
    <rPh sb="0" eb="2">
      <t>ショウモウ</t>
    </rPh>
    <rPh sb="2" eb="4">
      <t>ジュウキ</t>
    </rPh>
    <rPh sb="4" eb="6">
      <t>ビヒン</t>
    </rPh>
    <rPh sb="6" eb="7">
      <t>ヒ</t>
    </rPh>
    <phoneticPr fontId="1"/>
  </si>
  <si>
    <t>什器備品賃借料</t>
    <rPh sb="0" eb="2">
      <t>ジュウキ</t>
    </rPh>
    <rPh sb="2" eb="4">
      <t>ビヒン</t>
    </rPh>
    <rPh sb="4" eb="7">
      <t>チンシャクリョウ</t>
    </rPh>
    <phoneticPr fontId="1"/>
  </si>
  <si>
    <t>印刷製本費</t>
    <rPh sb="0" eb="2">
      <t>インサツ</t>
    </rPh>
    <rPh sb="2" eb="4">
      <t>セイホン</t>
    </rPh>
    <rPh sb="4" eb="5">
      <t>ヒ</t>
    </rPh>
    <phoneticPr fontId="1"/>
  </si>
  <si>
    <t>委託費</t>
    <rPh sb="0" eb="3">
      <t>イタクヒ</t>
    </rPh>
    <phoneticPr fontId="1"/>
  </si>
  <si>
    <t>映像制作費</t>
    <rPh sb="0" eb="2">
      <t>エイゾウ</t>
    </rPh>
    <rPh sb="2" eb="5">
      <t>セイサクヒ</t>
    </rPh>
    <phoneticPr fontId="1"/>
  </si>
  <si>
    <t>諸謝金</t>
    <rPh sb="0" eb="3">
      <t>ショシャキン</t>
    </rPh>
    <phoneticPr fontId="1"/>
  </si>
  <si>
    <t>雑費</t>
    <rPh sb="0" eb="2">
      <t>ザッピ</t>
    </rPh>
    <phoneticPr fontId="1"/>
  </si>
  <si>
    <t>4．ニュースサイトの運営
（1）時期：2022年4月1日～2023年3月31日
（2）内容：県内の海に関する取り組みを64本の記事にして発信した。
5．SNSの運営
（1）時期：2022年4月1日～2023年3月31日
（2）内容：県内の海に関する取り組みやニュースを日常的にTwitterで発信した。</t>
    <rPh sb="61" eb="62">
      <t>ホン</t>
    </rPh>
    <rPh sb="135" eb="138">
      <t>ニチジョウテキ</t>
    </rPh>
    <rPh sb="147" eb="149">
      <t>ハッシン</t>
    </rPh>
    <phoneticPr fontId="1"/>
  </si>
  <si>
    <t xml:space="preserve">1．地域の海に関するイベントやアクティビティー等の2分程度の動画を30本制
　　作した。
2．「海ごころを育む」、「わがまちの海自慢」、「わがまちの海のごちそう自慢」をテー
　　マに、15秒動画を3本制作した。
3．「ごちそうウィーク」、「灯台プロジェクト」、「さばける塾」、「海と日本ニュースプロ　
　　ジェクト」との連携企画を実施し、イベントや商品開発などを行った。
4．公式サイトにて地域の海に関するニュースを64本発信し、73,00PVを達成する。
　　また、Twitter等のSNSを運用し、フォロワー数を新たに308人に加えて72.3万エン　
　　ゲージメント数を獲得する。海と日本プロジェクトにおける重要施策と連携し、
　　SNS・WEBコンテンツ制作及び動画7本制作した。
5．20の企業・団体を「推進パートナー」に新たに登録した。
6．オリジナルイベント「やまがた海洋塾2022」を実施した。
7．海のキッズサポーターを新たに10人登録した。
8．ごちそうウィーク、灯台ウィークなどの施策と連携し盛り上げを行った。
</t>
    <phoneticPr fontId="1"/>
  </si>
  <si>
    <r>
      <rPr>
        <sz val="12"/>
        <rFont val="ＭＳ Ｐゴシック"/>
        <family val="3"/>
        <charset val="128"/>
      </rPr>
      <t>・海応援動画　30本</t>
    </r>
    <r>
      <rPr>
        <sz val="12"/>
        <color rgb="FFFF0000"/>
        <rFont val="ＭＳ Ｐゴシック"/>
        <family val="3"/>
        <charset val="128"/>
      </rPr>
      <t xml:space="preserve">
</t>
    </r>
    <r>
      <rPr>
        <sz val="12"/>
        <rFont val="ＭＳ Ｐゴシック"/>
        <family val="3"/>
        <charset val="128"/>
      </rPr>
      <t>・プロジェクト訴求動画　3本
・公式サイトにおける掲載記事</t>
    </r>
    <r>
      <rPr>
        <sz val="12"/>
        <color rgb="FFFF0000"/>
        <rFont val="ＭＳ Ｐゴシック"/>
        <family val="3"/>
        <charset val="128"/>
      </rPr>
      <t>　</t>
    </r>
    <r>
      <rPr>
        <sz val="12"/>
        <rFont val="ＭＳ Ｐゴシック"/>
        <family val="3"/>
        <charset val="128"/>
      </rPr>
      <t>64本</t>
    </r>
    <r>
      <rPr>
        <sz val="12"/>
        <color rgb="FFFF0000"/>
        <rFont val="ＭＳ Ｐゴシック"/>
        <family val="3"/>
        <charset val="128"/>
      </rPr>
      <t xml:space="preserve">
</t>
    </r>
    <r>
      <rPr>
        <sz val="12"/>
        <rFont val="ＭＳ Ｐゴシック"/>
        <family val="3"/>
        <charset val="128"/>
      </rPr>
      <t>・オリジナルイベントのチラシ</t>
    </r>
    <r>
      <rPr>
        <sz val="12"/>
        <rFont val="ＭＳ Ｐゴシック"/>
        <family val="3"/>
        <charset val="128"/>
      </rPr>
      <t>、ポスター</t>
    </r>
    <r>
      <rPr>
        <sz val="12"/>
        <color rgb="FFFF0000"/>
        <rFont val="ＭＳ Ｐゴシック"/>
        <family val="3"/>
        <charset val="128"/>
      </rPr>
      <t xml:space="preserve">
</t>
    </r>
    <r>
      <rPr>
        <sz val="12"/>
        <rFont val="ＭＳ Ｐゴシック"/>
        <family val="3"/>
        <charset val="128"/>
      </rPr>
      <t>・報告書</t>
    </r>
    <r>
      <rPr>
        <sz val="12"/>
        <color rgb="FFFF0000"/>
        <rFont val="ＭＳ Ｐゴシック"/>
        <family val="3"/>
        <charset val="12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</si>
</sst>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sz val="11"/>
      <color theme="1"/>
      <name val="游ゴシック"/>
      <family val="3"/>
      <charset val="128"/>
      <scheme val="minor"/>
    </font>
    <font>
      <sz val="12"/>
      <color theme="0" tint="-0.249977111117893"/>
      <name val="ＭＳ Ｐ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2"/>
        <bgColor indexed="64"/>
      </patternFill>
    </fill>
  </fills>
  <borders count="41">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17" fillId="0" borderId="0">
      <alignment vertical="center"/>
    </xf>
  </cellStyleXfs>
  <cellXfs count="157">
    <xf numFmtId="0" fontId="0" fillId="0" borderId="0" xfId="0">
      <alignment vertical="center"/>
    </xf>
    <xf numFmtId="0" fontId="3" fillId="0" borderId="3" xfId="0" applyFont="1" applyBorder="1" applyAlignment="1">
      <alignment horizontal="center" vertical="center"/>
    </xf>
    <xf numFmtId="38" fontId="13" fillId="0" borderId="0" xfId="1" applyFont="1" applyProtection="1">
      <alignment vertical="center"/>
      <protection locked="0"/>
    </xf>
    <xf numFmtId="38" fontId="11" fillId="0" borderId="0" xfId="1" applyFont="1" applyProtection="1">
      <alignment vertical="center"/>
      <protection locked="0"/>
    </xf>
    <xf numFmtId="38" fontId="12" fillId="0" borderId="0" xfId="1" applyFont="1" applyProtection="1">
      <alignment vertical="center"/>
      <protection locked="0"/>
    </xf>
    <xf numFmtId="38" fontId="11" fillId="0" borderId="0" xfId="1" applyFont="1" applyAlignment="1" applyProtection="1">
      <alignment horizontal="right" vertical="center"/>
      <protection locked="0"/>
    </xf>
    <xf numFmtId="38" fontId="11" fillId="0" borderId="0" xfId="1" applyFont="1" applyAlignment="1" applyProtection="1">
      <alignment horizontal="justify" vertical="center"/>
      <protection locked="0"/>
    </xf>
    <xf numFmtId="38" fontId="11" fillId="4" borderId="19" xfId="1" applyFont="1" applyFill="1" applyBorder="1" applyAlignment="1" applyProtection="1">
      <alignment horizontal="center" vertical="center"/>
      <protection locked="0"/>
    </xf>
    <xf numFmtId="38" fontId="11" fillId="4" borderId="21" xfId="1" applyFont="1" applyFill="1" applyBorder="1" applyAlignment="1" applyProtection="1">
      <alignment horizontal="center" vertical="center" wrapText="1"/>
      <protection locked="0"/>
    </xf>
    <xf numFmtId="38" fontId="11" fillId="4" borderId="22" xfId="1" applyFont="1" applyFill="1" applyBorder="1" applyAlignment="1" applyProtection="1">
      <alignment horizontal="center" vertical="center"/>
      <protection locked="0"/>
    </xf>
    <xf numFmtId="38" fontId="11" fillId="4" borderId="21" xfId="1" applyFont="1" applyFill="1" applyBorder="1" applyAlignment="1" applyProtection="1">
      <alignment horizontal="justify" vertical="center"/>
      <protection locked="0"/>
    </xf>
    <xf numFmtId="38" fontId="11" fillId="0" borderId="23" xfId="1" applyFont="1" applyBorder="1" applyAlignment="1" applyProtection="1">
      <alignment horizontal="right" vertical="center"/>
      <protection locked="0"/>
    </xf>
    <xf numFmtId="38" fontId="13" fillId="9" borderId="18" xfId="1" applyFont="1" applyFill="1" applyBorder="1" applyAlignment="1" applyProtection="1">
      <alignment horizontal="right" vertical="center"/>
      <protection locked="0"/>
    </xf>
    <xf numFmtId="38" fontId="11" fillId="0" borderId="24" xfId="1" applyFont="1" applyBorder="1" applyAlignment="1" applyProtection="1">
      <alignment horizontal="right" vertical="center"/>
      <protection locked="0"/>
    </xf>
    <xf numFmtId="38" fontId="11" fillId="4" borderId="20" xfId="1" applyFont="1" applyFill="1" applyBorder="1" applyAlignment="1" applyProtection="1">
      <alignment horizontal="justify" vertical="center"/>
      <protection locked="0"/>
    </xf>
    <xf numFmtId="38" fontId="11" fillId="0" borderId="2" xfId="1" applyFont="1" applyBorder="1" applyAlignment="1" applyProtection="1">
      <alignment horizontal="right" vertical="center"/>
      <protection locked="0"/>
    </xf>
    <xf numFmtId="38" fontId="11" fillId="8" borderId="20" xfId="1" applyFont="1" applyFill="1" applyBorder="1" applyAlignment="1" applyProtection="1">
      <alignment horizontal="right" vertical="center"/>
      <protection locked="0"/>
    </xf>
    <xf numFmtId="38" fontId="11" fillId="4" borderId="26" xfId="1" applyFont="1" applyFill="1" applyBorder="1" applyAlignment="1" applyProtection="1">
      <alignment horizontal="center" vertical="center"/>
      <protection locked="0"/>
    </xf>
    <xf numFmtId="38" fontId="11" fillId="4" borderId="27" xfId="1" applyFont="1" applyFill="1" applyBorder="1" applyAlignment="1" applyProtection="1">
      <alignment horizontal="center" vertical="center"/>
      <protection locked="0"/>
    </xf>
    <xf numFmtId="38" fontId="14" fillId="4" borderId="20" xfId="1" applyFont="1" applyFill="1" applyBorder="1" applyAlignment="1" applyProtection="1">
      <alignment horizontal="justify" vertical="center"/>
      <protection locked="0"/>
    </xf>
    <xf numFmtId="38" fontId="11" fillId="0" borderId="2" xfId="1" applyFont="1" applyBorder="1" applyProtection="1">
      <alignment vertical="center"/>
      <protection locked="0"/>
    </xf>
    <xf numFmtId="38" fontId="11" fillId="4" borderId="24" xfId="1" applyFont="1" applyFill="1" applyBorder="1" applyAlignment="1" applyProtection="1">
      <alignment horizontal="center" vertical="center" wrapText="1"/>
      <protection locked="0"/>
    </xf>
    <xf numFmtId="38" fontId="11" fillId="4" borderId="25" xfId="1" applyFont="1" applyFill="1" applyBorder="1" applyAlignment="1" applyProtection="1">
      <alignment horizontal="center" vertical="center" wrapText="1"/>
      <protection locked="0"/>
    </xf>
    <xf numFmtId="38" fontId="11" fillId="0" borderId="29" xfId="1" applyFont="1" applyBorder="1" applyAlignment="1" applyProtection="1">
      <alignment horizontal="left" vertical="center" wrapText="1"/>
      <protection locked="0"/>
    </xf>
    <xf numFmtId="38" fontId="10" fillId="0" borderId="18" xfId="1" applyFont="1" applyBorder="1" applyAlignment="1" applyProtection="1">
      <alignment vertical="center"/>
      <protection locked="0"/>
    </xf>
    <xf numFmtId="38" fontId="11" fillId="0" borderId="29" xfId="1" applyFont="1" applyBorder="1" applyAlignment="1" applyProtection="1">
      <alignment horizontal="right" vertical="center"/>
      <protection locked="0"/>
    </xf>
    <xf numFmtId="38" fontId="11" fillId="0" borderId="21" xfId="1" applyFont="1" applyBorder="1" applyAlignment="1" applyProtection="1">
      <alignment horizontal="right" vertical="center"/>
      <protection locked="0"/>
    </xf>
    <xf numFmtId="38" fontId="10" fillId="0" borderId="21" xfId="1" applyFont="1" applyBorder="1" applyAlignment="1" applyProtection="1">
      <alignment vertical="center"/>
      <protection locked="0"/>
    </xf>
    <xf numFmtId="38" fontId="11" fillId="0" borderId="21" xfId="1" applyFont="1" applyBorder="1" applyAlignment="1" applyProtection="1">
      <alignment vertical="center" wrapText="1"/>
      <protection locked="0"/>
    </xf>
    <xf numFmtId="0" fontId="11" fillId="4" borderId="30" xfId="0" applyFont="1" applyFill="1" applyBorder="1" applyProtection="1">
      <alignment vertical="center"/>
      <protection locked="0"/>
    </xf>
    <xf numFmtId="38" fontId="11" fillId="4" borderId="31" xfId="1" applyFont="1" applyFill="1" applyBorder="1" applyAlignment="1" applyProtection="1">
      <alignment horizontal="right" vertical="center"/>
      <protection locked="0"/>
    </xf>
    <xf numFmtId="38" fontId="11" fillId="4" borderId="32" xfId="1" applyFont="1" applyFill="1" applyBorder="1" applyAlignment="1" applyProtection="1">
      <alignment horizontal="right" vertical="center"/>
      <protection locked="0"/>
    </xf>
    <xf numFmtId="0" fontId="11" fillId="4" borderId="20" xfId="0" applyFont="1" applyFill="1" applyBorder="1" applyAlignment="1" applyProtection="1">
      <alignment vertical="center" wrapText="1"/>
      <protection locked="0"/>
    </xf>
    <xf numFmtId="38" fontId="11" fillId="4" borderId="33" xfId="1" applyFont="1" applyFill="1" applyBorder="1" applyAlignment="1" applyProtection="1">
      <alignment horizontal="right" vertical="center"/>
      <protection locked="0"/>
    </xf>
    <xf numFmtId="38" fontId="11" fillId="4" borderId="34" xfId="1" applyFont="1" applyFill="1" applyBorder="1" applyAlignment="1" applyProtection="1">
      <alignment horizontal="right" vertical="center"/>
      <protection locked="0"/>
    </xf>
    <xf numFmtId="38" fontId="14" fillId="4" borderId="16" xfId="1" applyFont="1" applyFill="1" applyBorder="1" applyAlignment="1" applyProtection="1">
      <alignment horizontal="justify" vertical="center"/>
      <protection locked="0"/>
    </xf>
    <xf numFmtId="38" fontId="14"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4" fillId="0" borderId="0" xfId="1" applyFont="1" applyFill="1" applyBorder="1" applyAlignment="1" applyProtection="1">
      <alignment horizontal="right" vertical="center"/>
      <protection locked="0"/>
    </xf>
    <xf numFmtId="38" fontId="11" fillId="0" borderId="0" xfId="1" applyFont="1" applyBorder="1" applyProtection="1">
      <alignment vertical="center"/>
      <protection locked="0"/>
    </xf>
    <xf numFmtId="38" fontId="15" fillId="0" borderId="0" xfId="1" applyFont="1" applyAlignment="1" applyProtection="1">
      <alignment vertical="top"/>
      <protection locked="0"/>
    </xf>
    <xf numFmtId="38" fontId="11" fillId="0" borderId="0" xfId="1" applyFont="1" applyAlignment="1" applyProtection="1">
      <alignment vertical="center"/>
      <protection locked="0"/>
    </xf>
    <xf numFmtId="38" fontId="15" fillId="0" borderId="0" xfId="1" applyFont="1" applyAlignment="1" applyProtection="1">
      <alignment vertical="top" wrapText="1"/>
      <protection locked="0"/>
    </xf>
    <xf numFmtId="0" fontId="16" fillId="0" borderId="23" xfId="0" applyFont="1" applyBorder="1" applyAlignment="1" applyProtection="1">
      <alignment vertical="center" wrapText="1"/>
      <protection locked="0"/>
    </xf>
    <xf numFmtId="38" fontId="14" fillId="0" borderId="23" xfId="1" applyFont="1" applyFill="1" applyBorder="1" applyAlignment="1" applyProtection="1">
      <alignment horizontal="left" vertical="center"/>
      <protection locked="0"/>
    </xf>
    <xf numFmtId="38" fontId="11" fillId="0" borderId="23" xfId="1" applyFont="1" applyBorder="1" applyProtection="1">
      <alignment vertical="center"/>
      <protection locked="0"/>
    </xf>
    <xf numFmtId="38" fontId="11" fillId="0" borderId="35" xfId="1" applyFont="1" applyBorder="1" applyAlignment="1" applyProtection="1">
      <alignment vertical="center" wrapText="1"/>
      <protection locked="0"/>
    </xf>
    <xf numFmtId="38" fontId="11" fillId="0" borderId="37" xfId="1" applyFont="1" applyBorder="1" applyAlignment="1" applyProtection="1">
      <alignment vertical="center" wrapText="1"/>
      <protection locked="0"/>
    </xf>
    <xf numFmtId="0" fontId="11" fillId="0" borderId="0" xfId="1" applyNumberFormat="1" applyFont="1" applyProtection="1">
      <alignment vertical="center"/>
      <protection locked="0"/>
    </xf>
    <xf numFmtId="38" fontId="13" fillId="0" borderId="39" xfId="1" applyFont="1" applyBorder="1" applyAlignment="1" applyProtection="1">
      <alignment vertical="center" wrapText="1"/>
      <protection locked="0"/>
    </xf>
    <xf numFmtId="0" fontId="11" fillId="0" borderId="0" xfId="1" applyNumberFormat="1" applyFont="1" applyAlignment="1" applyProtection="1">
      <alignment vertical="center" wrapText="1"/>
      <protection locked="0"/>
    </xf>
    <xf numFmtId="38" fontId="11" fillId="0" borderId="0" xfId="1" applyFont="1" applyBorder="1" applyAlignment="1" applyProtection="1">
      <alignment vertical="center"/>
      <protection locked="0"/>
    </xf>
    <xf numFmtId="38" fontId="11" fillId="4" borderId="18" xfId="1" applyFont="1" applyFill="1" applyBorder="1" applyAlignment="1" applyProtection="1">
      <alignment horizontal="right" vertical="center" wrapText="1"/>
    </xf>
    <xf numFmtId="38" fontId="11" fillId="3" borderId="19" xfId="1" applyFont="1" applyFill="1" applyBorder="1" applyAlignment="1" applyProtection="1">
      <alignment horizontal="right" vertical="center"/>
    </xf>
    <xf numFmtId="38" fontId="11" fillId="4" borderId="25" xfId="1" applyFont="1" applyFill="1" applyBorder="1" applyAlignment="1" applyProtection="1">
      <alignment horizontal="right" vertical="center"/>
    </xf>
    <xf numFmtId="38" fontId="14" fillId="4" borderId="28" xfId="1" applyFont="1" applyFill="1" applyBorder="1" applyAlignment="1" applyProtection="1">
      <alignment horizontal="right" vertical="center"/>
    </xf>
    <xf numFmtId="38" fontId="14" fillId="2" borderId="28" xfId="1" applyFont="1" applyFill="1" applyBorder="1" applyAlignment="1" applyProtection="1">
      <alignment horizontal="right" vertical="center"/>
    </xf>
    <xf numFmtId="38" fontId="14" fillId="4" borderId="16" xfId="1" applyFont="1" applyFill="1" applyBorder="1" applyAlignment="1" applyProtection="1">
      <alignment horizontal="right" vertical="center"/>
    </xf>
    <xf numFmtId="38" fontId="14" fillId="4" borderId="20" xfId="1" applyFont="1" applyFill="1" applyBorder="1" applyAlignment="1" applyProtection="1">
      <alignment horizontal="right" vertical="center" wrapText="1"/>
    </xf>
    <xf numFmtId="38" fontId="11" fillId="4" borderId="17" xfId="1" applyFont="1" applyFill="1" applyBorder="1" applyProtection="1">
      <alignment vertical="center"/>
    </xf>
    <xf numFmtId="41" fontId="11" fillId="4" borderId="30" xfId="1" applyNumberFormat="1" applyFont="1" applyFill="1" applyBorder="1" applyAlignment="1" applyProtection="1">
      <alignment horizontal="right" vertical="center"/>
    </xf>
    <xf numFmtId="38" fontId="11" fillId="4" borderId="29" xfId="1" applyFont="1" applyFill="1" applyBorder="1" applyAlignment="1" applyProtection="1">
      <alignment horizontal="right" vertical="center" wrapText="1"/>
    </xf>
    <xf numFmtId="38" fontId="14" fillId="4" borderId="30" xfId="1" applyFont="1" applyFill="1" applyBorder="1" applyAlignment="1" applyProtection="1">
      <alignment horizontal="right" vertical="center"/>
    </xf>
    <xf numFmtId="38" fontId="14" fillId="2" borderId="1" xfId="1" applyFont="1" applyFill="1" applyBorder="1" applyProtection="1">
      <alignment vertical="center"/>
    </xf>
    <xf numFmtId="38" fontId="14" fillId="4" borderId="16" xfId="1" applyFont="1" applyFill="1" applyBorder="1" applyAlignment="1" applyProtection="1">
      <alignment horizontal="right" vertical="center" wrapText="1"/>
    </xf>
    <xf numFmtId="38" fontId="11" fillId="0" borderId="36" xfId="1" applyFont="1" applyBorder="1" applyAlignment="1" applyProtection="1">
      <alignment vertical="center" wrapText="1"/>
    </xf>
    <xf numFmtId="38" fontId="11" fillId="0" borderId="38" xfId="1" applyFont="1" applyBorder="1" applyAlignment="1" applyProtection="1">
      <alignment vertical="center" wrapText="1"/>
    </xf>
    <xf numFmtId="38" fontId="11"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6" borderId="0" xfId="0" applyFont="1" applyFill="1" applyProtection="1">
      <alignment vertical="center"/>
      <protection locked="0"/>
    </xf>
    <xf numFmtId="0" fontId="4" fillId="0" borderId="0" xfId="0" applyFont="1" applyAlignment="1" applyProtection="1">
      <alignment horizontal="left" vertical="center"/>
      <protection locked="0"/>
    </xf>
    <xf numFmtId="38" fontId="11" fillId="4" borderId="18" xfId="1" applyFont="1" applyFill="1" applyBorder="1" applyAlignment="1" applyProtection="1">
      <alignment horizontal="center" vertical="center" wrapText="1"/>
      <protection locked="0"/>
    </xf>
    <xf numFmtId="38" fontId="4" fillId="10" borderId="1" xfId="0"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8"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4"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left" vertical="center" shrinkToFit="1"/>
    </xf>
    <xf numFmtId="0" fontId="4"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4" fillId="9" borderId="2" xfId="0" applyFont="1" applyFill="1" applyBorder="1" applyAlignment="1" applyProtection="1">
      <alignment horizontal="left" vertical="center" wrapText="1"/>
      <protection locked="0"/>
    </xf>
    <xf numFmtId="0" fontId="4" fillId="7" borderId="2" xfId="0"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38" fontId="14" fillId="0" borderId="3" xfId="1" applyFont="1" applyBorder="1" applyAlignment="1" applyProtection="1">
      <alignment horizontal="center" vertical="center"/>
    </xf>
    <xf numFmtId="38" fontId="11" fillId="4" borderId="18" xfId="1" applyFont="1" applyFill="1" applyBorder="1" applyAlignment="1" applyProtection="1">
      <alignment horizontal="center" vertical="center"/>
      <protection locked="0"/>
    </xf>
    <xf numFmtId="38" fontId="11" fillId="4" borderId="20" xfId="1" applyFont="1" applyFill="1" applyBorder="1" applyAlignment="1" applyProtection="1">
      <alignment horizontal="center" vertical="center"/>
      <protection locked="0"/>
    </xf>
    <xf numFmtId="38" fontId="11" fillId="4" borderId="18" xfId="1" applyFont="1" applyFill="1" applyBorder="1" applyAlignment="1" applyProtection="1">
      <alignment horizontal="center" vertical="center" wrapText="1"/>
      <protection locked="0"/>
    </xf>
    <xf numFmtId="38" fontId="11" fillId="4" borderId="20" xfId="1" applyFont="1" applyFill="1" applyBorder="1" applyAlignment="1" applyProtection="1">
      <alignment horizontal="center" vertical="center" wrapText="1"/>
      <protection locked="0"/>
    </xf>
    <xf numFmtId="38" fontId="14" fillId="5" borderId="3" xfId="1" applyFont="1" applyFill="1" applyBorder="1" applyAlignment="1" applyProtection="1">
      <alignment horizontal="center" vertical="center"/>
      <protection locked="0"/>
    </xf>
    <xf numFmtId="38" fontId="9" fillId="0" borderId="0" xfId="1" applyFont="1" applyAlignment="1" applyProtection="1">
      <alignment horizontal="left" vertical="center"/>
      <protection locked="0"/>
    </xf>
    <xf numFmtId="38" fontId="11" fillId="0" borderId="14" xfId="1" applyFont="1" applyBorder="1" applyProtection="1">
      <alignment vertical="center"/>
      <protection locked="0"/>
    </xf>
    <xf numFmtId="38" fontId="11" fillId="0" borderId="15" xfId="1" applyFont="1" applyBorder="1" applyProtection="1">
      <alignment vertical="center"/>
      <protection locked="0"/>
    </xf>
    <xf numFmtId="38" fontId="11" fillId="0" borderId="16" xfId="1" applyFont="1" applyBorder="1" applyAlignment="1" applyProtection="1">
      <alignment horizontal="center" vertical="center"/>
      <protection locked="0"/>
    </xf>
    <xf numFmtId="38" fontId="11" fillId="0" borderId="17" xfId="1" applyFont="1" applyBorder="1" applyAlignment="1" applyProtection="1">
      <alignment horizontal="center" vertical="center"/>
      <protection locked="0"/>
    </xf>
    <xf numFmtId="38" fontId="11" fillId="0" borderId="2" xfId="1" applyFont="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7">
    <dxf>
      <fill>
        <patternFill>
          <fgColor rgb="FFFF0000"/>
        </patternFill>
      </fill>
    </dxf>
    <dxf>
      <fill>
        <patternFill>
          <bgColor rgb="FFFF0000"/>
        </patternFill>
      </fill>
    </dxf>
    <dxf>
      <font>
        <color auto="1"/>
      </font>
      <fill>
        <patternFill>
          <bgColor rgb="FFFF9999"/>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32</xdr:row>
      <xdr:rowOff>44823</xdr:rowOff>
    </xdr:from>
    <xdr:to>
      <xdr:col>5</xdr:col>
      <xdr:colOff>649941</xdr:colOff>
      <xdr:row>33</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54</xdr:row>
      <xdr:rowOff>44823</xdr:rowOff>
    </xdr:from>
    <xdr:to>
      <xdr:col>5</xdr:col>
      <xdr:colOff>649941</xdr:colOff>
      <xdr:row>55</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76</xdr:row>
      <xdr:rowOff>44823</xdr:rowOff>
    </xdr:from>
    <xdr:to>
      <xdr:col>5</xdr:col>
      <xdr:colOff>649941</xdr:colOff>
      <xdr:row>77</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97</xdr:row>
      <xdr:rowOff>44823</xdr:rowOff>
    </xdr:from>
    <xdr:to>
      <xdr:col>5</xdr:col>
      <xdr:colOff>649941</xdr:colOff>
      <xdr:row>98</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166</xdr:row>
      <xdr:rowOff>44823</xdr:rowOff>
    </xdr:from>
    <xdr:to>
      <xdr:col>5</xdr:col>
      <xdr:colOff>649941</xdr:colOff>
      <xdr:row>167</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133350</xdr:rowOff>
        </xdr:from>
        <xdr:to>
          <xdr:col>0</xdr:col>
          <xdr:colOff>438150</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52</xdr:row>
          <xdr:rowOff>19050</xdr:rowOff>
        </xdr:from>
        <xdr:to>
          <xdr:col>0</xdr:col>
          <xdr:colOff>438150</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38100</xdr:rowOff>
        </xdr:from>
        <xdr:to>
          <xdr:col>0</xdr:col>
          <xdr:colOff>476250</xdr:colOff>
          <xdr:row>57</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85"/>
  <sheetViews>
    <sheetView showGridLines="0" tabSelected="1" view="pageBreakPreview" zoomScaleNormal="100" zoomScaleSheetLayoutView="100" workbookViewId="0">
      <selection activeCell="G164" sqref="G164:K172"/>
    </sheetView>
  </sheetViews>
  <sheetFormatPr defaultColWidth="9" defaultRowHeight="20.25" customHeight="1" x14ac:dyDescent="0.4"/>
  <cols>
    <col min="1" max="11" width="9.5" style="69" customWidth="1"/>
    <col min="12" max="16384" width="9" style="37"/>
  </cols>
  <sheetData>
    <row r="2" spans="1:11" ht="20.25" customHeight="1" x14ac:dyDescent="0.4">
      <c r="A2" s="68" t="s">
        <v>70</v>
      </c>
    </row>
    <row r="3" spans="1:11" ht="20.25" customHeight="1" x14ac:dyDescent="0.4">
      <c r="A3" s="69" t="s">
        <v>0</v>
      </c>
    </row>
    <row r="4" spans="1:11" ht="20.25" customHeight="1" x14ac:dyDescent="0.4">
      <c r="H4" s="69" t="s">
        <v>110</v>
      </c>
    </row>
    <row r="6" spans="1:11" ht="20.25" customHeight="1" x14ac:dyDescent="0.4">
      <c r="H6" s="69" t="s">
        <v>79</v>
      </c>
    </row>
    <row r="7" spans="1:11" ht="20.25" customHeight="1" x14ac:dyDescent="0.4">
      <c r="H7" s="69" t="s">
        <v>80</v>
      </c>
    </row>
    <row r="8" spans="1:11" ht="20.25" customHeight="1" x14ac:dyDescent="0.4">
      <c r="H8" s="69" t="s">
        <v>81</v>
      </c>
    </row>
    <row r="9" spans="1:11" ht="20.25" customHeight="1" x14ac:dyDescent="0.4">
      <c r="H9" s="69" t="s">
        <v>82</v>
      </c>
    </row>
    <row r="10" spans="1:11" ht="20.25" customHeight="1" x14ac:dyDescent="0.4">
      <c r="H10" s="69" t="s">
        <v>83</v>
      </c>
    </row>
    <row r="11" spans="1:11" ht="20.25" customHeight="1" x14ac:dyDescent="0.4">
      <c r="H11" s="69" t="s">
        <v>106</v>
      </c>
    </row>
    <row r="12" spans="1:11" ht="20.25" customHeight="1" thickBot="1" x14ac:dyDescent="0.45">
      <c r="A12" s="70" t="s">
        <v>76</v>
      </c>
      <c r="B12" s="70"/>
      <c r="C12" s="70"/>
      <c r="D12" s="70"/>
      <c r="E12" s="70"/>
      <c r="F12" s="70"/>
    </row>
    <row r="13" spans="1:11" ht="20.25" customHeight="1" thickBot="1" x14ac:dyDescent="0.45">
      <c r="A13" s="78" t="s">
        <v>73</v>
      </c>
      <c r="B13" s="78"/>
      <c r="C13" s="71" t="s">
        <v>20</v>
      </c>
      <c r="D13" s="76">
        <f>'【フォーム】収支計算書　※提出必須'!B28</f>
        <v>34100000</v>
      </c>
      <c r="E13" s="77"/>
      <c r="F13" s="72" t="s">
        <v>72</v>
      </c>
    </row>
    <row r="14" spans="1:11" ht="20.25" customHeight="1" thickBot="1" x14ac:dyDescent="0.45">
      <c r="A14" s="79" t="s">
        <v>74</v>
      </c>
      <c r="B14" s="79"/>
      <c r="C14" s="71" t="s">
        <v>20</v>
      </c>
      <c r="D14" s="76">
        <f>'【フォーム】収支計算書　※提出必須'!B8</f>
        <v>0</v>
      </c>
      <c r="E14" s="77"/>
      <c r="F14" s="72" t="s">
        <v>72</v>
      </c>
      <c r="H14" s="37"/>
      <c r="I14" s="37"/>
      <c r="J14" s="37"/>
      <c r="K14" s="37"/>
    </row>
    <row r="15" spans="1:11" ht="20.25" customHeight="1" thickBot="1" x14ac:dyDescent="0.45">
      <c r="A15" s="79" t="s">
        <v>75</v>
      </c>
      <c r="B15" s="79"/>
      <c r="C15" s="71" t="s">
        <v>20</v>
      </c>
      <c r="D15" s="76">
        <f>'【フォーム】収支計算書　※提出必須'!B7</f>
        <v>34100000</v>
      </c>
      <c r="E15" s="77"/>
      <c r="F15" s="72" t="s">
        <v>72</v>
      </c>
      <c r="G15" s="73" t="s">
        <v>78</v>
      </c>
      <c r="H15" s="73"/>
      <c r="I15" s="73"/>
      <c r="J15" s="73"/>
      <c r="K15" s="73"/>
    </row>
    <row r="17" spans="1:11" ht="20.25" customHeight="1" thickBot="1" x14ac:dyDescent="0.45">
      <c r="A17" s="70" t="s">
        <v>77</v>
      </c>
      <c r="B17" s="70"/>
      <c r="C17" s="70"/>
      <c r="D17" s="70"/>
      <c r="E17" s="70"/>
      <c r="F17" s="70"/>
      <c r="G17" s="70"/>
      <c r="H17" s="70"/>
      <c r="I17" s="70"/>
      <c r="J17" s="70"/>
      <c r="K17" s="70"/>
    </row>
    <row r="18" spans="1:11" ht="20.25" customHeight="1" thickBot="1" x14ac:dyDescent="0.45">
      <c r="A18" s="78" t="s">
        <v>1</v>
      </c>
      <c r="B18" s="78"/>
      <c r="C18" s="71" t="s">
        <v>20</v>
      </c>
      <c r="D18" s="76">
        <f>'【フォーム】収支計算書　※提出必須'!C9</f>
        <v>34100000</v>
      </c>
      <c r="E18" s="77"/>
      <c r="F18" s="72" t="s">
        <v>72</v>
      </c>
      <c r="G18" s="143" t="s">
        <v>2</v>
      </c>
      <c r="H18" s="143"/>
      <c r="I18" s="143"/>
      <c r="J18" s="143"/>
      <c r="K18" s="143"/>
    </row>
    <row r="19" spans="1:11" ht="20.25" customHeight="1" thickBot="1" x14ac:dyDescent="0.45">
      <c r="A19" s="79" t="s">
        <v>3</v>
      </c>
      <c r="B19" s="79"/>
      <c r="C19" s="71" t="s">
        <v>20</v>
      </c>
      <c r="D19" s="76">
        <f>'【フォーム】収支計算書　※提出必須'!C8</f>
        <v>0</v>
      </c>
      <c r="E19" s="77"/>
      <c r="F19" s="72" t="s">
        <v>72</v>
      </c>
      <c r="G19" s="144" t="s">
        <v>4</v>
      </c>
      <c r="H19" s="144"/>
      <c r="I19" s="144"/>
      <c r="J19" s="144"/>
      <c r="K19" s="144"/>
    </row>
    <row r="20" spans="1:11" ht="20.25" customHeight="1" thickBot="1" x14ac:dyDescent="0.45">
      <c r="A20" s="79" t="s">
        <v>5</v>
      </c>
      <c r="B20" s="79"/>
      <c r="C20" s="71" t="s">
        <v>20</v>
      </c>
      <c r="D20" s="76">
        <f>'【フォーム】収支計算書　※提出必須'!C7</f>
        <v>34100000</v>
      </c>
      <c r="E20" s="77"/>
      <c r="F20" s="72" t="s">
        <v>72</v>
      </c>
      <c r="G20" s="140" t="s">
        <v>6</v>
      </c>
      <c r="H20" s="140"/>
      <c r="I20" s="140"/>
      <c r="J20" s="140"/>
      <c r="K20" s="140"/>
    </row>
    <row r="21" spans="1:11" ht="20.25" customHeight="1" thickBot="1" x14ac:dyDescent="0.45">
      <c r="A21" s="79" t="s">
        <v>7</v>
      </c>
      <c r="B21" s="79"/>
      <c r="C21" s="71" t="s">
        <v>20</v>
      </c>
      <c r="D21" s="76">
        <f>'【フォーム】収支計算書　※提出必須'!F7</f>
        <v>0</v>
      </c>
      <c r="E21" s="77"/>
      <c r="F21" s="72" t="s">
        <v>72</v>
      </c>
      <c r="G21" s="141" t="s">
        <v>8</v>
      </c>
      <c r="H21" s="141"/>
      <c r="I21" s="141"/>
      <c r="J21" s="141"/>
      <c r="K21" s="141"/>
    </row>
    <row r="23" spans="1:11" ht="18" customHeight="1" x14ac:dyDescent="0.4">
      <c r="A23" s="69" t="s">
        <v>9</v>
      </c>
    </row>
    <row r="24" spans="1:11" ht="0.6" customHeight="1" x14ac:dyDescent="0.4">
      <c r="A24" s="142"/>
      <c r="B24" s="142"/>
      <c r="C24" s="142"/>
      <c r="D24" s="142"/>
      <c r="E24" s="142"/>
      <c r="F24" s="142"/>
      <c r="G24" s="142"/>
      <c r="H24" s="142"/>
      <c r="I24" s="142"/>
      <c r="J24" s="142"/>
      <c r="K24" s="142"/>
    </row>
    <row r="25" spans="1:11" ht="19.899999999999999" hidden="1" customHeight="1" x14ac:dyDescent="0.4">
      <c r="A25" s="142"/>
      <c r="B25" s="142"/>
      <c r="C25" s="142"/>
      <c r="D25" s="142"/>
      <c r="E25" s="142"/>
      <c r="F25" s="142"/>
      <c r="G25" s="142"/>
      <c r="H25" s="142"/>
      <c r="I25" s="142"/>
      <c r="J25" s="142"/>
      <c r="K25" s="142"/>
    </row>
    <row r="26" spans="1:11" ht="19.899999999999999" hidden="1" customHeight="1" x14ac:dyDescent="0.4">
      <c r="A26" s="142"/>
      <c r="B26" s="142"/>
      <c r="C26" s="142"/>
      <c r="D26" s="142"/>
      <c r="E26" s="142"/>
      <c r="F26" s="142"/>
      <c r="G26" s="142"/>
      <c r="H26" s="142"/>
      <c r="I26" s="142"/>
      <c r="J26" s="142"/>
      <c r="K26" s="142"/>
    </row>
    <row r="27" spans="1:11" ht="9" customHeight="1" x14ac:dyDescent="0.4">
      <c r="A27" s="142"/>
      <c r="B27" s="142"/>
      <c r="C27" s="142"/>
      <c r="D27" s="142"/>
      <c r="E27" s="142"/>
      <c r="F27" s="142"/>
      <c r="G27" s="142"/>
      <c r="H27" s="142"/>
      <c r="I27" s="142"/>
      <c r="J27" s="142"/>
      <c r="K27" s="142"/>
    </row>
    <row r="28" spans="1:11" ht="20.25" customHeight="1" x14ac:dyDescent="0.4">
      <c r="A28" s="69" t="s">
        <v>29</v>
      </c>
    </row>
    <row r="29" spans="1:11" ht="20.25" customHeight="1" x14ac:dyDescent="0.4">
      <c r="A29" s="69" t="s">
        <v>14</v>
      </c>
      <c r="G29" s="69" t="s">
        <v>15</v>
      </c>
    </row>
    <row r="30" spans="1:11" ht="20.25" customHeight="1" x14ac:dyDescent="0.4">
      <c r="A30" s="89" t="s">
        <v>84</v>
      </c>
      <c r="B30" s="81"/>
      <c r="C30" s="81"/>
      <c r="D30" s="81"/>
      <c r="E30" s="82"/>
      <c r="G30" s="89" t="s">
        <v>96</v>
      </c>
      <c r="H30" s="92"/>
      <c r="I30" s="92"/>
      <c r="J30" s="92"/>
      <c r="K30" s="93"/>
    </row>
    <row r="31" spans="1:11" ht="20.25" customHeight="1" x14ac:dyDescent="0.4">
      <c r="A31" s="83"/>
      <c r="B31" s="84"/>
      <c r="C31" s="84"/>
      <c r="D31" s="84"/>
      <c r="E31" s="85"/>
      <c r="G31" s="90"/>
      <c r="H31" s="94"/>
      <c r="I31" s="94"/>
      <c r="J31" s="94"/>
      <c r="K31" s="95"/>
    </row>
    <row r="32" spans="1:11" ht="20.25" customHeight="1" x14ac:dyDescent="0.4">
      <c r="A32" s="83"/>
      <c r="B32" s="84"/>
      <c r="C32" s="84"/>
      <c r="D32" s="84"/>
      <c r="E32" s="85"/>
      <c r="G32" s="90"/>
      <c r="H32" s="94"/>
      <c r="I32" s="94"/>
      <c r="J32" s="94"/>
      <c r="K32" s="95"/>
    </row>
    <row r="33" spans="1:11" ht="20.25" customHeight="1" x14ac:dyDescent="0.4">
      <c r="A33" s="83"/>
      <c r="B33" s="84"/>
      <c r="C33" s="84"/>
      <c r="D33" s="84"/>
      <c r="E33" s="85"/>
      <c r="F33" s="99"/>
      <c r="G33" s="90"/>
      <c r="H33" s="94"/>
      <c r="I33" s="94"/>
      <c r="J33" s="94"/>
      <c r="K33" s="95"/>
    </row>
    <row r="34" spans="1:11" ht="20.25" customHeight="1" x14ac:dyDescent="0.4">
      <c r="A34" s="83"/>
      <c r="B34" s="84"/>
      <c r="C34" s="84"/>
      <c r="D34" s="84"/>
      <c r="E34" s="85"/>
      <c r="F34" s="99"/>
      <c r="G34" s="90"/>
      <c r="H34" s="94"/>
      <c r="I34" s="94"/>
      <c r="J34" s="94"/>
      <c r="K34" s="95"/>
    </row>
    <row r="35" spans="1:11" ht="20.25" customHeight="1" x14ac:dyDescent="0.4">
      <c r="A35" s="83"/>
      <c r="B35" s="84"/>
      <c r="C35" s="84"/>
      <c r="D35" s="84"/>
      <c r="E35" s="85"/>
      <c r="G35" s="90"/>
      <c r="H35" s="94"/>
      <c r="I35" s="94"/>
      <c r="J35" s="94"/>
      <c r="K35" s="95"/>
    </row>
    <row r="36" spans="1:11" ht="20.25" customHeight="1" x14ac:dyDescent="0.4">
      <c r="A36" s="83"/>
      <c r="B36" s="84"/>
      <c r="C36" s="84"/>
      <c r="D36" s="84"/>
      <c r="E36" s="85"/>
      <c r="G36" s="90"/>
      <c r="H36" s="94"/>
      <c r="I36" s="94"/>
      <c r="J36" s="94"/>
      <c r="K36" s="95"/>
    </row>
    <row r="37" spans="1:11" ht="20.25" customHeight="1" x14ac:dyDescent="0.4">
      <c r="A37" s="83"/>
      <c r="B37" s="84"/>
      <c r="C37" s="84"/>
      <c r="D37" s="84"/>
      <c r="E37" s="85"/>
      <c r="G37" s="90"/>
      <c r="H37" s="94"/>
      <c r="I37" s="94"/>
      <c r="J37" s="94"/>
      <c r="K37" s="95"/>
    </row>
    <row r="38" spans="1:11" ht="20.25" customHeight="1" x14ac:dyDescent="0.4">
      <c r="A38" s="86"/>
      <c r="B38" s="87"/>
      <c r="C38" s="87"/>
      <c r="D38" s="87"/>
      <c r="E38" s="88"/>
      <c r="G38" s="96"/>
      <c r="H38" s="97"/>
      <c r="I38" s="97"/>
      <c r="J38" s="97"/>
      <c r="K38" s="98"/>
    </row>
    <row r="39" spans="1:11" ht="20.25" customHeight="1" x14ac:dyDescent="0.4">
      <c r="A39" s="69" t="s">
        <v>12</v>
      </c>
    </row>
    <row r="40" spans="1:11" ht="20.25" customHeight="1" x14ac:dyDescent="0.4">
      <c r="A40" s="91" t="s">
        <v>85</v>
      </c>
      <c r="B40" s="81"/>
      <c r="C40" s="81"/>
      <c r="D40" s="81"/>
      <c r="E40" s="81"/>
      <c r="F40" s="81"/>
      <c r="G40" s="81"/>
      <c r="H40" s="81"/>
      <c r="I40" s="81"/>
      <c r="J40" s="81"/>
      <c r="K40" s="82"/>
    </row>
    <row r="41" spans="1:11" ht="20.25" customHeight="1" x14ac:dyDescent="0.4">
      <c r="A41" s="86"/>
      <c r="B41" s="87"/>
      <c r="C41" s="87"/>
      <c r="D41" s="87"/>
      <c r="E41" s="87"/>
      <c r="F41" s="87"/>
      <c r="G41" s="87"/>
      <c r="H41" s="87"/>
      <c r="I41" s="87"/>
      <c r="J41" s="87"/>
      <c r="K41" s="88"/>
    </row>
    <row r="42" spans="1:11" ht="20.25" customHeight="1" x14ac:dyDescent="0.4">
      <c r="A42" s="69" t="s">
        <v>13</v>
      </c>
    </row>
    <row r="43" spans="1:11" ht="20.25" customHeight="1" x14ac:dyDescent="0.4">
      <c r="A43" s="91" t="s">
        <v>86</v>
      </c>
      <c r="B43" s="120"/>
      <c r="C43" s="120"/>
      <c r="D43" s="120"/>
      <c r="E43" s="120"/>
      <c r="F43" s="120"/>
      <c r="G43" s="120"/>
      <c r="H43" s="120"/>
      <c r="I43" s="120"/>
      <c r="J43" s="120"/>
      <c r="K43" s="121"/>
    </row>
    <row r="44" spans="1:11" ht="20.25" customHeight="1" x14ac:dyDescent="0.4">
      <c r="A44" s="124"/>
      <c r="B44" s="125"/>
      <c r="C44" s="125"/>
      <c r="D44" s="125"/>
      <c r="E44" s="125"/>
      <c r="F44" s="125"/>
      <c r="G44" s="125"/>
      <c r="H44" s="125"/>
      <c r="I44" s="125"/>
      <c r="J44" s="125"/>
      <c r="K44" s="126"/>
    </row>
    <row r="45" spans="1:11" ht="20.25" customHeight="1" x14ac:dyDescent="0.4">
      <c r="A45" s="69" t="s">
        <v>24</v>
      </c>
    </row>
    <row r="46" spans="1:11" ht="20.25" customHeight="1" x14ac:dyDescent="0.4">
      <c r="A46" s="91" t="s">
        <v>87</v>
      </c>
      <c r="B46" s="100"/>
      <c r="C46" s="100"/>
      <c r="D46" s="100"/>
      <c r="E46" s="100"/>
      <c r="F46" s="100"/>
      <c r="G46" s="100"/>
      <c r="H46" s="100"/>
      <c r="I46" s="100"/>
      <c r="J46" s="100"/>
      <c r="K46" s="101"/>
    </row>
    <row r="47" spans="1:11" ht="20.25" customHeight="1" x14ac:dyDescent="0.4">
      <c r="A47" s="102"/>
      <c r="B47" s="103"/>
      <c r="C47" s="103"/>
      <c r="D47" s="103"/>
      <c r="E47" s="103"/>
      <c r="F47" s="103"/>
      <c r="G47" s="103"/>
      <c r="H47" s="103"/>
      <c r="I47" s="103"/>
      <c r="J47" s="103"/>
      <c r="K47" s="104"/>
    </row>
    <row r="48" spans="1:11" ht="20.25" customHeight="1" x14ac:dyDescent="0.4">
      <c r="A48" s="105"/>
      <c r="B48" s="106"/>
      <c r="C48" s="106"/>
      <c r="D48" s="106"/>
      <c r="E48" s="106"/>
      <c r="F48" s="106"/>
      <c r="G48" s="106"/>
      <c r="H48" s="106"/>
      <c r="I48" s="106"/>
      <c r="J48" s="106"/>
      <c r="K48" s="107"/>
    </row>
    <row r="50" spans="1:11" ht="20.25" customHeight="1" x14ac:dyDescent="0.4">
      <c r="A50" s="69" t="s">
        <v>30</v>
      </c>
    </row>
    <row r="51" spans="1:11" ht="20.25" customHeight="1" x14ac:dyDescent="0.4">
      <c r="A51" s="69" t="s">
        <v>10</v>
      </c>
      <c r="G51" s="69" t="s">
        <v>11</v>
      </c>
    </row>
    <row r="52" spans="1:11" ht="20.25" customHeight="1" x14ac:dyDescent="0.4">
      <c r="A52" s="89" t="s">
        <v>88</v>
      </c>
      <c r="B52" s="81"/>
      <c r="C52" s="81"/>
      <c r="D52" s="81"/>
      <c r="E52" s="82"/>
      <c r="G52" s="89" t="s">
        <v>95</v>
      </c>
      <c r="H52" s="92"/>
      <c r="I52" s="92"/>
      <c r="J52" s="92"/>
      <c r="K52" s="93"/>
    </row>
    <row r="53" spans="1:11" ht="20.25" customHeight="1" x14ac:dyDescent="0.4">
      <c r="A53" s="83"/>
      <c r="B53" s="84"/>
      <c r="C53" s="84"/>
      <c r="D53" s="84"/>
      <c r="E53" s="85"/>
      <c r="G53" s="90"/>
      <c r="H53" s="94"/>
      <c r="I53" s="94"/>
      <c r="J53" s="94"/>
      <c r="K53" s="95"/>
    </row>
    <row r="54" spans="1:11" ht="20.25" customHeight="1" x14ac:dyDescent="0.4">
      <c r="A54" s="83"/>
      <c r="B54" s="84"/>
      <c r="C54" s="84"/>
      <c r="D54" s="84"/>
      <c r="E54" s="85"/>
      <c r="G54" s="90"/>
      <c r="H54" s="94"/>
      <c r="I54" s="94"/>
      <c r="J54" s="94"/>
      <c r="K54" s="95"/>
    </row>
    <row r="55" spans="1:11" ht="20.25" customHeight="1" x14ac:dyDescent="0.4">
      <c r="A55" s="83"/>
      <c r="B55" s="84"/>
      <c r="C55" s="84"/>
      <c r="D55" s="84"/>
      <c r="E55" s="85"/>
      <c r="F55" s="99"/>
      <c r="G55" s="90"/>
      <c r="H55" s="94"/>
      <c r="I55" s="94"/>
      <c r="J55" s="94"/>
      <c r="K55" s="95"/>
    </row>
    <row r="56" spans="1:11" ht="20.25" customHeight="1" x14ac:dyDescent="0.4">
      <c r="A56" s="83"/>
      <c r="B56" s="84"/>
      <c r="C56" s="84"/>
      <c r="D56" s="84"/>
      <c r="E56" s="85"/>
      <c r="F56" s="99"/>
      <c r="G56" s="90"/>
      <c r="H56" s="94"/>
      <c r="I56" s="94"/>
      <c r="J56" s="94"/>
      <c r="K56" s="95"/>
    </row>
    <row r="57" spans="1:11" ht="20.25" customHeight="1" x14ac:dyDescent="0.4">
      <c r="A57" s="83"/>
      <c r="B57" s="84"/>
      <c r="C57" s="84"/>
      <c r="D57" s="84"/>
      <c r="E57" s="85"/>
      <c r="G57" s="90"/>
      <c r="H57" s="94"/>
      <c r="I57" s="94"/>
      <c r="J57" s="94"/>
      <c r="K57" s="95"/>
    </row>
    <row r="58" spans="1:11" ht="20.25" customHeight="1" x14ac:dyDescent="0.4">
      <c r="A58" s="83"/>
      <c r="B58" s="84"/>
      <c r="C58" s="84"/>
      <c r="D58" s="84"/>
      <c r="E58" s="85"/>
      <c r="G58" s="90"/>
      <c r="H58" s="94"/>
      <c r="I58" s="94"/>
      <c r="J58" s="94"/>
      <c r="K58" s="95"/>
    </row>
    <row r="59" spans="1:11" ht="20.25" customHeight="1" x14ac:dyDescent="0.4">
      <c r="A59" s="83"/>
      <c r="B59" s="84"/>
      <c r="C59" s="84"/>
      <c r="D59" s="84"/>
      <c r="E59" s="85"/>
      <c r="G59" s="90"/>
      <c r="H59" s="94"/>
      <c r="I59" s="94"/>
      <c r="J59" s="94"/>
      <c r="K59" s="95"/>
    </row>
    <row r="60" spans="1:11" ht="20.25" customHeight="1" x14ac:dyDescent="0.4">
      <c r="A60" s="86"/>
      <c r="B60" s="87"/>
      <c r="C60" s="87"/>
      <c r="D60" s="87"/>
      <c r="E60" s="88"/>
      <c r="G60" s="96"/>
      <c r="H60" s="97"/>
      <c r="I60" s="97"/>
      <c r="J60" s="97"/>
      <c r="K60" s="98"/>
    </row>
    <row r="61" spans="1:11" ht="20.25" customHeight="1" x14ac:dyDescent="0.4">
      <c r="A61" s="69" t="s">
        <v>12</v>
      </c>
    </row>
    <row r="62" spans="1:11" ht="20.25" customHeight="1" x14ac:dyDescent="0.4">
      <c r="A62" s="89" t="s">
        <v>91</v>
      </c>
      <c r="B62" s="92"/>
      <c r="C62" s="92"/>
      <c r="D62" s="92"/>
      <c r="E62" s="92"/>
      <c r="F62" s="92"/>
      <c r="G62" s="92"/>
      <c r="H62" s="92"/>
      <c r="I62" s="92"/>
      <c r="J62" s="92"/>
      <c r="K62" s="93"/>
    </row>
    <row r="63" spans="1:11" ht="20.25" customHeight="1" x14ac:dyDescent="0.4">
      <c r="A63" s="96"/>
      <c r="B63" s="97"/>
      <c r="C63" s="97"/>
      <c r="D63" s="97"/>
      <c r="E63" s="97"/>
      <c r="F63" s="97"/>
      <c r="G63" s="97"/>
      <c r="H63" s="97"/>
      <c r="I63" s="97"/>
      <c r="J63" s="97"/>
      <c r="K63" s="98"/>
    </row>
    <row r="64" spans="1:11" ht="20.25" customHeight="1" x14ac:dyDescent="0.4">
      <c r="A64" s="69" t="s">
        <v>13</v>
      </c>
    </row>
    <row r="65" spans="1:11" ht="20.25" customHeight="1" x14ac:dyDescent="0.4">
      <c r="A65" s="131" t="s">
        <v>89</v>
      </c>
      <c r="B65" s="81"/>
      <c r="C65" s="81"/>
      <c r="D65" s="81"/>
      <c r="E65" s="81"/>
      <c r="F65" s="81"/>
      <c r="G65" s="81"/>
      <c r="H65" s="81"/>
      <c r="I65" s="81"/>
      <c r="J65" s="81"/>
      <c r="K65" s="82"/>
    </row>
    <row r="66" spans="1:11" ht="20.25" customHeight="1" x14ac:dyDescent="0.4">
      <c r="A66" s="86"/>
      <c r="B66" s="87"/>
      <c r="C66" s="87"/>
      <c r="D66" s="87"/>
      <c r="E66" s="87"/>
      <c r="F66" s="87"/>
      <c r="G66" s="87"/>
      <c r="H66" s="87"/>
      <c r="I66" s="87"/>
      <c r="J66" s="87"/>
      <c r="K66" s="88"/>
    </row>
    <row r="67" spans="1:11" ht="20.25" customHeight="1" x14ac:dyDescent="0.4">
      <c r="A67" s="69" t="s">
        <v>24</v>
      </c>
    </row>
    <row r="68" spans="1:11" ht="20.25" customHeight="1" x14ac:dyDescent="0.4">
      <c r="A68" s="89" t="s">
        <v>90</v>
      </c>
      <c r="B68" s="132"/>
      <c r="C68" s="132"/>
      <c r="D68" s="132"/>
      <c r="E68" s="132"/>
      <c r="F68" s="132"/>
      <c r="G68" s="132"/>
      <c r="H68" s="132"/>
      <c r="I68" s="132"/>
      <c r="J68" s="132"/>
      <c r="K68" s="133"/>
    </row>
    <row r="69" spans="1:11" ht="20.25" customHeight="1" x14ac:dyDescent="0.4">
      <c r="A69" s="134"/>
      <c r="B69" s="135"/>
      <c r="C69" s="135"/>
      <c r="D69" s="135"/>
      <c r="E69" s="135"/>
      <c r="F69" s="135"/>
      <c r="G69" s="135"/>
      <c r="H69" s="135"/>
      <c r="I69" s="135"/>
      <c r="J69" s="135"/>
      <c r="K69" s="136"/>
    </row>
    <row r="70" spans="1:11" ht="20.25" customHeight="1" x14ac:dyDescent="0.4">
      <c r="A70" s="137"/>
      <c r="B70" s="138"/>
      <c r="C70" s="138"/>
      <c r="D70" s="138"/>
      <c r="E70" s="138"/>
      <c r="F70" s="138"/>
      <c r="G70" s="138"/>
      <c r="H70" s="138"/>
      <c r="I70" s="138"/>
      <c r="J70" s="138"/>
      <c r="K70" s="139"/>
    </row>
    <row r="71" spans="1:11" ht="20.25" customHeight="1" x14ac:dyDescent="0.4">
      <c r="A71" s="74"/>
      <c r="B71" s="74"/>
      <c r="C71" s="74"/>
      <c r="D71" s="74"/>
      <c r="E71" s="74"/>
      <c r="F71" s="74"/>
      <c r="G71" s="74"/>
      <c r="H71" s="74"/>
      <c r="I71" s="74"/>
      <c r="J71" s="74"/>
      <c r="K71" s="74"/>
    </row>
    <row r="72" spans="1:11" ht="20.25" customHeight="1" x14ac:dyDescent="0.4">
      <c r="A72" s="69" t="s">
        <v>31</v>
      </c>
    </row>
    <row r="73" spans="1:11" ht="20.25" customHeight="1" x14ac:dyDescent="0.4">
      <c r="A73" s="69" t="s">
        <v>10</v>
      </c>
      <c r="G73" s="69" t="s">
        <v>11</v>
      </c>
    </row>
    <row r="74" spans="1:11" ht="20.25" customHeight="1" x14ac:dyDescent="0.4">
      <c r="A74" s="89" t="s">
        <v>92</v>
      </c>
      <c r="B74" s="81"/>
      <c r="C74" s="81"/>
      <c r="D74" s="81"/>
      <c r="E74" s="82"/>
      <c r="G74" s="89" t="s">
        <v>93</v>
      </c>
      <c r="H74" s="92"/>
      <c r="I74" s="92"/>
      <c r="J74" s="92"/>
      <c r="K74" s="93"/>
    </row>
    <row r="75" spans="1:11" ht="20.25" customHeight="1" x14ac:dyDescent="0.4">
      <c r="A75" s="83"/>
      <c r="B75" s="84"/>
      <c r="C75" s="84"/>
      <c r="D75" s="84"/>
      <c r="E75" s="85"/>
      <c r="G75" s="90"/>
      <c r="H75" s="94"/>
      <c r="I75" s="94"/>
      <c r="J75" s="94"/>
      <c r="K75" s="95"/>
    </row>
    <row r="76" spans="1:11" ht="20.25" customHeight="1" x14ac:dyDescent="0.4">
      <c r="A76" s="83"/>
      <c r="B76" s="84"/>
      <c r="C76" s="84"/>
      <c r="D76" s="84"/>
      <c r="E76" s="85"/>
      <c r="G76" s="90"/>
      <c r="H76" s="94"/>
      <c r="I76" s="94"/>
      <c r="J76" s="94"/>
      <c r="K76" s="95"/>
    </row>
    <row r="77" spans="1:11" ht="20.25" customHeight="1" x14ac:dyDescent="0.4">
      <c r="A77" s="83"/>
      <c r="B77" s="84"/>
      <c r="C77" s="84"/>
      <c r="D77" s="84"/>
      <c r="E77" s="85"/>
      <c r="F77" s="99"/>
      <c r="G77" s="90"/>
      <c r="H77" s="94"/>
      <c r="I77" s="94"/>
      <c r="J77" s="94"/>
      <c r="K77" s="95"/>
    </row>
    <row r="78" spans="1:11" ht="20.25" customHeight="1" x14ac:dyDescent="0.4">
      <c r="A78" s="83"/>
      <c r="B78" s="84"/>
      <c r="C78" s="84"/>
      <c r="D78" s="84"/>
      <c r="E78" s="85"/>
      <c r="F78" s="99"/>
      <c r="G78" s="90"/>
      <c r="H78" s="94"/>
      <c r="I78" s="94"/>
      <c r="J78" s="94"/>
      <c r="K78" s="95"/>
    </row>
    <row r="79" spans="1:11" ht="20.25" customHeight="1" x14ac:dyDescent="0.4">
      <c r="A79" s="83"/>
      <c r="B79" s="84"/>
      <c r="C79" s="84"/>
      <c r="D79" s="84"/>
      <c r="E79" s="85"/>
      <c r="G79" s="90"/>
      <c r="H79" s="94"/>
      <c r="I79" s="94"/>
      <c r="J79" s="94"/>
      <c r="K79" s="95"/>
    </row>
    <row r="80" spans="1:11" ht="20.25" customHeight="1" x14ac:dyDescent="0.4">
      <c r="A80" s="83"/>
      <c r="B80" s="84"/>
      <c r="C80" s="84"/>
      <c r="D80" s="84"/>
      <c r="E80" s="85"/>
      <c r="G80" s="90"/>
      <c r="H80" s="94"/>
      <c r="I80" s="94"/>
      <c r="J80" s="94"/>
      <c r="K80" s="95"/>
    </row>
    <row r="81" spans="1:11" ht="20.25" customHeight="1" x14ac:dyDescent="0.4">
      <c r="A81" s="83"/>
      <c r="B81" s="84"/>
      <c r="C81" s="84"/>
      <c r="D81" s="84"/>
      <c r="E81" s="85"/>
      <c r="G81" s="90"/>
      <c r="H81" s="94"/>
      <c r="I81" s="94"/>
      <c r="J81" s="94"/>
      <c r="K81" s="95"/>
    </row>
    <row r="82" spans="1:11" ht="20.25" customHeight="1" x14ac:dyDescent="0.4">
      <c r="A82" s="86"/>
      <c r="B82" s="87"/>
      <c r="C82" s="87"/>
      <c r="D82" s="87"/>
      <c r="E82" s="88"/>
      <c r="G82" s="96"/>
      <c r="H82" s="97"/>
      <c r="I82" s="97"/>
      <c r="J82" s="97"/>
      <c r="K82" s="98"/>
    </row>
    <row r="83" spans="1:11" ht="20.25" customHeight="1" x14ac:dyDescent="0.4">
      <c r="A83" s="69" t="s">
        <v>12</v>
      </c>
    </row>
    <row r="84" spans="1:11" ht="20.25" customHeight="1" x14ac:dyDescent="0.4">
      <c r="A84" s="114" t="s">
        <v>94</v>
      </c>
      <c r="B84" s="115"/>
      <c r="C84" s="115"/>
      <c r="D84" s="115"/>
      <c r="E84" s="115"/>
      <c r="F84" s="115"/>
      <c r="G84" s="115"/>
      <c r="H84" s="115"/>
      <c r="I84" s="115"/>
      <c r="J84" s="115"/>
      <c r="K84" s="116"/>
    </row>
    <row r="85" spans="1:11" ht="20.25" customHeight="1" x14ac:dyDescent="0.4">
      <c r="A85" s="117"/>
      <c r="B85" s="118"/>
      <c r="C85" s="118"/>
      <c r="D85" s="118"/>
      <c r="E85" s="118"/>
      <c r="F85" s="118"/>
      <c r="G85" s="118"/>
      <c r="H85" s="118"/>
      <c r="I85" s="118"/>
      <c r="J85" s="118"/>
      <c r="K85" s="119"/>
    </row>
    <row r="86" spans="1:11" ht="20.25" customHeight="1" x14ac:dyDescent="0.4">
      <c r="A86" s="69" t="s">
        <v>13</v>
      </c>
    </row>
    <row r="87" spans="1:11" ht="20.25" customHeight="1" x14ac:dyDescent="0.4">
      <c r="A87" s="114" t="s">
        <v>89</v>
      </c>
      <c r="B87" s="115"/>
      <c r="C87" s="115"/>
      <c r="D87" s="115"/>
      <c r="E87" s="115"/>
      <c r="F87" s="115"/>
      <c r="G87" s="115"/>
      <c r="H87" s="115"/>
      <c r="I87" s="115"/>
      <c r="J87" s="115"/>
      <c r="K87" s="116"/>
    </row>
    <row r="88" spans="1:11" ht="20.25" customHeight="1" x14ac:dyDescent="0.4">
      <c r="A88" s="117"/>
      <c r="B88" s="118"/>
      <c r="C88" s="118"/>
      <c r="D88" s="118"/>
      <c r="E88" s="118"/>
      <c r="F88" s="118"/>
      <c r="G88" s="118"/>
      <c r="H88" s="118"/>
      <c r="I88" s="118"/>
      <c r="J88" s="118"/>
      <c r="K88" s="119"/>
    </row>
    <row r="89" spans="1:11" ht="20.25" customHeight="1" x14ac:dyDescent="0.4">
      <c r="A89" s="69" t="s">
        <v>24</v>
      </c>
    </row>
    <row r="90" spans="1:11" ht="20.25" customHeight="1" x14ac:dyDescent="0.4">
      <c r="A90" s="91" t="s">
        <v>90</v>
      </c>
      <c r="B90" s="100"/>
      <c r="C90" s="100"/>
      <c r="D90" s="100"/>
      <c r="E90" s="100"/>
      <c r="F90" s="100"/>
      <c r="G90" s="100"/>
      <c r="H90" s="100"/>
      <c r="I90" s="100"/>
      <c r="J90" s="100"/>
      <c r="K90" s="101"/>
    </row>
    <row r="91" spans="1:11" ht="20.25" customHeight="1" x14ac:dyDescent="0.4">
      <c r="A91" s="102"/>
      <c r="B91" s="103"/>
      <c r="C91" s="103"/>
      <c r="D91" s="103"/>
      <c r="E91" s="103"/>
      <c r="F91" s="103"/>
      <c r="G91" s="103"/>
      <c r="H91" s="103"/>
      <c r="I91" s="103"/>
      <c r="J91" s="103"/>
      <c r="K91" s="104"/>
    </row>
    <row r="92" spans="1:11" ht="20.25" customHeight="1" x14ac:dyDescent="0.4">
      <c r="A92" s="105"/>
      <c r="B92" s="106"/>
      <c r="C92" s="106"/>
      <c r="D92" s="106"/>
      <c r="E92" s="106"/>
      <c r="F92" s="106"/>
      <c r="G92" s="106"/>
      <c r="H92" s="106"/>
      <c r="I92" s="106"/>
      <c r="J92" s="106"/>
      <c r="K92" s="107"/>
    </row>
    <row r="93" spans="1:11" ht="20.25" customHeight="1" x14ac:dyDescent="0.4">
      <c r="A93" s="69" t="s">
        <v>97</v>
      </c>
    </row>
    <row r="94" spans="1:11" ht="20.25" customHeight="1" x14ac:dyDescent="0.4">
      <c r="A94" s="69" t="s">
        <v>10</v>
      </c>
      <c r="G94" s="69" t="s">
        <v>11</v>
      </c>
    </row>
    <row r="95" spans="1:11" ht="20.25" customHeight="1" x14ac:dyDescent="0.4">
      <c r="A95" s="89" t="s">
        <v>98</v>
      </c>
      <c r="B95" s="81"/>
      <c r="C95" s="81"/>
      <c r="D95" s="81"/>
      <c r="E95" s="82"/>
      <c r="G95" s="89" t="s">
        <v>121</v>
      </c>
      <c r="H95" s="92"/>
      <c r="I95" s="92"/>
      <c r="J95" s="92"/>
      <c r="K95" s="93"/>
    </row>
    <row r="96" spans="1:11" ht="20.25" customHeight="1" x14ac:dyDescent="0.4">
      <c r="A96" s="83"/>
      <c r="B96" s="84"/>
      <c r="C96" s="84"/>
      <c r="D96" s="84"/>
      <c r="E96" s="85"/>
      <c r="G96" s="90"/>
      <c r="H96" s="94"/>
      <c r="I96" s="94"/>
      <c r="J96" s="94"/>
      <c r="K96" s="95"/>
    </row>
    <row r="97" spans="1:11" ht="20.25" customHeight="1" x14ac:dyDescent="0.4">
      <c r="A97" s="83"/>
      <c r="B97" s="84"/>
      <c r="C97" s="84"/>
      <c r="D97" s="84"/>
      <c r="E97" s="85"/>
      <c r="G97" s="90"/>
      <c r="H97" s="94"/>
      <c r="I97" s="94"/>
      <c r="J97" s="94"/>
      <c r="K97" s="95"/>
    </row>
    <row r="98" spans="1:11" ht="20.25" customHeight="1" x14ac:dyDescent="0.4">
      <c r="A98" s="83"/>
      <c r="B98" s="84"/>
      <c r="C98" s="84"/>
      <c r="D98" s="84"/>
      <c r="E98" s="85"/>
      <c r="F98" s="99"/>
      <c r="G98" s="90"/>
      <c r="H98" s="94"/>
      <c r="I98" s="94"/>
      <c r="J98" s="94"/>
      <c r="K98" s="95"/>
    </row>
    <row r="99" spans="1:11" ht="20.25" customHeight="1" x14ac:dyDescent="0.4">
      <c r="A99" s="83"/>
      <c r="B99" s="84"/>
      <c r="C99" s="84"/>
      <c r="D99" s="84"/>
      <c r="E99" s="85"/>
      <c r="F99" s="99"/>
      <c r="G99" s="90"/>
      <c r="H99" s="94"/>
      <c r="I99" s="94"/>
      <c r="J99" s="94"/>
      <c r="K99" s="95"/>
    </row>
    <row r="100" spans="1:11" ht="20.25" customHeight="1" x14ac:dyDescent="0.4">
      <c r="A100" s="83"/>
      <c r="B100" s="84"/>
      <c r="C100" s="84"/>
      <c r="D100" s="84"/>
      <c r="E100" s="85"/>
      <c r="G100" s="90"/>
      <c r="H100" s="94"/>
      <c r="I100" s="94"/>
      <c r="J100" s="94"/>
      <c r="K100" s="95"/>
    </row>
    <row r="101" spans="1:11" ht="20.25" customHeight="1" x14ac:dyDescent="0.4">
      <c r="A101" s="83"/>
      <c r="B101" s="84"/>
      <c r="C101" s="84"/>
      <c r="D101" s="84"/>
      <c r="E101" s="85"/>
      <c r="G101" s="90"/>
      <c r="H101" s="94"/>
      <c r="I101" s="94"/>
      <c r="J101" s="94"/>
      <c r="K101" s="95"/>
    </row>
    <row r="102" spans="1:11" ht="20.25" customHeight="1" x14ac:dyDescent="0.4">
      <c r="A102" s="83"/>
      <c r="B102" s="84"/>
      <c r="C102" s="84"/>
      <c r="D102" s="84"/>
      <c r="E102" s="85"/>
      <c r="G102" s="90"/>
      <c r="H102" s="94"/>
      <c r="I102" s="94"/>
      <c r="J102" s="94"/>
      <c r="K102" s="95"/>
    </row>
    <row r="103" spans="1:11" ht="20.25" customHeight="1" x14ac:dyDescent="0.4">
      <c r="A103" s="86"/>
      <c r="B103" s="87"/>
      <c r="C103" s="87"/>
      <c r="D103" s="87"/>
      <c r="E103" s="88"/>
      <c r="G103" s="96"/>
      <c r="H103" s="97"/>
      <c r="I103" s="97"/>
      <c r="J103" s="97"/>
      <c r="K103" s="98"/>
    </row>
    <row r="104" spans="1:11" ht="20.25" customHeight="1" x14ac:dyDescent="0.4">
      <c r="A104" s="69" t="s">
        <v>12</v>
      </c>
    </row>
    <row r="105" spans="1:11" ht="20.25" customHeight="1" x14ac:dyDescent="0.4">
      <c r="A105" s="108" t="s">
        <v>99</v>
      </c>
      <c r="B105" s="109"/>
      <c r="C105" s="109"/>
      <c r="D105" s="109"/>
      <c r="E105" s="109"/>
      <c r="F105" s="109"/>
      <c r="G105" s="109"/>
      <c r="H105" s="109"/>
      <c r="I105" s="109"/>
      <c r="J105" s="109"/>
      <c r="K105" s="110"/>
    </row>
    <row r="106" spans="1:11" ht="20.25" customHeight="1" x14ac:dyDescent="0.4">
      <c r="A106" s="111"/>
      <c r="B106" s="112"/>
      <c r="C106" s="112"/>
      <c r="D106" s="112"/>
      <c r="E106" s="112"/>
      <c r="F106" s="112"/>
      <c r="G106" s="112"/>
      <c r="H106" s="112"/>
      <c r="I106" s="112"/>
      <c r="J106" s="112"/>
      <c r="K106" s="113"/>
    </row>
    <row r="107" spans="1:11" ht="20.25" customHeight="1" x14ac:dyDescent="0.4">
      <c r="A107" s="69" t="s">
        <v>13</v>
      </c>
    </row>
    <row r="108" spans="1:11" ht="20.25" customHeight="1" x14ac:dyDescent="0.4">
      <c r="A108" s="114" t="s">
        <v>89</v>
      </c>
      <c r="B108" s="115"/>
      <c r="C108" s="115"/>
      <c r="D108" s="115"/>
      <c r="E108" s="115"/>
      <c r="F108" s="115"/>
      <c r="G108" s="115"/>
      <c r="H108" s="115"/>
      <c r="I108" s="115"/>
      <c r="J108" s="115"/>
      <c r="K108" s="116"/>
    </row>
    <row r="109" spans="1:11" ht="20.25" customHeight="1" x14ac:dyDescent="0.4">
      <c r="A109" s="117"/>
      <c r="B109" s="118"/>
      <c r="C109" s="118"/>
      <c r="D109" s="118"/>
      <c r="E109" s="118"/>
      <c r="F109" s="118"/>
      <c r="G109" s="118"/>
      <c r="H109" s="118"/>
      <c r="I109" s="118"/>
      <c r="J109" s="118"/>
      <c r="K109" s="119"/>
    </row>
    <row r="110" spans="1:11" ht="20.25" customHeight="1" x14ac:dyDescent="0.4">
      <c r="A110" s="69" t="s">
        <v>24</v>
      </c>
    </row>
    <row r="111" spans="1:11" ht="20.25" customHeight="1" x14ac:dyDescent="0.4">
      <c r="A111" s="91" t="s">
        <v>90</v>
      </c>
      <c r="B111" s="100"/>
      <c r="C111" s="100"/>
      <c r="D111" s="100"/>
      <c r="E111" s="100"/>
      <c r="F111" s="100"/>
      <c r="G111" s="100"/>
      <c r="H111" s="100"/>
      <c r="I111" s="100"/>
      <c r="J111" s="100"/>
      <c r="K111" s="101"/>
    </row>
    <row r="112" spans="1:11" ht="20.25" customHeight="1" x14ac:dyDescent="0.4">
      <c r="A112" s="102"/>
      <c r="B112" s="103"/>
      <c r="C112" s="103"/>
      <c r="D112" s="103"/>
      <c r="E112" s="103"/>
      <c r="F112" s="103"/>
      <c r="G112" s="103"/>
      <c r="H112" s="103"/>
      <c r="I112" s="103"/>
      <c r="J112" s="103"/>
      <c r="K112" s="104"/>
    </row>
    <row r="113" spans="1:11" ht="20.25" customHeight="1" x14ac:dyDescent="0.4">
      <c r="A113" s="105"/>
      <c r="B113" s="106"/>
      <c r="C113" s="106"/>
      <c r="D113" s="106"/>
      <c r="E113" s="106"/>
      <c r="F113" s="106"/>
      <c r="G113" s="106"/>
      <c r="H113" s="106"/>
      <c r="I113" s="106"/>
      <c r="J113" s="106"/>
      <c r="K113" s="107"/>
    </row>
    <row r="115" spans="1:11" ht="20.25" customHeight="1" x14ac:dyDescent="0.4">
      <c r="A115" s="69" t="s">
        <v>21</v>
      </c>
    </row>
    <row r="117" spans="1:11" ht="20.25" customHeight="1" x14ac:dyDescent="0.4">
      <c r="A117" s="69" t="s">
        <v>16</v>
      </c>
    </row>
    <row r="118" spans="1:11" ht="20.25" customHeight="1" x14ac:dyDescent="0.4">
      <c r="A118" s="91" t="s">
        <v>101</v>
      </c>
      <c r="B118" s="120"/>
      <c r="C118" s="120"/>
      <c r="D118" s="120"/>
      <c r="E118" s="120"/>
      <c r="F118" s="120"/>
      <c r="G118" s="120"/>
      <c r="H118" s="120"/>
      <c r="I118" s="120"/>
      <c r="J118" s="120"/>
      <c r="K118" s="121"/>
    </row>
    <row r="119" spans="1:11" ht="20.25" customHeight="1" x14ac:dyDescent="0.4">
      <c r="A119" s="102"/>
      <c r="B119" s="122"/>
      <c r="C119" s="122"/>
      <c r="D119" s="122"/>
      <c r="E119" s="122"/>
      <c r="F119" s="122"/>
      <c r="G119" s="122"/>
      <c r="H119" s="122"/>
      <c r="I119" s="122"/>
      <c r="J119" s="122"/>
      <c r="K119" s="123"/>
    </row>
    <row r="120" spans="1:11" ht="20.25" customHeight="1" x14ac:dyDescent="0.4">
      <c r="A120" s="102"/>
      <c r="B120" s="122"/>
      <c r="C120" s="122"/>
      <c r="D120" s="122"/>
      <c r="E120" s="122"/>
      <c r="F120" s="122"/>
      <c r="G120" s="122"/>
      <c r="H120" s="122"/>
      <c r="I120" s="122"/>
      <c r="J120" s="122"/>
      <c r="K120" s="123"/>
    </row>
    <row r="121" spans="1:11" ht="20.25" customHeight="1" x14ac:dyDescent="0.4">
      <c r="A121" s="102"/>
      <c r="B121" s="122"/>
      <c r="C121" s="122"/>
      <c r="D121" s="122"/>
      <c r="E121" s="122"/>
      <c r="F121" s="122"/>
      <c r="G121" s="122"/>
      <c r="H121" s="122"/>
      <c r="I121" s="122"/>
      <c r="J121" s="122"/>
      <c r="K121" s="123"/>
    </row>
    <row r="122" spans="1:11" ht="20.25" customHeight="1" x14ac:dyDescent="0.4">
      <c r="A122" s="102"/>
      <c r="B122" s="122"/>
      <c r="C122" s="122"/>
      <c r="D122" s="122"/>
      <c r="E122" s="122"/>
      <c r="F122" s="122"/>
      <c r="G122" s="122"/>
      <c r="H122" s="122"/>
      <c r="I122" s="122"/>
      <c r="J122" s="122"/>
      <c r="K122" s="123"/>
    </row>
    <row r="123" spans="1:11" ht="20.25" customHeight="1" x14ac:dyDescent="0.4">
      <c r="A123" s="102"/>
      <c r="B123" s="122"/>
      <c r="C123" s="122"/>
      <c r="D123" s="122"/>
      <c r="E123" s="122"/>
      <c r="F123" s="122"/>
      <c r="G123" s="122"/>
      <c r="H123" s="122"/>
      <c r="I123" s="122"/>
      <c r="J123" s="122"/>
      <c r="K123" s="123"/>
    </row>
    <row r="124" spans="1:11" ht="20.25" customHeight="1" x14ac:dyDescent="0.4">
      <c r="A124" s="102"/>
      <c r="B124" s="122"/>
      <c r="C124" s="122"/>
      <c r="D124" s="122"/>
      <c r="E124" s="122"/>
      <c r="F124" s="122"/>
      <c r="G124" s="122"/>
      <c r="H124" s="122"/>
      <c r="I124" s="122"/>
      <c r="J124" s="122"/>
      <c r="K124" s="123"/>
    </row>
    <row r="125" spans="1:11" ht="20.25" customHeight="1" x14ac:dyDescent="0.4">
      <c r="A125" s="102"/>
      <c r="B125" s="122"/>
      <c r="C125" s="122"/>
      <c r="D125" s="122"/>
      <c r="E125" s="122"/>
      <c r="F125" s="122"/>
      <c r="G125" s="122"/>
      <c r="H125" s="122"/>
      <c r="I125" s="122"/>
      <c r="J125" s="122"/>
      <c r="K125" s="123"/>
    </row>
    <row r="126" spans="1:11" ht="18" customHeight="1" x14ac:dyDescent="0.4">
      <c r="A126" s="124"/>
      <c r="B126" s="125"/>
      <c r="C126" s="125"/>
      <c r="D126" s="125"/>
      <c r="E126" s="125"/>
      <c r="F126" s="125"/>
      <c r="G126" s="125"/>
      <c r="H126" s="125"/>
      <c r="I126" s="125"/>
      <c r="J126" s="125"/>
      <c r="K126" s="126"/>
    </row>
    <row r="127" spans="1:11" ht="20.25" customHeight="1" x14ac:dyDescent="0.4">
      <c r="A127" s="69" t="s">
        <v>100</v>
      </c>
    </row>
    <row r="128" spans="1:11" ht="20.25" customHeight="1" x14ac:dyDescent="0.4">
      <c r="A128" s="69" t="s">
        <v>27</v>
      </c>
    </row>
    <row r="129" spans="1:11" ht="20.25" customHeight="1" x14ac:dyDescent="0.4">
      <c r="A129" s="127" t="s">
        <v>17</v>
      </c>
      <c r="B129" s="128"/>
      <c r="C129" s="1">
        <f>LEN(A130)</f>
        <v>467</v>
      </c>
      <c r="D129" s="129" t="s">
        <v>28</v>
      </c>
      <c r="E129" s="129"/>
      <c r="F129" s="130" t="str">
        <f>IF($C$129&lt;700,"OK","700文字を越えています。700文字以内になるようご調整ください。")</f>
        <v>OK</v>
      </c>
      <c r="G129" s="130"/>
      <c r="H129" s="130"/>
      <c r="I129" s="130"/>
      <c r="J129" s="130"/>
      <c r="K129" s="130"/>
    </row>
    <row r="130" spans="1:11" ht="20.25" customHeight="1" x14ac:dyDescent="0.4">
      <c r="A130" s="91" t="s">
        <v>122</v>
      </c>
      <c r="B130" s="81"/>
      <c r="C130" s="81"/>
      <c r="D130" s="81"/>
      <c r="E130" s="81"/>
      <c r="F130" s="81"/>
      <c r="G130" s="81"/>
      <c r="H130" s="81"/>
      <c r="I130" s="81"/>
      <c r="J130" s="81"/>
      <c r="K130" s="82"/>
    </row>
    <row r="131" spans="1:11" ht="20.25" customHeight="1" x14ac:dyDescent="0.4">
      <c r="A131" s="90"/>
      <c r="B131" s="84"/>
      <c r="C131" s="84"/>
      <c r="D131" s="84"/>
      <c r="E131" s="84"/>
      <c r="F131" s="84"/>
      <c r="G131" s="84"/>
      <c r="H131" s="84"/>
      <c r="I131" s="84"/>
      <c r="J131" s="84"/>
      <c r="K131" s="85"/>
    </row>
    <row r="132" spans="1:11" ht="20.25" customHeight="1" x14ac:dyDescent="0.4">
      <c r="A132" s="90"/>
      <c r="B132" s="84"/>
      <c r="C132" s="84"/>
      <c r="D132" s="84"/>
      <c r="E132" s="84"/>
      <c r="F132" s="84"/>
      <c r="G132" s="84"/>
      <c r="H132" s="84"/>
      <c r="I132" s="84"/>
      <c r="J132" s="84"/>
      <c r="K132" s="85"/>
    </row>
    <row r="133" spans="1:11" ht="20.25" customHeight="1" x14ac:dyDescent="0.4">
      <c r="A133" s="90"/>
      <c r="B133" s="84"/>
      <c r="C133" s="84"/>
      <c r="D133" s="84"/>
      <c r="E133" s="84"/>
      <c r="F133" s="84"/>
      <c r="G133" s="84"/>
      <c r="H133" s="84"/>
      <c r="I133" s="84"/>
      <c r="J133" s="84"/>
      <c r="K133" s="85"/>
    </row>
    <row r="134" spans="1:11" ht="20.25" customHeight="1" x14ac:dyDescent="0.4">
      <c r="A134" s="90"/>
      <c r="B134" s="84"/>
      <c r="C134" s="84"/>
      <c r="D134" s="84"/>
      <c r="E134" s="84"/>
      <c r="F134" s="84"/>
      <c r="G134" s="84"/>
      <c r="H134" s="84"/>
      <c r="I134" s="84"/>
      <c r="J134" s="84"/>
      <c r="K134" s="85"/>
    </row>
    <row r="135" spans="1:11" ht="20.25" customHeight="1" x14ac:dyDescent="0.4">
      <c r="A135" s="90"/>
      <c r="B135" s="84"/>
      <c r="C135" s="84"/>
      <c r="D135" s="84"/>
      <c r="E135" s="84"/>
      <c r="F135" s="84"/>
      <c r="G135" s="84"/>
      <c r="H135" s="84"/>
      <c r="I135" s="84"/>
      <c r="J135" s="84"/>
      <c r="K135" s="85"/>
    </row>
    <row r="136" spans="1:11" ht="20.25" customHeight="1" x14ac:dyDescent="0.4">
      <c r="A136" s="83"/>
      <c r="B136" s="84"/>
      <c r="C136" s="84"/>
      <c r="D136" s="84"/>
      <c r="E136" s="84"/>
      <c r="F136" s="84"/>
      <c r="G136" s="84"/>
      <c r="H136" s="84"/>
      <c r="I136" s="84"/>
      <c r="J136" s="84"/>
      <c r="K136" s="85"/>
    </row>
    <row r="137" spans="1:11" ht="20.25" customHeight="1" x14ac:dyDescent="0.4">
      <c r="A137" s="83"/>
      <c r="B137" s="84"/>
      <c r="C137" s="84"/>
      <c r="D137" s="84"/>
      <c r="E137" s="84"/>
      <c r="F137" s="84"/>
      <c r="G137" s="84"/>
      <c r="H137" s="84"/>
      <c r="I137" s="84"/>
      <c r="J137" s="84"/>
      <c r="K137" s="85"/>
    </row>
    <row r="138" spans="1:11" ht="49.15" customHeight="1" x14ac:dyDescent="0.4">
      <c r="A138" s="86"/>
      <c r="B138" s="87"/>
      <c r="C138" s="87"/>
      <c r="D138" s="87"/>
      <c r="E138" s="87"/>
      <c r="F138" s="87"/>
      <c r="G138" s="87"/>
      <c r="H138" s="87"/>
      <c r="I138" s="87"/>
      <c r="J138" s="87"/>
      <c r="K138" s="88"/>
    </row>
    <row r="140" spans="1:11" ht="20.25" customHeight="1" x14ac:dyDescent="0.4">
      <c r="A140" s="69" t="s">
        <v>22</v>
      </c>
    </row>
    <row r="141" spans="1:11" ht="20.25" customHeight="1" x14ac:dyDescent="0.4">
      <c r="A141" s="89" t="s">
        <v>102</v>
      </c>
      <c r="B141" s="81"/>
      <c r="C141" s="81"/>
      <c r="D141" s="81"/>
      <c r="E141" s="81"/>
      <c r="F141" s="81"/>
      <c r="G141" s="81"/>
      <c r="H141" s="81"/>
      <c r="I141" s="81"/>
      <c r="J141" s="81"/>
      <c r="K141" s="82"/>
    </row>
    <row r="142" spans="1:11" ht="20.25" customHeight="1" x14ac:dyDescent="0.4">
      <c r="A142" s="90"/>
      <c r="B142" s="84"/>
      <c r="C142" s="84"/>
      <c r="D142" s="84"/>
      <c r="E142" s="84"/>
      <c r="F142" s="84"/>
      <c r="G142" s="84"/>
      <c r="H142" s="84"/>
      <c r="I142" s="84"/>
      <c r="J142" s="84"/>
      <c r="K142" s="85"/>
    </row>
    <row r="143" spans="1:11" ht="20.25" customHeight="1" x14ac:dyDescent="0.4">
      <c r="A143" s="90"/>
      <c r="B143" s="84"/>
      <c r="C143" s="84"/>
      <c r="D143" s="84"/>
      <c r="E143" s="84"/>
      <c r="F143" s="84"/>
      <c r="G143" s="84"/>
      <c r="H143" s="84"/>
      <c r="I143" s="84"/>
      <c r="J143" s="84"/>
      <c r="K143" s="85"/>
    </row>
    <row r="144" spans="1:11" ht="20.25" customHeight="1" x14ac:dyDescent="0.4">
      <c r="A144" s="90"/>
      <c r="B144" s="84"/>
      <c r="C144" s="84"/>
      <c r="D144" s="84"/>
      <c r="E144" s="84"/>
      <c r="F144" s="84"/>
      <c r="G144" s="84"/>
      <c r="H144" s="84"/>
      <c r="I144" s="84"/>
      <c r="J144" s="84"/>
      <c r="K144" s="85"/>
    </row>
    <row r="145" spans="1:11" ht="20.25" customHeight="1" x14ac:dyDescent="0.4">
      <c r="A145" s="90"/>
      <c r="B145" s="84"/>
      <c r="C145" s="84"/>
      <c r="D145" s="84"/>
      <c r="E145" s="84"/>
      <c r="F145" s="84"/>
      <c r="G145" s="84"/>
      <c r="H145" s="84"/>
      <c r="I145" s="84"/>
      <c r="J145" s="84"/>
      <c r="K145" s="85"/>
    </row>
    <row r="146" spans="1:11" ht="20.25" customHeight="1" x14ac:dyDescent="0.4">
      <c r="A146" s="90"/>
      <c r="B146" s="84"/>
      <c r="C146" s="84"/>
      <c r="D146" s="84"/>
      <c r="E146" s="84"/>
      <c r="F146" s="84"/>
      <c r="G146" s="84"/>
      <c r="H146" s="84"/>
      <c r="I146" s="84"/>
      <c r="J146" s="84"/>
      <c r="K146" s="85"/>
    </row>
    <row r="147" spans="1:11" ht="20.25" customHeight="1" x14ac:dyDescent="0.4">
      <c r="A147" s="90"/>
      <c r="B147" s="84"/>
      <c r="C147" s="84"/>
      <c r="D147" s="84"/>
      <c r="E147" s="84"/>
      <c r="F147" s="84"/>
      <c r="G147" s="84"/>
      <c r="H147" s="84"/>
      <c r="I147" s="84"/>
      <c r="J147" s="84"/>
      <c r="K147" s="85"/>
    </row>
    <row r="148" spans="1:11" ht="20.25" customHeight="1" x14ac:dyDescent="0.4">
      <c r="A148" s="90"/>
      <c r="B148" s="84"/>
      <c r="C148" s="84"/>
      <c r="D148" s="84"/>
      <c r="E148" s="84"/>
      <c r="F148" s="84"/>
      <c r="G148" s="84"/>
      <c r="H148" s="84"/>
      <c r="I148" s="84"/>
      <c r="J148" s="84"/>
      <c r="K148" s="85"/>
    </row>
    <row r="149" spans="1:11" ht="20.25" customHeight="1" x14ac:dyDescent="0.4">
      <c r="A149" s="86"/>
      <c r="B149" s="87"/>
      <c r="C149" s="87"/>
      <c r="D149" s="87"/>
      <c r="E149" s="87"/>
      <c r="F149" s="87"/>
      <c r="G149" s="87"/>
      <c r="H149" s="87"/>
      <c r="I149" s="87"/>
      <c r="J149" s="87"/>
      <c r="K149" s="88"/>
    </row>
    <row r="151" spans="1:11" ht="20.25" customHeight="1" x14ac:dyDescent="0.4">
      <c r="A151" s="69" t="s">
        <v>26</v>
      </c>
    </row>
    <row r="152" spans="1:11" ht="20.25" customHeight="1" x14ac:dyDescent="0.4">
      <c r="A152" s="89" t="s">
        <v>103</v>
      </c>
      <c r="B152" s="81"/>
      <c r="C152" s="81"/>
      <c r="D152" s="81"/>
      <c r="E152" s="81"/>
      <c r="F152" s="81"/>
      <c r="G152" s="81"/>
      <c r="H152" s="81"/>
      <c r="I152" s="81"/>
      <c r="J152" s="81"/>
      <c r="K152" s="82"/>
    </row>
    <row r="153" spans="1:11" ht="20.25" customHeight="1" x14ac:dyDescent="0.4">
      <c r="A153" s="90"/>
      <c r="B153" s="84"/>
      <c r="C153" s="84"/>
      <c r="D153" s="84"/>
      <c r="E153" s="84"/>
      <c r="F153" s="84"/>
      <c r="G153" s="84"/>
      <c r="H153" s="84"/>
      <c r="I153" s="84"/>
      <c r="J153" s="84"/>
      <c r="K153" s="85"/>
    </row>
    <row r="154" spans="1:11" ht="20.25" customHeight="1" x14ac:dyDescent="0.4">
      <c r="A154" s="90"/>
      <c r="B154" s="84"/>
      <c r="C154" s="84"/>
      <c r="D154" s="84"/>
      <c r="E154" s="84"/>
      <c r="F154" s="84"/>
      <c r="G154" s="84"/>
      <c r="H154" s="84"/>
      <c r="I154" s="84"/>
      <c r="J154" s="84"/>
      <c r="K154" s="85"/>
    </row>
    <row r="155" spans="1:11" ht="20.25" customHeight="1" x14ac:dyDescent="0.4">
      <c r="A155" s="90"/>
      <c r="B155" s="84"/>
      <c r="C155" s="84"/>
      <c r="D155" s="84"/>
      <c r="E155" s="84"/>
      <c r="F155" s="84"/>
      <c r="G155" s="84"/>
      <c r="H155" s="84"/>
      <c r="I155" s="84"/>
      <c r="J155" s="84"/>
      <c r="K155" s="85"/>
    </row>
    <row r="156" spans="1:11" ht="20.25" customHeight="1" x14ac:dyDescent="0.4">
      <c r="A156" s="90"/>
      <c r="B156" s="84"/>
      <c r="C156" s="84"/>
      <c r="D156" s="84"/>
      <c r="E156" s="84"/>
      <c r="F156" s="84"/>
      <c r="G156" s="84"/>
      <c r="H156" s="84"/>
      <c r="I156" s="84"/>
      <c r="J156" s="84"/>
      <c r="K156" s="85"/>
    </row>
    <row r="157" spans="1:11" ht="20.25" customHeight="1" x14ac:dyDescent="0.4">
      <c r="A157" s="90"/>
      <c r="B157" s="84"/>
      <c r="C157" s="84"/>
      <c r="D157" s="84"/>
      <c r="E157" s="84"/>
      <c r="F157" s="84"/>
      <c r="G157" s="84"/>
      <c r="H157" s="84"/>
      <c r="I157" s="84"/>
      <c r="J157" s="84"/>
      <c r="K157" s="85"/>
    </row>
    <row r="158" spans="1:11" ht="20.25" customHeight="1" x14ac:dyDescent="0.4">
      <c r="A158" s="90"/>
      <c r="B158" s="84"/>
      <c r="C158" s="84"/>
      <c r="D158" s="84"/>
      <c r="E158" s="84"/>
      <c r="F158" s="84"/>
      <c r="G158" s="84"/>
      <c r="H158" s="84"/>
      <c r="I158" s="84"/>
      <c r="J158" s="84"/>
      <c r="K158" s="85"/>
    </row>
    <row r="159" spans="1:11" ht="20.25" customHeight="1" x14ac:dyDescent="0.4">
      <c r="A159" s="90"/>
      <c r="B159" s="84"/>
      <c r="C159" s="84"/>
      <c r="D159" s="84"/>
      <c r="E159" s="84"/>
      <c r="F159" s="84"/>
      <c r="G159" s="84"/>
      <c r="H159" s="84"/>
      <c r="I159" s="84"/>
      <c r="J159" s="84"/>
      <c r="K159" s="85"/>
    </row>
    <row r="160" spans="1:11" ht="20.25" customHeight="1" x14ac:dyDescent="0.4">
      <c r="A160" s="86"/>
      <c r="B160" s="87"/>
      <c r="C160" s="87"/>
      <c r="D160" s="87"/>
      <c r="E160" s="87"/>
      <c r="F160" s="87"/>
      <c r="G160" s="87"/>
      <c r="H160" s="87"/>
      <c r="I160" s="87"/>
      <c r="J160" s="87"/>
      <c r="K160" s="88"/>
    </row>
    <row r="162" spans="1:11" ht="20.25" customHeight="1" x14ac:dyDescent="0.4">
      <c r="A162" s="69" t="s">
        <v>25</v>
      </c>
    </row>
    <row r="163" spans="1:11" ht="20.25" customHeight="1" x14ac:dyDescent="0.4">
      <c r="A163" s="69" t="s">
        <v>18</v>
      </c>
      <c r="G163" s="69" t="s">
        <v>19</v>
      </c>
    </row>
    <row r="164" spans="1:11" ht="20.25" customHeight="1" x14ac:dyDescent="0.4">
      <c r="A164" s="91" t="s">
        <v>104</v>
      </c>
      <c r="B164" s="81"/>
      <c r="C164" s="81"/>
      <c r="D164" s="81"/>
      <c r="E164" s="82"/>
      <c r="G164" s="89" t="s">
        <v>123</v>
      </c>
      <c r="H164" s="92"/>
      <c r="I164" s="92"/>
      <c r="J164" s="92"/>
      <c r="K164" s="93"/>
    </row>
    <row r="165" spans="1:11" ht="20.25" customHeight="1" x14ac:dyDescent="0.4">
      <c r="A165" s="83"/>
      <c r="B165" s="84"/>
      <c r="C165" s="84"/>
      <c r="D165" s="84"/>
      <c r="E165" s="85"/>
      <c r="G165" s="90"/>
      <c r="H165" s="94"/>
      <c r="I165" s="94"/>
      <c r="J165" s="94"/>
      <c r="K165" s="95"/>
    </row>
    <row r="166" spans="1:11" ht="20.25" customHeight="1" x14ac:dyDescent="0.4">
      <c r="A166" s="83"/>
      <c r="B166" s="84"/>
      <c r="C166" s="84"/>
      <c r="D166" s="84"/>
      <c r="E166" s="85"/>
      <c r="G166" s="90"/>
      <c r="H166" s="94"/>
      <c r="I166" s="94"/>
      <c r="J166" s="94"/>
      <c r="K166" s="95"/>
    </row>
    <row r="167" spans="1:11" ht="20.25" customHeight="1" x14ac:dyDescent="0.4">
      <c r="A167" s="83"/>
      <c r="B167" s="84"/>
      <c r="C167" s="84"/>
      <c r="D167" s="84"/>
      <c r="E167" s="85"/>
      <c r="F167" s="99"/>
      <c r="G167" s="90"/>
      <c r="H167" s="94"/>
      <c r="I167" s="94"/>
      <c r="J167" s="94"/>
      <c r="K167" s="95"/>
    </row>
    <row r="168" spans="1:11" ht="20.25" customHeight="1" x14ac:dyDescent="0.4">
      <c r="A168" s="83"/>
      <c r="B168" s="84"/>
      <c r="C168" s="84"/>
      <c r="D168" s="84"/>
      <c r="E168" s="85"/>
      <c r="F168" s="99"/>
      <c r="G168" s="90"/>
      <c r="H168" s="94"/>
      <c r="I168" s="94"/>
      <c r="J168" s="94"/>
      <c r="K168" s="95"/>
    </row>
    <row r="169" spans="1:11" ht="20.25" customHeight="1" x14ac:dyDescent="0.4">
      <c r="A169" s="83"/>
      <c r="B169" s="84"/>
      <c r="C169" s="84"/>
      <c r="D169" s="84"/>
      <c r="E169" s="85"/>
      <c r="G169" s="90"/>
      <c r="H169" s="94"/>
      <c r="I169" s="94"/>
      <c r="J169" s="94"/>
      <c r="K169" s="95"/>
    </row>
    <row r="170" spans="1:11" ht="20.25" customHeight="1" x14ac:dyDescent="0.4">
      <c r="A170" s="83"/>
      <c r="B170" s="84"/>
      <c r="C170" s="84"/>
      <c r="D170" s="84"/>
      <c r="E170" s="85"/>
      <c r="G170" s="90"/>
      <c r="H170" s="94"/>
      <c r="I170" s="94"/>
      <c r="J170" s="94"/>
      <c r="K170" s="95"/>
    </row>
    <row r="171" spans="1:11" ht="20.25" customHeight="1" x14ac:dyDescent="0.4">
      <c r="A171" s="83"/>
      <c r="B171" s="84"/>
      <c r="C171" s="84"/>
      <c r="D171" s="84"/>
      <c r="E171" s="85"/>
      <c r="G171" s="90"/>
      <c r="H171" s="94"/>
      <c r="I171" s="94"/>
      <c r="J171" s="94"/>
      <c r="K171" s="95"/>
    </row>
    <row r="172" spans="1:11" ht="20.25" customHeight="1" x14ac:dyDescent="0.4">
      <c r="A172" s="86"/>
      <c r="B172" s="87"/>
      <c r="C172" s="87"/>
      <c r="D172" s="87"/>
      <c r="E172" s="88"/>
      <c r="G172" s="96"/>
      <c r="H172" s="97"/>
      <c r="I172" s="97"/>
      <c r="J172" s="97"/>
      <c r="K172" s="98"/>
    </row>
    <row r="173" spans="1:11" ht="20.25" customHeight="1" x14ac:dyDescent="0.4">
      <c r="A173" s="69" t="s">
        <v>23</v>
      </c>
    </row>
    <row r="174" spans="1:11" ht="20.25" customHeight="1" x14ac:dyDescent="0.4">
      <c r="A174" s="91" t="s">
        <v>86</v>
      </c>
      <c r="B174" s="81"/>
      <c r="C174" s="81"/>
      <c r="D174" s="81"/>
      <c r="E174" s="81"/>
      <c r="F174" s="81"/>
      <c r="G174" s="81"/>
      <c r="H174" s="81"/>
      <c r="I174" s="81"/>
      <c r="J174" s="81"/>
      <c r="K174" s="82"/>
    </row>
    <row r="175" spans="1:11" ht="20.25" customHeight="1" x14ac:dyDescent="0.4">
      <c r="A175" s="83"/>
      <c r="B175" s="84"/>
      <c r="C175" s="84"/>
      <c r="D175" s="84"/>
      <c r="E175" s="84"/>
      <c r="F175" s="84"/>
      <c r="G175" s="84"/>
      <c r="H175" s="84"/>
      <c r="I175" s="84"/>
      <c r="J175" s="84"/>
      <c r="K175" s="85"/>
    </row>
    <row r="176" spans="1:11" ht="20.25" customHeight="1" x14ac:dyDescent="0.4">
      <c r="A176" s="83"/>
      <c r="B176" s="84"/>
      <c r="C176" s="84"/>
      <c r="D176" s="84"/>
      <c r="E176" s="84"/>
      <c r="F176" s="84"/>
      <c r="G176" s="84"/>
      <c r="H176" s="84"/>
      <c r="I176" s="84"/>
      <c r="J176" s="84"/>
      <c r="K176" s="85"/>
    </row>
    <row r="177" spans="1:11" ht="20.25" customHeight="1" x14ac:dyDescent="0.4">
      <c r="A177" s="86"/>
      <c r="B177" s="87"/>
      <c r="C177" s="87"/>
      <c r="D177" s="87"/>
      <c r="E177" s="87"/>
      <c r="F177" s="87"/>
      <c r="G177" s="87"/>
      <c r="H177" s="87"/>
      <c r="I177" s="87"/>
      <c r="J177" s="87"/>
      <c r="K177" s="88"/>
    </row>
    <row r="179" spans="1:11" ht="20.25" customHeight="1" x14ac:dyDescent="0.4">
      <c r="A179" s="69" t="s">
        <v>32</v>
      </c>
    </row>
    <row r="180" spans="1:11" ht="20.25" customHeight="1" x14ac:dyDescent="0.4">
      <c r="A180" s="80" t="s">
        <v>105</v>
      </c>
      <c r="B180" s="81"/>
      <c r="C180" s="81"/>
      <c r="D180" s="81"/>
      <c r="E180" s="81"/>
      <c r="F180" s="81"/>
      <c r="G180" s="81"/>
      <c r="H180" s="81"/>
      <c r="I180" s="81"/>
      <c r="J180" s="81"/>
      <c r="K180" s="82"/>
    </row>
    <row r="181" spans="1:11" ht="20.25" customHeight="1" x14ac:dyDescent="0.4">
      <c r="A181" s="83"/>
      <c r="B181" s="84"/>
      <c r="C181" s="84"/>
      <c r="D181" s="84"/>
      <c r="E181" s="84"/>
      <c r="F181" s="84"/>
      <c r="G181" s="84"/>
      <c r="H181" s="84"/>
      <c r="I181" s="84"/>
      <c r="J181" s="84"/>
      <c r="K181" s="85"/>
    </row>
    <row r="182" spans="1:11" ht="20.25" customHeight="1" x14ac:dyDescent="0.4">
      <c r="A182" s="83"/>
      <c r="B182" s="84"/>
      <c r="C182" s="84"/>
      <c r="D182" s="84"/>
      <c r="E182" s="84"/>
      <c r="F182" s="84"/>
      <c r="G182" s="84"/>
      <c r="H182" s="84"/>
      <c r="I182" s="84"/>
      <c r="J182" s="84"/>
      <c r="K182" s="85"/>
    </row>
    <row r="183" spans="1:11" ht="20.25" customHeight="1" x14ac:dyDescent="0.4">
      <c r="A183" s="83"/>
      <c r="B183" s="84"/>
      <c r="C183" s="84"/>
      <c r="D183" s="84"/>
      <c r="E183" s="84"/>
      <c r="F183" s="84"/>
      <c r="G183" s="84"/>
      <c r="H183" s="84"/>
      <c r="I183" s="84"/>
      <c r="J183" s="84"/>
      <c r="K183" s="85"/>
    </row>
    <row r="184" spans="1:11" ht="20.25" customHeight="1" x14ac:dyDescent="0.4">
      <c r="A184" s="83"/>
      <c r="B184" s="84"/>
      <c r="C184" s="84"/>
      <c r="D184" s="84"/>
      <c r="E184" s="84"/>
      <c r="F184" s="84"/>
      <c r="G184" s="84"/>
      <c r="H184" s="84"/>
      <c r="I184" s="84"/>
      <c r="J184" s="84"/>
      <c r="K184" s="85"/>
    </row>
    <row r="185" spans="1:11" ht="20.25" customHeight="1" x14ac:dyDescent="0.4">
      <c r="A185" s="86"/>
      <c r="B185" s="87"/>
      <c r="C185" s="87"/>
      <c r="D185" s="87"/>
      <c r="E185" s="87"/>
      <c r="F185" s="87"/>
      <c r="G185" s="87"/>
      <c r="H185" s="87"/>
      <c r="I185" s="87"/>
      <c r="J185" s="87"/>
      <c r="K185" s="88"/>
    </row>
  </sheetData>
  <protectedRanges>
    <protectedRange sqref="A129:K129" name="範囲1"/>
  </protectedRanges>
  <mergeCells count="55">
    <mergeCell ref="A18:B18"/>
    <mergeCell ref="D18:E18"/>
    <mergeCell ref="G18:K18"/>
    <mergeCell ref="A19:B19"/>
    <mergeCell ref="D19:E19"/>
    <mergeCell ref="G19:K19"/>
    <mergeCell ref="A43:K44"/>
    <mergeCell ref="A20:B20"/>
    <mergeCell ref="D20:E20"/>
    <mergeCell ref="G20:K20"/>
    <mergeCell ref="A21:B21"/>
    <mergeCell ref="D21:E21"/>
    <mergeCell ref="G21:K21"/>
    <mergeCell ref="A24:K27"/>
    <mergeCell ref="A30:E38"/>
    <mergeCell ref="G30:K38"/>
    <mergeCell ref="F33:F34"/>
    <mergeCell ref="A40:K41"/>
    <mergeCell ref="A87:K88"/>
    <mergeCell ref="A46:K48"/>
    <mergeCell ref="A52:E60"/>
    <mergeCell ref="G52:K60"/>
    <mergeCell ref="F55:F56"/>
    <mergeCell ref="A62:K63"/>
    <mergeCell ref="A65:K66"/>
    <mergeCell ref="A68:K70"/>
    <mergeCell ref="A74:E82"/>
    <mergeCell ref="G74:K82"/>
    <mergeCell ref="F77:F78"/>
    <mergeCell ref="A84:K85"/>
    <mergeCell ref="A130:K138"/>
    <mergeCell ref="A90:K92"/>
    <mergeCell ref="A95:E103"/>
    <mergeCell ref="G95:K103"/>
    <mergeCell ref="F98:F99"/>
    <mergeCell ref="A105:K106"/>
    <mergeCell ref="A108:K109"/>
    <mergeCell ref="A111:K113"/>
    <mergeCell ref="A118:K126"/>
    <mergeCell ref="A129:B129"/>
    <mergeCell ref="D129:E129"/>
    <mergeCell ref="F129:K129"/>
    <mergeCell ref="A180:K185"/>
    <mergeCell ref="A141:K149"/>
    <mergeCell ref="A152:K160"/>
    <mergeCell ref="A164:E172"/>
    <mergeCell ref="G164:K172"/>
    <mergeCell ref="F167:F168"/>
    <mergeCell ref="A174:K177"/>
    <mergeCell ref="D13:E13"/>
    <mergeCell ref="D14:E14"/>
    <mergeCell ref="D15:E15"/>
    <mergeCell ref="A13:B13"/>
    <mergeCell ref="A14:B14"/>
    <mergeCell ref="A15:B15"/>
  </mergeCells>
  <phoneticPr fontId="1"/>
  <conditionalFormatting sqref="A130:K138">
    <cfRule type="expression" dxfId="6" priority="5">
      <formula>$C$129&gt;700</formula>
    </cfRule>
  </conditionalFormatting>
  <conditionalFormatting sqref="C129:D129">
    <cfRule type="expression" dxfId="5" priority="3">
      <formula>$B$129&gt;700</formula>
    </cfRule>
  </conditionalFormatting>
  <conditionalFormatting sqref="F129">
    <cfRule type="expression" dxfId="4" priority="2">
      <formula>$B$129&gt;700</formula>
    </cfRule>
  </conditionalFormatting>
  <conditionalFormatting sqref="F129:K129">
    <cfRule type="expression" dxfId="3" priority="1">
      <formula>$C$129&gt;700</formula>
    </cfRule>
  </conditionalFormatting>
  <pageMargins left="0.70866141732283472" right="0.70866141732283472" top="0.74803149606299213" bottom="0.74803149606299213" header="0.31496062992125984" footer="0.31496062992125984"/>
  <pageSetup paperSize="9" scale="70" fitToHeight="0" orientation="portrait" r:id="rId1"/>
  <rowBreaks count="3" manualBreakCount="3">
    <brk id="49" max="16383" man="1"/>
    <brk id="92" max="16383" man="1"/>
    <brk id="13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topLeftCell="A58" zoomScale="90" zoomScaleNormal="90" zoomScaleSheetLayoutView="90" workbookViewId="0">
      <selection activeCell="E27" sqref="E27"/>
    </sheetView>
  </sheetViews>
  <sheetFormatPr defaultColWidth="8.75" defaultRowHeight="18.75" x14ac:dyDescent="0.4"/>
  <cols>
    <col min="1" max="1" width="22.75" style="3" customWidth="1"/>
    <col min="2" max="2" width="17.25" style="3" customWidth="1"/>
    <col min="3" max="4" width="13.25" style="3" customWidth="1"/>
    <col min="5" max="5" width="14.75" style="3" customWidth="1"/>
    <col min="6" max="6" width="27.25" style="3" customWidth="1"/>
    <col min="7" max="10" width="8.75" style="3"/>
    <col min="11" max="13" width="17.25" style="3" customWidth="1"/>
    <col min="14" max="16384" width="8.75" style="3"/>
  </cols>
  <sheetData>
    <row r="1" spans="1:6" ht="19.5" customHeight="1" thickBot="1" x14ac:dyDescent="0.45">
      <c r="A1" s="151" t="s">
        <v>69</v>
      </c>
      <c r="B1" s="151"/>
      <c r="C1" s="151"/>
      <c r="D1" s="2" t="s">
        <v>107</v>
      </c>
    </row>
    <row r="2" spans="1:6" ht="18.399999999999999" customHeight="1" thickBot="1" x14ac:dyDescent="0.45">
      <c r="B2" s="4"/>
      <c r="C2" s="4"/>
      <c r="D2" s="5" t="s">
        <v>33</v>
      </c>
      <c r="E2" s="152" t="s">
        <v>108</v>
      </c>
      <c r="F2" s="153"/>
    </row>
    <row r="3" spans="1:6" ht="18.399999999999999" customHeight="1" thickBot="1" x14ac:dyDescent="0.45">
      <c r="B3" s="4"/>
      <c r="C3" s="4"/>
      <c r="D3" s="5" t="s">
        <v>34</v>
      </c>
      <c r="E3" s="154" t="s">
        <v>109</v>
      </c>
      <c r="F3" s="155"/>
    </row>
    <row r="4" spans="1:6" ht="16.899999999999999" customHeight="1" thickBot="1" x14ac:dyDescent="0.45">
      <c r="A4" s="6" t="s">
        <v>35</v>
      </c>
      <c r="B4" s="156"/>
      <c r="C4" s="156"/>
      <c r="D4" s="156"/>
      <c r="E4" s="156"/>
      <c r="F4" s="5" t="s">
        <v>36</v>
      </c>
    </row>
    <row r="5" spans="1:6" ht="16.899999999999999" customHeight="1" x14ac:dyDescent="0.4">
      <c r="A5" s="146" t="s">
        <v>37</v>
      </c>
      <c r="B5" s="148" t="s">
        <v>38</v>
      </c>
      <c r="C5" s="146" t="s">
        <v>39</v>
      </c>
      <c r="D5" s="146" t="s">
        <v>40</v>
      </c>
      <c r="E5" s="75" t="s">
        <v>41</v>
      </c>
      <c r="F5" s="7" t="s">
        <v>42</v>
      </c>
    </row>
    <row r="6" spans="1:6" ht="16.899999999999999" customHeight="1" thickBot="1" x14ac:dyDescent="0.45">
      <c r="A6" s="147"/>
      <c r="B6" s="149"/>
      <c r="C6" s="147"/>
      <c r="D6" s="147"/>
      <c r="E6" s="8" t="s">
        <v>43</v>
      </c>
      <c r="F6" s="9" t="s">
        <v>44</v>
      </c>
    </row>
    <row r="7" spans="1:6" ht="16.899999999999999" customHeight="1" x14ac:dyDescent="0.4">
      <c r="A7" s="10" t="s">
        <v>45</v>
      </c>
      <c r="B7" s="11">
        <v>34100000</v>
      </c>
      <c r="C7" s="12">
        <v>34100000</v>
      </c>
      <c r="D7" s="13">
        <v>34100000</v>
      </c>
      <c r="E7" s="52">
        <f>IF(B7-D7&lt;0,"",(B7-D7))</f>
        <v>0</v>
      </c>
      <c r="F7" s="53">
        <f>IF(B7-C7&lt;0,"",(B7-C7))</f>
        <v>0</v>
      </c>
    </row>
    <row r="8" spans="1:6" ht="16.899999999999999" customHeight="1" thickBot="1" x14ac:dyDescent="0.45">
      <c r="A8" s="14" t="s">
        <v>46</v>
      </c>
      <c r="B8" s="15"/>
      <c r="C8" s="16"/>
      <c r="D8" s="54" t="str">
        <f>IF(C8=0,"",C8)</f>
        <v/>
      </c>
      <c r="E8" s="17"/>
      <c r="F8" s="18"/>
    </row>
    <row r="9" spans="1:6" ht="16.899999999999999" customHeight="1" thickBot="1" x14ac:dyDescent="0.45">
      <c r="A9" s="19" t="s">
        <v>47</v>
      </c>
      <c r="B9" s="55">
        <f>IF(SUM(B7,B8)=0,"",SUM(B7,B8))</f>
        <v>34100000</v>
      </c>
      <c r="C9" s="56">
        <f t="shared" ref="C9" si="0">IF(SUM(C7,C8)=0,"",SUM(C7,C8))</f>
        <v>34100000</v>
      </c>
      <c r="D9" s="57">
        <f t="shared" ref="D9" si="1">IF(SUM(D7,D8)=0,"",SUM(D7,D8))</f>
        <v>34100000</v>
      </c>
      <c r="E9" s="58">
        <f>E7</f>
        <v>0</v>
      </c>
      <c r="F9" s="55">
        <f>F7</f>
        <v>0</v>
      </c>
    </row>
    <row r="10" spans="1:6" ht="16.899999999999999" customHeight="1" x14ac:dyDescent="0.4"/>
    <row r="11" spans="1:6" ht="16.899999999999999" customHeight="1" thickBot="1" x14ac:dyDescent="0.45">
      <c r="A11" s="6" t="s">
        <v>48</v>
      </c>
      <c r="B11" s="5"/>
      <c r="C11" s="20"/>
      <c r="D11" s="20"/>
      <c r="E11" s="20"/>
      <c r="F11" s="5" t="s">
        <v>49</v>
      </c>
    </row>
    <row r="12" spans="1:6" ht="18.75" customHeight="1" x14ac:dyDescent="0.4">
      <c r="A12" s="146" t="s">
        <v>37</v>
      </c>
      <c r="B12" s="148" t="s">
        <v>50</v>
      </c>
      <c r="C12" s="146" t="s">
        <v>51</v>
      </c>
      <c r="D12" s="146" t="s">
        <v>52</v>
      </c>
      <c r="E12" s="21" t="s">
        <v>53</v>
      </c>
      <c r="F12" s="148" t="s">
        <v>54</v>
      </c>
    </row>
    <row r="13" spans="1:6" ht="29.25" customHeight="1" thickBot="1" x14ac:dyDescent="0.45">
      <c r="A13" s="147"/>
      <c r="B13" s="149"/>
      <c r="C13" s="147"/>
      <c r="D13" s="147"/>
      <c r="E13" s="22" t="s">
        <v>55</v>
      </c>
      <c r="F13" s="149"/>
    </row>
    <row r="14" spans="1:6" ht="16.899999999999999" customHeight="1" x14ac:dyDescent="0.4">
      <c r="A14" s="23" t="s">
        <v>111</v>
      </c>
      <c r="B14" s="13">
        <v>4450000</v>
      </c>
      <c r="C14" s="13">
        <v>4450000</v>
      </c>
      <c r="D14" s="13">
        <v>4450000</v>
      </c>
      <c r="E14" s="61" t="str">
        <f t="shared" ref="E14:E27" si="2">IF(C14-D14=0,"",C14-D14)</f>
        <v/>
      </c>
      <c r="F14" s="24"/>
    </row>
    <row r="15" spans="1:6" ht="16.899999999999999" customHeight="1" x14ac:dyDescent="0.4">
      <c r="A15" s="23" t="s">
        <v>112</v>
      </c>
      <c r="B15" s="25">
        <v>12330000</v>
      </c>
      <c r="C15" s="25">
        <v>12330000</v>
      </c>
      <c r="D15" s="26">
        <v>12330000</v>
      </c>
      <c r="E15" s="61" t="str">
        <f t="shared" si="2"/>
        <v/>
      </c>
      <c r="F15" s="27"/>
    </row>
    <row r="16" spans="1:6" ht="16.899999999999999" customHeight="1" x14ac:dyDescent="0.4">
      <c r="A16" s="23" t="s">
        <v>113</v>
      </c>
      <c r="B16" s="25">
        <v>100000</v>
      </c>
      <c r="C16" s="25">
        <v>100000</v>
      </c>
      <c r="D16" s="26">
        <v>100000</v>
      </c>
      <c r="E16" s="61" t="str">
        <f t="shared" si="2"/>
        <v/>
      </c>
      <c r="F16" s="28"/>
    </row>
    <row r="17" spans="1:6" ht="16.899999999999999" customHeight="1" x14ac:dyDescent="0.4">
      <c r="A17" s="23" t="s">
        <v>114</v>
      </c>
      <c r="B17" s="25">
        <v>478400</v>
      </c>
      <c r="C17" s="25">
        <v>478400</v>
      </c>
      <c r="D17" s="26">
        <v>478400</v>
      </c>
      <c r="E17" s="61" t="str">
        <f t="shared" si="2"/>
        <v/>
      </c>
      <c r="F17" s="28"/>
    </row>
    <row r="18" spans="1:6" ht="16.899999999999999" customHeight="1" x14ac:dyDescent="0.4">
      <c r="A18" s="23" t="s">
        <v>115</v>
      </c>
      <c r="B18" s="25">
        <v>1870000</v>
      </c>
      <c r="C18" s="25">
        <v>1870000</v>
      </c>
      <c r="D18" s="26">
        <v>1870000</v>
      </c>
      <c r="E18" s="61" t="str">
        <f t="shared" si="2"/>
        <v/>
      </c>
      <c r="F18" s="28"/>
    </row>
    <row r="19" spans="1:6" ht="16.899999999999999" customHeight="1" x14ac:dyDescent="0.4">
      <c r="A19" s="23" t="s">
        <v>116</v>
      </c>
      <c r="B19" s="25">
        <v>550000</v>
      </c>
      <c r="C19" s="25">
        <v>550000</v>
      </c>
      <c r="D19" s="26">
        <v>550000</v>
      </c>
      <c r="E19" s="61" t="str">
        <f t="shared" si="2"/>
        <v/>
      </c>
      <c r="F19" s="28"/>
    </row>
    <row r="20" spans="1:6" ht="16.899999999999999" customHeight="1" x14ac:dyDescent="0.4">
      <c r="A20" s="23" t="s">
        <v>117</v>
      </c>
      <c r="B20" s="25">
        <v>1755600</v>
      </c>
      <c r="C20" s="25">
        <v>1755600</v>
      </c>
      <c r="D20" s="26">
        <v>1755600</v>
      </c>
      <c r="E20" s="61" t="str">
        <f t="shared" si="2"/>
        <v/>
      </c>
      <c r="F20" s="28"/>
    </row>
    <row r="21" spans="1:6" ht="16.899999999999999" customHeight="1" x14ac:dyDescent="0.4">
      <c r="A21" s="23" t="s">
        <v>118</v>
      </c>
      <c r="B21" s="25">
        <v>11616000</v>
      </c>
      <c r="C21" s="25">
        <v>11616000</v>
      </c>
      <c r="D21" s="26">
        <v>11616000</v>
      </c>
      <c r="E21" s="61" t="str">
        <f t="shared" si="2"/>
        <v/>
      </c>
      <c r="F21" s="28"/>
    </row>
    <row r="22" spans="1:6" ht="16.899999999999999" customHeight="1" x14ac:dyDescent="0.4">
      <c r="A22" s="23" t="s">
        <v>119</v>
      </c>
      <c r="B22" s="25">
        <v>840000</v>
      </c>
      <c r="C22" s="25">
        <v>840000</v>
      </c>
      <c r="D22" s="26">
        <v>840000</v>
      </c>
      <c r="E22" s="61" t="str">
        <f t="shared" si="2"/>
        <v/>
      </c>
      <c r="F22" s="28"/>
    </row>
    <row r="23" spans="1:6" ht="16.899999999999999" customHeight="1" x14ac:dyDescent="0.4">
      <c r="A23" s="23" t="s">
        <v>120</v>
      </c>
      <c r="B23" s="25">
        <v>110000</v>
      </c>
      <c r="C23" s="25">
        <v>110000</v>
      </c>
      <c r="D23" s="26">
        <v>110000</v>
      </c>
      <c r="E23" s="61" t="str">
        <f t="shared" si="2"/>
        <v/>
      </c>
      <c r="F23" s="28"/>
    </row>
    <row r="24" spans="1:6" ht="16.899999999999999" customHeight="1" x14ac:dyDescent="0.4">
      <c r="A24" s="23"/>
      <c r="B24" s="25"/>
      <c r="C24" s="25"/>
      <c r="D24" s="26"/>
      <c r="E24" s="61" t="str">
        <f t="shared" si="2"/>
        <v/>
      </c>
      <c r="F24" s="28"/>
    </row>
    <row r="25" spans="1:6" ht="16.899999999999999" customHeight="1" thickBot="1" x14ac:dyDescent="0.45">
      <c r="A25" s="23"/>
      <c r="B25" s="25"/>
      <c r="C25" s="25"/>
      <c r="D25" s="26"/>
      <c r="E25" s="61" t="str">
        <f t="shared" si="2"/>
        <v/>
      </c>
      <c r="F25" s="28"/>
    </row>
    <row r="26" spans="1:6" ht="16.899999999999999" customHeight="1" thickBot="1" x14ac:dyDescent="0.45">
      <c r="A26" s="29" t="s">
        <v>56</v>
      </c>
      <c r="B26" s="59">
        <f>IF(SUM(B14:B25)=0,"",SUM(B14:B25))</f>
        <v>34100000</v>
      </c>
      <c r="C26" s="30"/>
      <c r="D26" s="31"/>
      <c r="E26" s="61" t="str">
        <f t="shared" si="2"/>
        <v/>
      </c>
      <c r="F26" s="28"/>
    </row>
    <row r="27" spans="1:6" ht="16.899999999999999" customHeight="1" thickBot="1" x14ac:dyDescent="0.45">
      <c r="A27" s="32" t="s">
        <v>57</v>
      </c>
      <c r="B27" s="60">
        <f>IFERROR(B28-B26,"")</f>
        <v>0</v>
      </c>
      <c r="C27" s="33"/>
      <c r="D27" s="34"/>
      <c r="E27" s="61" t="str">
        <f t="shared" si="2"/>
        <v/>
      </c>
      <c r="F27" s="28"/>
    </row>
    <row r="28" spans="1:6" ht="16.899999999999999" customHeight="1" thickBot="1" x14ac:dyDescent="0.45">
      <c r="A28" s="35" t="s">
        <v>58</v>
      </c>
      <c r="B28" s="62">
        <f>IFERROR(ROUNDUP(B26,-4),"")</f>
        <v>34100000</v>
      </c>
      <c r="C28" s="63">
        <f>IF(SUM(C14:C27)=0,"",SUM(C14:C27))</f>
        <v>34100000</v>
      </c>
      <c r="D28" s="62">
        <f t="shared" ref="D28" si="3">IF(SUM(D14:D27)=0,"",SUM(D14:D27))</f>
        <v>34100000</v>
      </c>
      <c r="E28" s="64" t="str">
        <f>IF(SUM(E14:E27)=0,"0",SUM(E14:E27))</f>
        <v>0</v>
      </c>
      <c r="F28" s="36"/>
    </row>
    <row r="29" spans="1:6" ht="15.75" customHeight="1" x14ac:dyDescent="0.4">
      <c r="A29" s="37" t="s">
        <v>59</v>
      </c>
      <c r="B29" s="38"/>
    </row>
    <row r="30" spans="1:6" ht="15.75" customHeight="1" x14ac:dyDescent="0.4">
      <c r="A30" s="37" t="s">
        <v>60</v>
      </c>
      <c r="B30" s="38"/>
    </row>
    <row r="31" spans="1:6" ht="15.75" customHeight="1" x14ac:dyDescent="0.4">
      <c r="A31" s="37"/>
      <c r="B31" s="38"/>
    </row>
    <row r="32" spans="1:6" ht="15.75" customHeight="1" x14ac:dyDescent="0.4">
      <c r="A32" s="37" t="s">
        <v>61</v>
      </c>
      <c r="B32" s="38"/>
      <c r="C32" s="39"/>
      <c r="D32" s="39"/>
      <c r="E32" s="39"/>
      <c r="F32" s="39"/>
    </row>
    <row r="33" spans="1:6" ht="15.75" customHeight="1" x14ac:dyDescent="0.4">
      <c r="A33" s="150" t="s">
        <v>62</v>
      </c>
      <c r="B33" s="150"/>
    </row>
    <row r="34" spans="1:6" ht="15.75" customHeight="1" x14ac:dyDescent="0.4">
      <c r="A34" s="145" t="str">
        <f>IF(C9&lt;B9,"有り","無し")</f>
        <v>無し</v>
      </c>
      <c r="B34" s="145"/>
    </row>
    <row r="35" spans="1:6" ht="15.75" customHeight="1" x14ac:dyDescent="0.4">
      <c r="A35" s="40" t="s">
        <v>63</v>
      </c>
      <c r="B35" s="40"/>
      <c r="C35" s="40"/>
      <c r="D35" s="40"/>
      <c r="E35" s="40"/>
      <c r="F35" s="41"/>
    </row>
    <row r="36" spans="1:6" ht="15.75" customHeight="1" x14ac:dyDescent="0.4">
      <c r="A36" s="40" t="s">
        <v>64</v>
      </c>
      <c r="B36" s="40"/>
      <c r="C36" s="40"/>
      <c r="D36" s="40"/>
      <c r="E36" s="40"/>
      <c r="F36" s="41"/>
    </row>
    <row r="37" spans="1:6" ht="15.75" customHeight="1" x14ac:dyDescent="0.4">
      <c r="A37" s="40"/>
      <c r="B37" s="40"/>
      <c r="C37" s="40"/>
      <c r="D37" s="40"/>
      <c r="E37" s="42"/>
    </row>
    <row r="38" spans="1:6" ht="15.75" customHeight="1" x14ac:dyDescent="0.4">
      <c r="A38" s="40"/>
      <c r="B38" s="40"/>
      <c r="C38" s="40"/>
      <c r="D38" s="40"/>
      <c r="E38" s="42"/>
    </row>
    <row r="39" spans="1:6" ht="15.75" customHeight="1" thickBot="1" x14ac:dyDescent="0.45">
      <c r="A39" s="42"/>
      <c r="B39" s="42"/>
      <c r="C39" s="42"/>
      <c r="D39" s="42"/>
      <c r="E39" s="42"/>
    </row>
    <row r="40" spans="1:6" ht="19.5" customHeight="1" thickBot="1" x14ac:dyDescent="0.45">
      <c r="A40" s="43" t="s">
        <v>65</v>
      </c>
      <c r="B40" s="44" t="s">
        <v>66</v>
      </c>
      <c r="C40" s="45"/>
      <c r="D40" s="45"/>
      <c r="E40" s="45"/>
      <c r="F40" s="45"/>
    </row>
    <row r="41" spans="1:6" ht="37.5" x14ac:dyDescent="0.4">
      <c r="A41" s="46" t="s">
        <v>67</v>
      </c>
      <c r="B41" s="65" t="str">
        <f>IF(B9="","",(IF(B9=B28,"OK","NG")))</f>
        <v>OK</v>
      </c>
    </row>
    <row r="42" spans="1:6" ht="37.5" x14ac:dyDescent="0.4">
      <c r="A42" s="47" t="s">
        <v>68</v>
      </c>
      <c r="B42" s="66" t="str">
        <f>IF(B9="","",(IF(C9=C28,"OK","NG")))</f>
        <v>OK</v>
      </c>
      <c r="C42" s="48"/>
    </row>
    <row r="43" spans="1:6" ht="75.75" thickBot="1" x14ac:dyDescent="0.45">
      <c r="A43" s="49" t="s">
        <v>71</v>
      </c>
      <c r="B43" s="67" t="str">
        <f>IFERROR(IF(D9+E9-F9=D28+E28, "OK", "NG"),"")</f>
        <v>OK</v>
      </c>
      <c r="C43" s="50"/>
    </row>
    <row r="44" spans="1:6" ht="17.25" customHeight="1" x14ac:dyDescent="0.4">
      <c r="A44" s="51"/>
      <c r="B44" s="51"/>
      <c r="C44" s="51"/>
      <c r="D44" s="51"/>
      <c r="E44" s="51"/>
      <c r="F44" s="51"/>
    </row>
    <row r="57" spans="1:1" x14ac:dyDescent="0.4">
      <c r="A57" s="37"/>
    </row>
    <row r="58" spans="1:1" x14ac:dyDescent="0.4">
      <c r="A58" s="37"/>
    </row>
  </sheetData>
  <mergeCells count="15">
    <mergeCell ref="F12:F13"/>
    <mergeCell ref="A33:B33"/>
    <mergeCell ref="A1:C1"/>
    <mergeCell ref="E2:F2"/>
    <mergeCell ref="E3:F3"/>
    <mergeCell ref="B4:E4"/>
    <mergeCell ref="A5:A6"/>
    <mergeCell ref="B5:B6"/>
    <mergeCell ref="C5:C6"/>
    <mergeCell ref="D5:D6"/>
    <mergeCell ref="A34:B34"/>
    <mergeCell ref="A12:A13"/>
    <mergeCell ref="B12:B13"/>
    <mergeCell ref="C12:C13"/>
    <mergeCell ref="D12:D13"/>
  </mergeCells>
  <phoneticPr fontId="1"/>
  <conditionalFormatting sqref="A34:B34">
    <cfRule type="containsText" dxfId="2" priority="1" operator="containsText" text="有り">
      <formula>NOT(ISERROR(SEARCH("有り",A34)))</formula>
    </cfRule>
  </conditionalFormatting>
  <conditionalFormatting sqref="B41:C43">
    <cfRule type="containsText" dxfId="1" priority="2" operator="containsText" text="NG">
      <formula>NOT(ISERROR(SEARCH("NG",B41)))</formula>
    </cfRule>
  </conditionalFormatting>
  <conditionalFormatting sqref="C41">
    <cfRule type="containsText" priority="8" operator="containsText" text="NG">
      <formula>NOT(ISERROR(SEARCH("NG",C41)))</formula>
    </cfRule>
  </conditionalFormatting>
  <conditionalFormatting sqref="C43">
    <cfRule type="expression" dxfId="0" priority="10">
      <formula>$B$43</formula>
    </cfRule>
    <cfRule type="expression" priority="11">
      <formula>$B$43</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133350</xdr:rowOff>
                  </from>
                  <to>
                    <xdr:col>0</xdr:col>
                    <xdr:colOff>438150</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95250</xdr:colOff>
                    <xdr:row>52</xdr:row>
                    <xdr:rowOff>19050</xdr:rowOff>
                  </from>
                  <to>
                    <xdr:col>0</xdr:col>
                    <xdr:colOff>438150</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133350</xdr:colOff>
                    <xdr:row>56</xdr:row>
                    <xdr:rowOff>38100</xdr:rowOff>
                  </from>
                  <to>
                    <xdr:col>0</xdr:col>
                    <xdr:colOff>476250</xdr:colOff>
                    <xdr:row>57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【フォーム】完了報告書　※提出必須</vt:lpstr>
      <vt:lpstr>【フォーム】収支計算書　※提出必須</vt:lpstr>
      <vt:lpstr>'【フォーム】収支計算書　※提出必須'!Print_Area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2023-04-03T10:41:04Z</dcterms:modified>
  <cp:category/>
</cp:coreProperties>
</file>