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xr:revisionPtr revIDLastSave="0" documentId="13_ncr:1_{AC3DD6B6-76DA-429E-A87B-1B443369925A}" xr6:coauthVersionLast="47" xr6:coauthVersionMax="47" xr10:uidLastSave="{00000000-0000-0000-0000-000000000000}"/>
  <bookViews>
    <workbookView xWindow="-120" yWindow="-120" windowWidth="24240" windowHeight="13140" activeTab="1" xr2:uid="{553A80D1-E326-49D9-9A04-089CAB84FD4F}"/>
  </bookViews>
  <sheets>
    <sheet name="【フォーム】完了報告書　※提出必須" sheetId="7" r:id="rId1"/>
    <sheet name="【フォーム】収支計算書　※提出必須" sheetId="3" r:id="rId2"/>
    <sheet name="【参考】返還見込額算出シート" sheetId="4" r:id="rId3"/>
    <sheet name="【記載例】完了報告書" sheetId="10" r:id="rId4"/>
    <sheet name="【記載例】返還見込み無し" sheetId="5" r:id="rId5"/>
    <sheet name="【記載例】返還見込み有り" sheetId="6" r:id="rId6"/>
  </sheets>
  <definedNames>
    <definedName name="_xlnm.Print_Area" localSheetId="1">'【フォーム】収支計算書　※提出必須'!$A$1:$G$30</definedName>
    <definedName name="_xlnm.Print_Area" localSheetId="3">【記載例】完了報告書!$A$1:$K$185</definedName>
    <definedName name="_xlnm.Print_Area" localSheetId="4">【記載例】返還見込み無し!$A$1:$F$27</definedName>
    <definedName name="_xlnm.Print_Area" localSheetId="5">【記載例】返還見込み有り!$A$1:$F$33</definedName>
    <definedName name="_xlnm.Print_Area" localSheetId="2">【参考】返還見込額算出シート!#REF!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5" i="5" l="1"/>
  <c r="B27" i="5" s="1"/>
  <c r="F6" i="5"/>
  <c r="B25" i="6"/>
  <c r="B27" i="6" s="1"/>
  <c r="E26" i="5" l="1"/>
  <c r="E25" i="5"/>
  <c r="F8" i="5" l="1"/>
  <c r="F6" i="6"/>
  <c r="F8" i="6" s="1"/>
  <c r="F7" i="3"/>
  <c r="F9" i="3" s="1"/>
  <c r="E7" i="3" l="1"/>
  <c r="E9" i="3" s="1"/>
  <c r="E6" i="6" l="1"/>
  <c r="E8" i="6" s="1"/>
  <c r="E6" i="5"/>
  <c r="E8" i="5" s="1"/>
  <c r="B26" i="3" l="1"/>
  <c r="B28" i="3" s="1"/>
  <c r="B27" i="3" s="1"/>
  <c r="D20" i="7" l="1"/>
  <c r="D19" i="7"/>
  <c r="C9" i="3" l="1"/>
  <c r="D18" i="7" s="1"/>
  <c r="B9" i="3"/>
  <c r="C130" i="10" l="1"/>
  <c r="F130" i="10" s="1"/>
  <c r="D15" i="7" l="1"/>
  <c r="D14" i="7"/>
  <c r="E14" i="3" l="1"/>
  <c r="C62" i="7" l="1"/>
  <c r="F62" i="7" s="1"/>
  <c r="D27" i="6"/>
  <c r="C27" i="6"/>
  <c r="E26" i="6"/>
  <c r="E25" i="6"/>
  <c r="E24" i="6"/>
  <c r="E23" i="6"/>
  <c r="E22" i="6"/>
  <c r="E21" i="6"/>
  <c r="E20" i="6"/>
  <c r="E19" i="6"/>
  <c r="E18" i="6"/>
  <c r="E17" i="6"/>
  <c r="E16" i="6"/>
  <c r="E15" i="6"/>
  <c r="E14" i="6"/>
  <c r="E13" i="6"/>
  <c r="D8" i="6"/>
  <c r="C8" i="6"/>
  <c r="B8" i="6"/>
  <c r="D27" i="5"/>
  <c r="C27" i="5"/>
  <c r="E24" i="5"/>
  <c r="E23" i="5"/>
  <c r="E22" i="5"/>
  <c r="E21" i="5"/>
  <c r="E20" i="5"/>
  <c r="E19" i="5"/>
  <c r="E18" i="5"/>
  <c r="E17" i="5"/>
  <c r="E16" i="5"/>
  <c r="E15" i="5"/>
  <c r="E14" i="5"/>
  <c r="E13" i="5"/>
  <c r="D8" i="5"/>
  <c r="C8" i="5"/>
  <c r="B8" i="5"/>
  <c r="D5" i="4"/>
  <c r="D28" i="3"/>
  <c r="C28" i="3"/>
  <c r="E27" i="3"/>
  <c r="E26" i="3"/>
  <c r="E25" i="3"/>
  <c r="E24" i="3"/>
  <c r="E23" i="3"/>
  <c r="E22" i="3"/>
  <c r="E21" i="3"/>
  <c r="E20" i="3"/>
  <c r="E19" i="3"/>
  <c r="E18" i="3"/>
  <c r="E17" i="3"/>
  <c r="E16" i="3"/>
  <c r="E15" i="3"/>
  <c r="D8" i="3"/>
  <c r="D9" i="3" s="1"/>
  <c r="D21" i="7"/>
  <c r="E27" i="5" l="1"/>
  <c r="E27" i="6"/>
  <c r="E28" i="3"/>
  <c r="B41" i="3"/>
  <c r="A5" i="4"/>
  <c r="C5" i="4" s="1"/>
  <c r="E5" i="4" s="1"/>
  <c r="B42" i="3"/>
  <c r="A34" i="3"/>
  <c r="B43" i="3" l="1"/>
  <c r="D13" i="7"/>
  <c r="B26" i="5"/>
  <c r="B26" i="6"/>
</calcChain>
</file>

<file path=xl/sharedStrings.xml><?xml version="1.0" encoding="utf-8"?>
<sst xmlns="http://schemas.openxmlformats.org/spreadsheetml/2006/main" count="305" uniqueCount="174">
  <si>
    <t>日本財団　会長　笹川　陽平　殿</t>
    <phoneticPr fontId="1"/>
  </si>
  <si>
    <t>報告日付：○○○○年○月○日</t>
  </si>
  <si>
    <t>事業ID：助成契約書に記載のID</t>
  </si>
  <si>
    <t>事業名：助成契約書に記載の名称</t>
  </si>
  <si>
    <t>団体名：団体の正式名称</t>
  </si>
  <si>
    <t>代表者名：代表者　氏名　　　　印</t>
  </si>
  <si>
    <t>TEL：○○○-○○○-○○○○</t>
  </si>
  <si>
    <t>事業完了日：○○○○年○月○日</t>
  </si>
  <si>
    <t>事業費総額</t>
  </si>
  <si>
    <t>収支計算書の黄のセルの値</t>
  </si>
  <si>
    <t>自己負担額</t>
  </si>
  <si>
    <t>収支計算書の緑のセルの値</t>
  </si>
  <si>
    <t>助成金額</t>
  </si>
  <si>
    <t>収支計算書の赤のセルの値。千円未満は切捨</t>
  </si>
  <si>
    <t>助成金返還見込額</t>
  </si>
  <si>
    <t>（収支計算書の青のセルの値）</t>
  </si>
  <si>
    <t>1.事業内容</t>
    <phoneticPr fontId="1"/>
  </si>
  <si>
    <t>(1)契約時の事業内容</t>
    <rPh sb="3" eb="5">
      <t>ケイヤク</t>
    </rPh>
    <rPh sb="5" eb="6">
      <t>ジ</t>
    </rPh>
    <rPh sb="7" eb="11">
      <t>ジギョウ</t>
    </rPh>
    <phoneticPr fontId="1"/>
  </si>
  <si>
    <t>(2)事業内容の実施(完了)状況</t>
    <rPh sb="3" eb="5">
      <t>ジギョウ</t>
    </rPh>
    <rPh sb="5" eb="7">
      <t>ナイヨウ</t>
    </rPh>
    <rPh sb="8" eb="10">
      <t>ジッシ</t>
    </rPh>
    <rPh sb="11" eb="13">
      <t>カンリョウ</t>
    </rPh>
    <rPh sb="14" eb="16">
      <t>ジョウキョウ</t>
    </rPh>
    <phoneticPr fontId="1"/>
  </si>
  <si>
    <t>(3)成功したこととその要因</t>
    <phoneticPr fontId="1"/>
  </si>
  <si>
    <t>(4)失敗したこととその要因</t>
    <phoneticPr fontId="1"/>
  </si>
  <si>
    <t>(1)助成契約書記載の事業内容（予定）</t>
    <rPh sb="3" eb="8">
      <t>ケイヤク</t>
    </rPh>
    <rPh sb="8" eb="10">
      <t>キサイ</t>
    </rPh>
    <rPh sb="11" eb="15">
      <t>ジギョウ</t>
    </rPh>
    <rPh sb="16" eb="18">
      <t>ヨテイ</t>
    </rPh>
    <phoneticPr fontId="1"/>
  </si>
  <si>
    <t>(2)事業完了時の事業内容（実績）</t>
    <rPh sb="3" eb="5">
      <t>ジギョウ</t>
    </rPh>
    <rPh sb="5" eb="7">
      <t>カンリョウ</t>
    </rPh>
    <rPh sb="7" eb="8">
      <t>ドキ</t>
    </rPh>
    <rPh sb="9" eb="13">
      <t>ジギョウ</t>
    </rPh>
    <rPh sb="14" eb="16">
      <t>ジッセキ</t>
    </rPh>
    <phoneticPr fontId="1"/>
  </si>
  <si>
    <t>(1)助成契約書記載の目標</t>
    <phoneticPr fontId="1"/>
  </si>
  <si>
    <t>入力文字数</t>
    <rPh sb="0" eb="2">
      <t>ニュウリョク</t>
    </rPh>
    <rPh sb="2" eb="5">
      <t>モジスウ</t>
    </rPh>
    <phoneticPr fontId="1"/>
  </si>
  <si>
    <t>(1)助成契約書記載の成果物名称</t>
    <rPh sb="3" eb="8">
      <t>ケイヤク</t>
    </rPh>
    <rPh sb="8" eb="10">
      <t>キサイ</t>
    </rPh>
    <rPh sb="11" eb="14">
      <t>セイカブツ</t>
    </rPh>
    <rPh sb="14" eb="16">
      <t>メイショウ</t>
    </rPh>
    <phoneticPr fontId="1"/>
  </si>
  <si>
    <t>(2)事業完了時の成果物名称</t>
    <rPh sb="3" eb="5">
      <t>ジギョウ</t>
    </rPh>
    <rPh sb="5" eb="7">
      <t>カンリョウ</t>
    </rPh>
    <rPh sb="7" eb="8">
      <t>ドキ</t>
    </rPh>
    <rPh sb="9" eb="12">
      <t>セイカブツ</t>
    </rPh>
    <rPh sb="12" eb="14">
      <t>メイショウ</t>
    </rPh>
    <phoneticPr fontId="1"/>
  </si>
  <si>
    <t>：</t>
    <phoneticPr fontId="1"/>
  </si>
  <si>
    <t xml:space="preserve">2.契約時事業目標の達成状況： </t>
    <phoneticPr fontId="1"/>
  </si>
  <si>
    <t>3.事業実施によって得られた成果</t>
    <phoneticPr fontId="1"/>
  </si>
  <si>
    <t>(3)未作成となった要因</t>
    <rPh sb="3" eb="4">
      <t>ミ</t>
    </rPh>
    <rPh sb="4" eb="6">
      <t>サクセイ</t>
    </rPh>
    <phoneticPr fontId="1"/>
  </si>
  <si>
    <t>(5)事業内容詳細</t>
    <rPh sb="3" eb="5">
      <t>ジギョウ</t>
    </rPh>
    <rPh sb="5" eb="7">
      <t>ナイヨウ</t>
    </rPh>
    <rPh sb="7" eb="9">
      <t>ショウサイ</t>
    </rPh>
    <phoneticPr fontId="1"/>
  </si>
  <si>
    <t>5.事業成果物</t>
    <phoneticPr fontId="1"/>
  </si>
  <si>
    <t>助成事業完了報告書</t>
    <phoneticPr fontId="1"/>
  </si>
  <si>
    <t>4.活動を通じて明らかになった新たな課題と対応案</t>
    <phoneticPr fontId="1"/>
  </si>
  <si>
    <r>
      <rPr>
        <sz val="12"/>
        <color rgb="FFFF0000"/>
        <rFont val="ＭＳ Ｐゴシック"/>
        <family val="3"/>
        <charset val="128"/>
      </rPr>
      <t>事業完了後、事業成果が実現するまでにある程度の時間を要する場合、実現すると見込まれる事業成果は
「****年**月頃に*****が*****になっていると見込まれる」のかを記載して下さい。
複数年計画がある場合、複数年計画の 「****年**月頃に*****が*****になっていることを目指す」のかを、
最終目標（中長期目標）として記載して下さい。
施設や機器整備した場合、整備した数年後に見込まれる成果（例えば2年後、3年後）を設定し、
「****年**月頃に*****が*****になっていると見込まれる」かを、中長期目標として記載して下さい</t>
    </r>
    <r>
      <rPr>
        <sz val="12"/>
        <color theme="1"/>
        <rFont val="ＭＳ Ｐゴシック"/>
        <family val="3"/>
        <charset val="128"/>
      </rPr>
      <t xml:space="preserve">。
</t>
    </r>
    <phoneticPr fontId="1"/>
  </si>
  <si>
    <t>※700文字を越えたら</t>
    <rPh sb="4" eb="6">
      <t>モジ</t>
    </rPh>
    <rPh sb="7" eb="8">
      <t>コ</t>
    </rPh>
    <phoneticPr fontId="1"/>
  </si>
  <si>
    <t>文字数チェック欄に「700文字を越えています。700文字以内になるようご調整ください。」と表示され</t>
    <rPh sb="0" eb="3">
      <t>モジスウ</t>
    </rPh>
    <rPh sb="7" eb="8">
      <t>ラン</t>
    </rPh>
    <rPh sb="45" eb="47">
      <t>ヒョウジ</t>
    </rPh>
    <phoneticPr fontId="1"/>
  </si>
  <si>
    <r>
      <t>(2)目標の達成状況</t>
    </r>
    <r>
      <rPr>
        <b/>
        <sz val="12"/>
        <color theme="1"/>
        <rFont val="ＭＳ Ｐゴシック"/>
        <family val="3"/>
        <charset val="128"/>
      </rPr>
      <t>［700文字以内］</t>
    </r>
    <rPh sb="14" eb="16">
      <t>モジ</t>
    </rPh>
    <rPh sb="16" eb="18">
      <t>イナイ</t>
    </rPh>
    <phoneticPr fontId="1"/>
  </si>
  <si>
    <t>文字数チェック</t>
    <phoneticPr fontId="1"/>
  </si>
  <si>
    <t>■事業内容1</t>
    <rPh sb="1" eb="3">
      <t>ジギョウ</t>
    </rPh>
    <rPh sb="3" eb="5">
      <t>ナイヨウ</t>
    </rPh>
    <phoneticPr fontId="1"/>
  </si>
  <si>
    <t>■事業内容2</t>
    <rPh sb="1" eb="5">
      <t>ジギョウ</t>
    </rPh>
    <phoneticPr fontId="1"/>
  </si>
  <si>
    <t>■事業内容3</t>
    <rPh sb="1" eb="5">
      <t>ジギョウ</t>
    </rPh>
    <phoneticPr fontId="1"/>
  </si>
  <si>
    <t>■事業内容4</t>
    <rPh sb="1" eb="5">
      <t>ジギョウ</t>
    </rPh>
    <phoneticPr fontId="1"/>
  </si>
  <si>
    <t>助成契約書記載の事業内容（予定）と、事業完了時の事業内容（実績）を対照可能とするため、助成契約書と一緒に綴じている「事業計画」の事業内容欄を転記した上、体裁を変えずに結果を記入してください。
なお、事業内容を複数設定している場合は、各事業内容ごとの完了時の実績を個別に記入してください。</t>
    <rPh sb="99" eb="101">
      <t>ジギョウ</t>
    </rPh>
    <rPh sb="101" eb="103">
      <t>ナイヨウ</t>
    </rPh>
    <rPh sb="117" eb="119">
      <t>ジギョウ</t>
    </rPh>
    <rPh sb="119" eb="121">
      <t>ナイヨウ</t>
    </rPh>
    <rPh sb="124" eb="126">
      <t>カンリョウ</t>
    </rPh>
    <rPh sb="126" eb="127">
      <t>ジ</t>
    </rPh>
    <rPh sb="128" eb="130">
      <t>ジッセキ</t>
    </rPh>
    <phoneticPr fontId="1"/>
  </si>
  <si>
    <r>
      <rPr>
        <sz val="12"/>
        <color rgb="FFFF0000"/>
        <rFont val="ＭＳ Ｐゴシック"/>
        <family val="3"/>
        <charset val="128"/>
      </rPr>
      <t>助成契約書と一緒に綴じている「事業計画」の目標欄の内容を転記してください。</t>
    </r>
    <r>
      <rPr>
        <sz val="12"/>
        <color theme="1"/>
        <rFont val="ＭＳ Ｐゴシック"/>
        <family val="3"/>
        <charset val="128"/>
      </rPr>
      <t xml:space="preserve">
【記入例】
1.多職種による事例検討会
・参加者同士による連携事例数の増加 検討会開始前と比較し 30％増（参加者ヒアリングにて調査）
2. 地域交流イベントの実施
・参加者のうち新規参加家族数 10 家族以上
・一般参加者 参加者全体の 30％以上
・参加者の満足度 80％以上（参加者アンケートにて調査）
3. 家族向け小冊子の作成配布
・配布協力先：20ヶ所
・冊子による相談件数、イベント来場件数 50 件以上
</t>
    </r>
    <rPh sb="39" eb="41">
      <t>キニュウ</t>
    </rPh>
    <rPh sb="41" eb="42">
      <t>レイ</t>
    </rPh>
    <phoneticPr fontId="1"/>
  </si>
  <si>
    <r>
      <rPr>
        <sz val="12"/>
        <color rgb="FFFF0000"/>
        <rFont val="ＭＳ Ｐゴシック"/>
        <family val="3"/>
        <charset val="128"/>
      </rPr>
      <t xml:space="preserve">事業完了後の目標達成状況を700文字以内で明記してください。
※目標を複数設定している場合は、各目標ごとの達成状況を個別に記入してください。
</t>
    </r>
    <r>
      <rPr>
        <sz val="12"/>
        <color theme="1"/>
        <rFont val="ＭＳ Ｐゴシック"/>
        <family val="3"/>
        <charset val="128"/>
      </rPr>
      <t xml:space="preserve">
【記入例】
1の達成状況：参加者同士による連携事例数の増加 検討会開始前と比較し 45％増となった
2の達成状況：yyy　となった。
3の達成状況：zzz　であった。･･･</t>
    </r>
    <phoneticPr fontId="1"/>
  </si>
  <si>
    <r>
      <rPr>
        <sz val="12"/>
        <color rgb="FFFF0000"/>
        <rFont val="ＭＳ Ｐゴシック"/>
        <family val="3"/>
        <charset val="128"/>
      </rPr>
      <t>助成契約書記載の成果物名称を転記してください。</t>
    </r>
    <r>
      <rPr>
        <sz val="12"/>
        <color theme="1"/>
        <rFont val="ＭＳ Ｐゴシック"/>
        <family val="3"/>
        <charset val="128"/>
      </rPr>
      <t xml:space="preserve">
【記入例】
・PR動画20本
・チラシ、ポスター
・報告書</t>
    </r>
    <rPh sb="14" eb="16">
      <t>テンキ</t>
    </rPh>
    <phoneticPr fontId="1"/>
  </si>
  <si>
    <r>
      <rPr>
        <sz val="12"/>
        <color rgb="FFFF0000"/>
        <rFont val="ＭＳ Ｐゴシック"/>
        <family val="3"/>
        <charset val="128"/>
      </rPr>
      <t xml:space="preserve">実際に作成した成果物の名称を記載してください。
</t>
    </r>
    <r>
      <rPr>
        <u/>
        <sz val="12"/>
        <color rgb="FFFF0000"/>
        <rFont val="ＭＳ Ｐゴシック"/>
        <family val="3"/>
        <charset val="128"/>
      </rPr>
      <t>※チラシ、ポスター等の印刷物については
作成枚数を追記いただけますようお願いいたします。</t>
    </r>
    <r>
      <rPr>
        <sz val="12"/>
        <color theme="1"/>
        <rFont val="ＭＳ Ｐゴシック"/>
        <family val="3"/>
        <charset val="128"/>
      </rPr>
      <t xml:space="preserve">
【記入例】
・PR動画20本
・報告書
・うちわ　500本
・Tシャツ　500枚
・会報(冊子)　500部
・新聞掲載記事</t>
    </r>
    <rPh sb="0" eb="2">
      <t>ジッサイ</t>
    </rPh>
    <rPh sb="3" eb="5">
      <t>サクセイ</t>
    </rPh>
    <rPh sb="7" eb="10">
      <t>セイカブツ</t>
    </rPh>
    <rPh sb="11" eb="13">
      <t>メイショウ</t>
    </rPh>
    <rPh sb="14" eb="16">
      <t>キサイ</t>
    </rPh>
    <rPh sb="98" eb="99">
      <t>ホン</t>
    </rPh>
    <rPh sb="109" eb="110">
      <t>マイ</t>
    </rPh>
    <rPh sb="112" eb="114">
      <t>カイホウ</t>
    </rPh>
    <rPh sb="115" eb="117">
      <t>サッシ</t>
    </rPh>
    <rPh sb="122" eb="123">
      <t>ブ</t>
    </rPh>
    <rPh sb="125" eb="127">
      <t>シンブン</t>
    </rPh>
    <rPh sb="127" eb="129">
      <t>ケイサイ</t>
    </rPh>
    <rPh sb="129" eb="131">
      <t>キジ</t>
    </rPh>
    <phoneticPr fontId="1"/>
  </si>
  <si>
    <r>
      <rPr>
        <sz val="12"/>
        <color rgb="FFFF0000"/>
        <rFont val="ＭＳ Ｐゴシック"/>
        <family val="3"/>
        <charset val="128"/>
      </rPr>
      <t>契約時の事業成果物で作成していないものがある場合は理由を記載してください。</t>
    </r>
    <r>
      <rPr>
        <sz val="12"/>
        <color theme="1"/>
        <rFont val="ＭＳ Ｐゴシック"/>
        <family val="3"/>
        <charset val="128"/>
      </rPr>
      <t xml:space="preserve">
【記入例】　SNSで広報活動を行ったため、チラシとポスターは作成しなかった。</t>
    </r>
    <rPh sb="0" eb="2">
      <t>ケイヤク</t>
    </rPh>
    <rPh sb="2" eb="3">
      <t>ジ</t>
    </rPh>
    <rPh sb="4" eb="6">
      <t>ジギョウ</t>
    </rPh>
    <rPh sb="6" eb="9">
      <t>セイカブツ</t>
    </rPh>
    <rPh sb="10" eb="12">
      <t>サクセイ</t>
    </rPh>
    <rPh sb="22" eb="24">
      <t>バアイ</t>
    </rPh>
    <rPh sb="25" eb="27">
      <t>リユウ</t>
    </rPh>
    <rPh sb="28" eb="30">
      <t>キサイ</t>
    </rPh>
    <rPh sb="48" eb="50">
      <t>コウホウ</t>
    </rPh>
    <rPh sb="50" eb="52">
      <t>カツドウ</t>
    </rPh>
    <rPh sb="53" eb="54">
      <t>オコナ</t>
    </rPh>
    <rPh sb="68" eb="70">
      <t>サクセイ</t>
    </rPh>
    <phoneticPr fontId="1"/>
  </si>
  <si>
    <t>【記入例】別添の事業報告書を参照</t>
    <rPh sb="5" eb="6">
      <t>ベツ</t>
    </rPh>
    <rPh sb="6" eb="7">
      <t>ゾ</t>
    </rPh>
    <rPh sb="8" eb="10">
      <t>ジギョウ</t>
    </rPh>
    <rPh sb="10" eb="12">
      <t>ホウコク</t>
    </rPh>
    <rPh sb="12" eb="13">
      <t>ショ</t>
    </rPh>
    <rPh sb="14" eb="16">
      <t>サンショウ</t>
    </rPh>
    <phoneticPr fontId="1"/>
  </si>
  <si>
    <t>【記入例】無し</t>
    <rPh sb="5" eb="6">
      <t>ナ</t>
    </rPh>
    <phoneticPr fontId="1"/>
  </si>
  <si>
    <t>【記入例】予定より50名多く動員できた。</t>
    <rPh sb="5" eb="7">
      <t>ヨテイ</t>
    </rPh>
    <rPh sb="11" eb="12">
      <t>メイ</t>
    </rPh>
    <rPh sb="12" eb="13">
      <t>オオ</t>
    </rPh>
    <rPh sb="14" eb="16">
      <t>ドウイン</t>
    </rPh>
    <phoneticPr fontId="1"/>
  </si>
  <si>
    <t xml:space="preserve">【記入例】
2. 地域交流イベントの実施
(1)時期：20xx年7月20日
(2)場所：東京都港区
(3)参加者：200 名（医療的ケア児、家族、ボランティア、一般参加者等）
(4)内容：関係団体の活動発表、地域企業の協賛によるワークショップ等
</t>
    <phoneticPr fontId="1"/>
  </si>
  <si>
    <t xml:space="preserve">【記入例】
2. 地域交流イベントの実施
(1)時期：2019年7月20日
(2)場所：東京都港区
(3)参加者：250 名（医療的ケア児、家族、ボランティア、一般参加者等）
(4)内容：関係団体の活動発表、地域企業の協賛によるワークショップ
</t>
    <phoneticPr fontId="1"/>
  </si>
  <si>
    <t xml:space="preserve">【記入例】
1．多職種による事例検討会
(1)時期：20xx年4月10日、11日、12日
(2)場所：東京都港区、渋谷区、台東区
(3)参加者：160 名（医療従事者、相談支援専門員、教育関係者）
(4)内容：事例報告、意見交換
</t>
    <rPh sb="39" eb="40">
      <t>ニチ</t>
    </rPh>
    <rPh sb="43" eb="44">
      <t>ニチ</t>
    </rPh>
    <rPh sb="57" eb="60">
      <t>シブヤク</t>
    </rPh>
    <rPh sb="61" eb="64">
      <t>タイトウク</t>
    </rPh>
    <phoneticPr fontId="1"/>
  </si>
  <si>
    <t xml:space="preserve">【記入例】
1．多職種による事例検討会
(1)時期：20xx年5月31日
(2)場所：東京都港区
(3)参加者：200 名（医療従事者、相談支援専門員、教育関係者）
(4)内容：事例報告、意見交換
</t>
    <phoneticPr fontId="1"/>
  </si>
  <si>
    <r>
      <rPr>
        <sz val="12"/>
        <color rgb="FFFF0000"/>
        <rFont val="ＭＳ Ｐゴシック"/>
        <family val="3"/>
        <charset val="128"/>
      </rPr>
      <t xml:space="preserve">事業を実施し成功したことと、その理由を記載してください。
</t>
    </r>
    <r>
      <rPr>
        <sz val="12"/>
        <color theme="1"/>
        <rFont val="ＭＳ Ｐゴシック"/>
        <family val="3"/>
        <charset val="128"/>
      </rPr>
      <t>【記入例】検討会の実施により○○○○○について広く周知することができた。</t>
    </r>
    <rPh sb="6" eb="8">
      <t>セイコウ</t>
    </rPh>
    <rPh sb="16" eb="18">
      <t>リユウ</t>
    </rPh>
    <rPh sb="19" eb="21">
      <t>キサイ</t>
    </rPh>
    <rPh sb="38" eb="40">
      <t>ジッシ</t>
    </rPh>
    <rPh sb="52" eb="53">
      <t>ヒロ</t>
    </rPh>
    <rPh sb="54" eb="56">
      <t>シュウチ</t>
    </rPh>
    <phoneticPr fontId="1"/>
  </si>
  <si>
    <r>
      <rPr>
        <sz val="12"/>
        <color rgb="FFFF0000"/>
        <rFont val="ＭＳ Ｐゴシック"/>
        <family val="3"/>
        <charset val="128"/>
      </rPr>
      <t>契約時に予定したとおりに事業を実施できなかった場合は、実施できなかった理由を記載してください。</t>
    </r>
    <r>
      <rPr>
        <sz val="12"/>
        <color theme="1"/>
        <rFont val="ＭＳ Ｐゴシック"/>
        <family val="3"/>
        <charset val="128"/>
      </rPr>
      <t xml:space="preserve">
【記入例】3ヵ所(3回)行う計画だったが、会場を確保できず1カ所(1回)のみの開催となった。</t>
    </r>
    <rPh sb="0" eb="2">
      <t>ケイヤク</t>
    </rPh>
    <rPh sb="2" eb="3">
      <t>ジ</t>
    </rPh>
    <rPh sb="4" eb="6">
      <t>ヨテイ</t>
    </rPh>
    <rPh sb="12" eb="14">
      <t>ジギョウ</t>
    </rPh>
    <rPh sb="15" eb="17">
      <t>ジッシ</t>
    </rPh>
    <rPh sb="23" eb="25">
      <t>バアイ</t>
    </rPh>
    <rPh sb="27" eb="29">
      <t>ジッシ</t>
    </rPh>
    <rPh sb="35" eb="37">
      <t>リユウ</t>
    </rPh>
    <rPh sb="38" eb="40">
      <t>キサイ</t>
    </rPh>
    <rPh sb="55" eb="56">
      <t>ショ</t>
    </rPh>
    <rPh sb="58" eb="59">
      <t>カイ</t>
    </rPh>
    <rPh sb="60" eb="61">
      <t>オコナ</t>
    </rPh>
    <rPh sb="62" eb="64">
      <t>ケイカク</t>
    </rPh>
    <rPh sb="69" eb="71">
      <t>カイジョウ</t>
    </rPh>
    <rPh sb="72" eb="74">
      <t>カクホ</t>
    </rPh>
    <rPh sb="79" eb="80">
      <t>ショ</t>
    </rPh>
    <rPh sb="82" eb="83">
      <t>カイ</t>
    </rPh>
    <rPh sb="87" eb="89">
      <t>カイサイ</t>
    </rPh>
    <phoneticPr fontId="1"/>
  </si>
  <si>
    <r>
      <t xml:space="preserve">上記「(2)事業完了時の事業内容（実績）」の詳細について、ご記載ください。別途報告書を作成されている場合は、それを添付いただければ省略可能です。
</t>
    </r>
    <r>
      <rPr>
        <sz val="12"/>
        <color theme="1"/>
        <rFont val="ＭＳ Ｐゴシック"/>
        <family val="3"/>
        <charset val="128"/>
      </rPr>
      <t>【記入例】別添の事業報告書を参照</t>
    </r>
    <rPh sb="0" eb="2">
      <t>ジョウキ</t>
    </rPh>
    <rPh sb="22" eb="24">
      <t>ショウサイ</t>
    </rPh>
    <rPh sb="30" eb="32">
      <t>キサイ</t>
    </rPh>
    <rPh sb="37" eb="39">
      <t>ベット</t>
    </rPh>
    <rPh sb="39" eb="42">
      <t>ホウコクショ</t>
    </rPh>
    <rPh sb="43" eb="45">
      <t>サクセイ</t>
    </rPh>
    <rPh sb="50" eb="52">
      <t>バアイ</t>
    </rPh>
    <rPh sb="57" eb="59">
      <t>テンプ</t>
    </rPh>
    <rPh sb="65" eb="67">
      <t>ショウリャク</t>
    </rPh>
    <rPh sb="67" eb="69">
      <t>カノウ</t>
    </rPh>
    <phoneticPr fontId="1"/>
  </si>
  <si>
    <t>入力のセルが赤色になるようにしています。</t>
    <rPh sb="0" eb="2">
      <t>ニュウリョク</t>
    </rPh>
    <rPh sb="6" eb="7">
      <t>アカ</t>
    </rPh>
    <rPh sb="7" eb="8">
      <t>イロ</t>
    </rPh>
    <phoneticPr fontId="1"/>
  </si>
  <si>
    <t>(4)成果物を登録したウェブサイトのURL</t>
    <rPh sb="3" eb="6">
      <t>セイカブツ</t>
    </rPh>
    <rPh sb="7" eb="9">
      <t>トウロク</t>
    </rPh>
    <phoneticPr fontId="1"/>
  </si>
  <si>
    <t>団体名：</t>
    <rPh sb="0" eb="2">
      <t>ダンタイ</t>
    </rPh>
    <rPh sb="2" eb="3">
      <t>メイ</t>
    </rPh>
    <phoneticPr fontId="1"/>
  </si>
  <si>
    <t>事業名：</t>
    <rPh sb="0" eb="2">
      <t>ジギョウ</t>
    </rPh>
    <rPh sb="2" eb="3">
      <t>メイ</t>
    </rPh>
    <phoneticPr fontId="1"/>
  </si>
  <si>
    <t>（収入の部）</t>
    <phoneticPr fontId="1"/>
  </si>
  <si>
    <t>（単位：円）</t>
    <phoneticPr fontId="1"/>
  </si>
  <si>
    <t>費目</t>
    <rPh sb="0" eb="2">
      <t>ヒモク</t>
    </rPh>
    <phoneticPr fontId="1"/>
  </si>
  <si>
    <t>予算額 (A)</t>
    <phoneticPr fontId="1"/>
  </si>
  <si>
    <t>決算額 (B)</t>
    <phoneticPr fontId="1"/>
  </si>
  <si>
    <t>受入済額 (C)</t>
    <phoneticPr fontId="1"/>
  </si>
  <si>
    <t>未収額</t>
    <rPh sb="0" eb="2">
      <t>ミシュウ</t>
    </rPh>
    <rPh sb="2" eb="3">
      <t>ガク</t>
    </rPh>
    <phoneticPr fontId="1"/>
  </si>
  <si>
    <t>助成金返還見込額</t>
    <phoneticPr fontId="1"/>
  </si>
  <si>
    <r>
      <t>自動計算(</t>
    </r>
    <r>
      <rPr>
        <sz val="11"/>
        <color theme="1"/>
        <rFont val="メイリオ"/>
        <family val="3"/>
        <charset val="128"/>
      </rPr>
      <t>A</t>
    </r>
    <r>
      <rPr>
        <sz val="11"/>
        <color theme="1"/>
        <rFont val="メイリオ"/>
        <family val="3"/>
        <charset val="128"/>
      </rPr>
      <t>-C)</t>
    </r>
    <rPh sb="0" eb="2">
      <t>ジドウ</t>
    </rPh>
    <rPh sb="2" eb="4">
      <t>ケイサン</t>
    </rPh>
    <phoneticPr fontId="1"/>
  </si>
  <si>
    <r>
      <t>自動計算(</t>
    </r>
    <r>
      <rPr>
        <sz val="11"/>
        <color theme="1"/>
        <rFont val="メイリオ"/>
        <family val="3"/>
        <charset val="128"/>
      </rPr>
      <t>A</t>
    </r>
    <r>
      <rPr>
        <sz val="11"/>
        <color theme="1"/>
        <rFont val="メイリオ"/>
        <family val="3"/>
        <charset val="128"/>
      </rPr>
      <t>–B)</t>
    </r>
    <phoneticPr fontId="1"/>
  </si>
  <si>
    <t>①日本財団助成金収入</t>
    <phoneticPr fontId="1"/>
  </si>
  <si>
    <t>②自己負担</t>
    <phoneticPr fontId="1"/>
  </si>
  <si>
    <t>③収入合計</t>
    <phoneticPr fontId="1"/>
  </si>
  <si>
    <t>（支出の部）</t>
    <phoneticPr fontId="1"/>
  </si>
  <si>
    <t>（単位：円）</t>
  </si>
  <si>
    <t>日本財団承認済の予算額 (x)</t>
    <rPh sb="0" eb="2">
      <t>ニホン</t>
    </rPh>
    <rPh sb="2" eb="4">
      <t>ザイダン</t>
    </rPh>
    <rPh sb="4" eb="6">
      <t>ショウニン</t>
    </rPh>
    <rPh sb="6" eb="7">
      <t>ズ</t>
    </rPh>
    <phoneticPr fontId="1"/>
  </si>
  <si>
    <t>決算額 (y)</t>
    <phoneticPr fontId="1"/>
  </si>
  <si>
    <t>支出済額 (z)</t>
    <phoneticPr fontId="1"/>
  </si>
  <si>
    <t>未払額</t>
    <phoneticPr fontId="1"/>
  </si>
  <si>
    <t>補足説明、備考</t>
    <rPh sb="0" eb="2">
      <t>ホソク</t>
    </rPh>
    <rPh sb="2" eb="4">
      <t>セツメイ</t>
    </rPh>
    <rPh sb="5" eb="7">
      <t>ビコウ</t>
    </rPh>
    <phoneticPr fontId="1"/>
  </si>
  <si>
    <t>自動計算(y-z)</t>
    <phoneticPr fontId="1"/>
  </si>
  <si>
    <t>支出合計(端数調整前)</t>
    <rPh sb="0" eb="2">
      <t>シシュツ</t>
    </rPh>
    <rPh sb="2" eb="4">
      <t>ゴウケイ</t>
    </rPh>
    <rPh sb="5" eb="7">
      <t>ハスウ</t>
    </rPh>
    <rPh sb="7" eb="9">
      <t>チョウセイ</t>
    </rPh>
    <rPh sb="9" eb="10">
      <t>マエ</t>
    </rPh>
    <phoneticPr fontId="1"/>
  </si>
  <si>
    <t>端数調整欄</t>
    <rPh sb="0" eb="2">
      <t>ハスウ</t>
    </rPh>
    <rPh sb="2" eb="4">
      <t>チョウセイ</t>
    </rPh>
    <rPh sb="4" eb="5">
      <t>ラン</t>
    </rPh>
    <phoneticPr fontId="1"/>
  </si>
  <si>
    <t>④支出合計(端数調整後)</t>
    <rPh sb="10" eb="11">
      <t>アト</t>
    </rPh>
    <phoneticPr fontId="1"/>
  </si>
  <si>
    <t>※助成金・負担金額の確定は監査終了後、当財団よりご連絡いたします。</t>
    <phoneticPr fontId="1"/>
  </si>
  <si>
    <t>※予算額に対し、決算額が下回った場合、助成金の返還が生じます。</t>
  </si>
  <si>
    <t>【返還見込額の発生有無】</t>
    <rPh sb="1" eb="3">
      <t>ヘンカン</t>
    </rPh>
    <rPh sb="3" eb="5">
      <t>ミコ</t>
    </rPh>
    <rPh sb="5" eb="6">
      <t>ガク</t>
    </rPh>
    <rPh sb="7" eb="9">
      <t>ハッセイ</t>
    </rPh>
    <rPh sb="9" eb="11">
      <t>ウム</t>
    </rPh>
    <phoneticPr fontId="1"/>
  </si>
  <si>
    <t>返還見込額の発生</t>
    <rPh sb="0" eb="2">
      <t>ヘンカン</t>
    </rPh>
    <rPh sb="2" eb="4">
      <t>ミコミ</t>
    </rPh>
    <rPh sb="4" eb="5">
      <t>ガク</t>
    </rPh>
    <rPh sb="6" eb="8">
      <t>ハッセイ</t>
    </rPh>
    <phoneticPr fontId="1"/>
  </si>
  <si>
    <t>※「有り」の場合は予算額に対し決算額が下回っているため、返還金が発生する可能性があります。</t>
    <rPh sb="2" eb="3">
      <t>ア</t>
    </rPh>
    <rPh sb="6" eb="8">
      <t>バアイ</t>
    </rPh>
    <rPh sb="28" eb="31">
      <t>ヘンカンキン</t>
    </rPh>
    <rPh sb="32" eb="34">
      <t>ハッセイ</t>
    </rPh>
    <rPh sb="36" eb="39">
      <t>カノウセイ</t>
    </rPh>
    <phoneticPr fontId="1"/>
  </si>
  <si>
    <t>「返還見込額算出シート」で返還金をご確認ください。</t>
    <rPh sb="18" eb="20">
      <t>カクニン</t>
    </rPh>
    <phoneticPr fontId="1"/>
  </si>
  <si>
    <t>【一致確認】</t>
    <rPh sb="1" eb="3">
      <t>イッチ</t>
    </rPh>
    <rPh sb="3" eb="5">
      <t>カクニン</t>
    </rPh>
    <phoneticPr fontId="1"/>
  </si>
  <si>
    <t>※NGが出た際は、入力が間違っているかもしれませんので該当項目を再確認してください。</t>
    <rPh sb="27" eb="29">
      <t>ガイトウ</t>
    </rPh>
    <rPh sb="29" eb="31">
      <t>コウモク</t>
    </rPh>
    <rPh sb="32" eb="35">
      <t>サイカクニン</t>
    </rPh>
    <phoneticPr fontId="1"/>
  </si>
  <si>
    <t>予算額(A)③収入合計＝
予算額 (x)④支出合計</t>
    <phoneticPr fontId="1"/>
  </si>
  <si>
    <t>決算額 (B)③収入合計＝
決算額 (y)④支出合計</t>
    <rPh sb="0" eb="2">
      <t>ケッサン</t>
    </rPh>
    <rPh sb="2" eb="3">
      <t>ガク</t>
    </rPh>
    <phoneticPr fontId="1"/>
  </si>
  <si>
    <t>返還見込額算出シート</t>
    <phoneticPr fontId="1"/>
  </si>
  <si>
    <t>【返還金見込額の算出方法】</t>
    <phoneticPr fontId="1"/>
  </si>
  <si>
    <t>■下記【補助率（％）】の欄へ、契約書を確認のうえ、％を入力してください</t>
    <rPh sb="12" eb="13">
      <t>ラン</t>
    </rPh>
    <rPh sb="15" eb="17">
      <t>ケイヤク</t>
    </rPh>
    <rPh sb="17" eb="18">
      <t>ショ</t>
    </rPh>
    <rPh sb="19" eb="21">
      <t>カクニン</t>
    </rPh>
    <phoneticPr fontId="1"/>
  </si>
  <si>
    <t>決算額(B)の
③収入合計</t>
    <rPh sb="9" eb="11">
      <t>シュウニュウ</t>
    </rPh>
    <rPh sb="11" eb="13">
      <t>ゴウケイ</t>
    </rPh>
    <phoneticPr fontId="1"/>
  </si>
  <si>
    <t>補助率（％）</t>
    <rPh sb="0" eb="3">
      <t>ホジョリツ</t>
    </rPh>
    <phoneticPr fontId="1"/>
  </si>
  <si>
    <t>助成限度額（1,000円未満切捨て）</t>
    <rPh sb="0" eb="2">
      <t>ジョセイ</t>
    </rPh>
    <rPh sb="2" eb="4">
      <t>ゲンド</t>
    </rPh>
    <rPh sb="4" eb="5">
      <t>ガク</t>
    </rPh>
    <phoneticPr fontId="1"/>
  </si>
  <si>
    <t>予算額 (A)の
①日本財団助成金収入</t>
    <phoneticPr fontId="1"/>
  </si>
  <si>
    <t>返還見込み額</t>
    <rPh sb="0" eb="2">
      <t>ヘンカン</t>
    </rPh>
    <rPh sb="2" eb="4">
      <t>ミコ</t>
    </rPh>
    <rPh sb="5" eb="6">
      <t>ガク</t>
    </rPh>
    <phoneticPr fontId="1"/>
  </si>
  <si>
    <t>（　　　　年　　月 　 日から　　　　年　　月　　日まで）</t>
    <phoneticPr fontId="1"/>
  </si>
  <si>
    <t>決算額 (B)</t>
  </si>
  <si>
    <t>未払額</t>
  </si>
  <si>
    <t>諸謝金支出</t>
  </si>
  <si>
    <t>旅費、交通費支出</t>
  </si>
  <si>
    <t>印刷製本費支出</t>
  </si>
  <si>
    <t>通信運搬費支出</t>
  </si>
  <si>
    <t>会議費支出</t>
  </si>
  <si>
    <t>④支出合計</t>
    <phoneticPr fontId="1"/>
  </si>
  <si>
    <t>※助成金・負担金額の確定は監査終了後、当財団よりご連絡いたします。</t>
  </si>
  <si>
    <t>事例研究会の開催数減少のため</t>
    <rPh sb="0" eb="2">
      <t>ジレイ</t>
    </rPh>
    <rPh sb="2" eb="5">
      <t>ケンキュウカイ</t>
    </rPh>
    <rPh sb="6" eb="8">
      <t>カイサイ</t>
    </rPh>
    <rPh sb="8" eb="9">
      <t>スウ</t>
    </rPh>
    <rPh sb="9" eb="11">
      <t>ゲンショウ</t>
    </rPh>
    <phoneticPr fontId="1"/>
  </si>
  <si>
    <t>2,802,700円×80%＝2,242,160円</t>
    <phoneticPr fontId="1"/>
  </si>
  <si>
    <t>→ 2,242,000円（千円未満切捨て）・・・・・・・助成金額</t>
    <phoneticPr fontId="1"/>
  </si>
  <si>
    <t>2,802,700円－2,242,000円＝　560,700円・・・・・・・・・・・・自己負担金額</t>
    <phoneticPr fontId="1"/>
  </si>
  <si>
    <t>収支計算書</t>
    <rPh sb="2" eb="5">
      <t>ケイサンショ</t>
    </rPh>
    <phoneticPr fontId="1"/>
  </si>
  <si>
    <t>※協力援助事業は対象外</t>
    <rPh sb="1" eb="3">
      <t>キョウリョク</t>
    </rPh>
    <rPh sb="3" eb="5">
      <t>エンジョ</t>
    </rPh>
    <rPh sb="5" eb="7">
      <t>ジギョウ</t>
    </rPh>
    <rPh sb="8" eb="11">
      <t>タイショウガイ</t>
    </rPh>
    <phoneticPr fontId="1"/>
  </si>
  <si>
    <r>
      <t xml:space="preserve">収支計算書 </t>
    </r>
    <r>
      <rPr>
        <b/>
        <sz val="12"/>
        <color rgb="FFFF0000"/>
        <rFont val="メイリオ"/>
        <family val="3"/>
        <charset val="128"/>
      </rPr>
      <t>（返還見込み無し）</t>
    </r>
    <rPh sb="7" eb="9">
      <t>ヘンカン</t>
    </rPh>
    <rPh sb="9" eb="11">
      <t>ミコ</t>
    </rPh>
    <rPh sb="12" eb="13">
      <t>ム</t>
    </rPh>
    <phoneticPr fontId="1"/>
  </si>
  <si>
    <r>
      <t xml:space="preserve">収支計算書 </t>
    </r>
    <r>
      <rPr>
        <b/>
        <sz val="12"/>
        <color rgb="FFFF0000"/>
        <rFont val="メイリオ"/>
        <family val="3"/>
        <charset val="128"/>
      </rPr>
      <t>（返還見込み有り）</t>
    </r>
    <rPh sb="7" eb="11">
      <t>ヘンカンミコ</t>
    </rPh>
    <rPh sb="12" eb="13">
      <t>ユウ</t>
    </rPh>
    <phoneticPr fontId="1"/>
  </si>
  <si>
    <r>
      <rPr>
        <sz val="12"/>
        <color rgb="FF00B0F0"/>
        <rFont val="ＭＳ Ｐゴシック"/>
        <family val="3"/>
        <charset val="128"/>
      </rPr>
      <t>成果物の登録方法については、こちらをご確認ください→https://www.nippon-foundation.or.jp/app/uploads/2019/03/gra_gui_01-1.pdf　（なお、事情により、公開が困難な成果物に関しては、表紙のアップロードをお願いいたします。）（BPR変更後、変更）</t>
    </r>
    <r>
      <rPr>
        <sz val="12"/>
        <color rgb="FFFF0000"/>
        <rFont val="ＭＳ Ｐゴシック"/>
        <family val="3"/>
        <charset val="128"/>
      </rPr>
      <t xml:space="preserve">
上記で登録したURLをご記載ください。
</t>
    </r>
    <r>
      <rPr>
        <sz val="12"/>
        <rFont val="ＭＳ Ｐゴシック"/>
        <family val="3"/>
        <charset val="128"/>
      </rPr>
      <t xml:space="preserve">【記入例】http://fields.canpan.info/report/detail/99999
</t>
    </r>
    <rPh sb="0" eb="2">
      <t>サイレイ</t>
    </rPh>
    <phoneticPr fontId="1"/>
  </si>
  <si>
    <t>完了報告書</t>
    <phoneticPr fontId="1"/>
  </si>
  <si>
    <t>助成契約書記載の事業内容（予定）と、事業完了時の事業内容（実績）を対照可能とするため、助成契約書と一緒に綴じている「事業計画」の事業内容欄を転記した上、体裁を変えずに結果を記入してください。
なお、事業内容を複数設定している場合は、各事業内容ごとの完了時の実績を個別に記入してください。事業内容が４つ以上ある場合は、一つの事業内容ボックスに複数ご記載頂いて構いません。</t>
    <rPh sb="99" eb="101">
      <t>ジギョウ</t>
    </rPh>
    <rPh sb="101" eb="103">
      <t>ナイヨウ</t>
    </rPh>
    <rPh sb="117" eb="119">
      <t>ジギョウ</t>
    </rPh>
    <rPh sb="119" eb="121">
      <t>ナイヨウ</t>
    </rPh>
    <rPh sb="124" eb="126">
      <t>カンリョウ</t>
    </rPh>
    <rPh sb="126" eb="127">
      <t>ジ</t>
    </rPh>
    <rPh sb="128" eb="130">
      <t>ジッセキ</t>
    </rPh>
    <rPh sb="143" eb="147">
      <t>ジギョウナイヨウ</t>
    </rPh>
    <rPh sb="150" eb="152">
      <t>イジョウ</t>
    </rPh>
    <rPh sb="154" eb="156">
      <t>バアイ</t>
    </rPh>
    <rPh sb="158" eb="159">
      <t>ヒト</t>
    </rPh>
    <rPh sb="161" eb="163">
      <t>ジギョウ</t>
    </rPh>
    <rPh sb="163" eb="165">
      <t>ナイヨウ</t>
    </rPh>
    <rPh sb="170" eb="172">
      <t>フクスウ</t>
    </rPh>
    <rPh sb="173" eb="175">
      <t>キサイ</t>
    </rPh>
    <rPh sb="175" eb="176">
      <t>イタダ</t>
    </rPh>
    <rPh sb="178" eb="179">
      <t>カマ</t>
    </rPh>
    <phoneticPr fontId="1"/>
  </si>
  <si>
    <t>例：助成契約時予算額の支出合計（事業費総額）が3,000,000円、決算額の支出合計（事業費総額）が2,802,700円、契約補助率が80%だった場合</t>
    <rPh sb="2" eb="4">
      <t>ジョセイ</t>
    </rPh>
    <rPh sb="4" eb="7">
      <t>ケイヤクジ</t>
    </rPh>
    <rPh sb="7" eb="10">
      <t>ヨサンガク</t>
    </rPh>
    <rPh sb="11" eb="15">
      <t>シシュツゴウケイ</t>
    </rPh>
    <rPh sb="16" eb="21">
      <t>ジギョウヒソウガク</t>
    </rPh>
    <rPh sb="32" eb="33">
      <t>エン</t>
    </rPh>
    <phoneticPr fontId="1"/>
  </si>
  <si>
    <t>受入済額(C)③収入合計-助成金返還見込額＝
支出済額(z)+未払額④支出合計</t>
    <rPh sb="0" eb="2">
      <t>ウケイレ</t>
    </rPh>
    <rPh sb="2" eb="3">
      <t>スミ</t>
    </rPh>
    <rPh sb="3" eb="4">
      <t>ガク</t>
    </rPh>
    <rPh sb="8" eb="10">
      <t>シュウニュウ</t>
    </rPh>
    <rPh sb="10" eb="12">
      <t>ゴウケイ</t>
    </rPh>
    <rPh sb="13" eb="15">
      <t>ジョセイ</t>
    </rPh>
    <rPh sb="15" eb="16">
      <t>キン</t>
    </rPh>
    <rPh sb="16" eb="18">
      <t>ヘンカン</t>
    </rPh>
    <rPh sb="18" eb="20">
      <t>ミコミ</t>
    </rPh>
    <rPh sb="20" eb="21">
      <t>ガク</t>
    </rPh>
    <rPh sb="23" eb="25">
      <t>シシュツ</t>
    </rPh>
    <rPh sb="25" eb="26">
      <t>ズ</t>
    </rPh>
    <rPh sb="26" eb="27">
      <t>ガク</t>
    </rPh>
    <phoneticPr fontId="1"/>
  </si>
  <si>
    <t>円</t>
    <rPh sb="0" eb="1">
      <t>エン</t>
    </rPh>
    <phoneticPr fontId="1"/>
  </si>
  <si>
    <t>事業費総額</t>
    <rPh sb="0" eb="3">
      <t>ジギョウヒ</t>
    </rPh>
    <rPh sb="3" eb="5">
      <t>ソウガク</t>
    </rPh>
    <phoneticPr fontId="1"/>
  </si>
  <si>
    <t>自己負担額</t>
    <rPh sb="0" eb="2">
      <t>ジコ</t>
    </rPh>
    <rPh sb="2" eb="4">
      <t>フタン</t>
    </rPh>
    <rPh sb="4" eb="5">
      <t>ガク</t>
    </rPh>
    <phoneticPr fontId="1"/>
  </si>
  <si>
    <t>助成金額</t>
    <rPh sb="0" eb="2">
      <t>ジョセイ</t>
    </rPh>
    <rPh sb="2" eb="4">
      <t>キンガク</t>
    </rPh>
    <phoneticPr fontId="1"/>
  </si>
  <si>
    <t>■契約時</t>
    <rPh sb="1" eb="3">
      <t>ケイヤク</t>
    </rPh>
    <rPh sb="3" eb="4">
      <t>ジ</t>
    </rPh>
    <phoneticPr fontId="1"/>
  </si>
  <si>
    <t>■事業完了時</t>
    <rPh sb="1" eb="3">
      <t>ジギョウ</t>
    </rPh>
    <rPh sb="3" eb="5">
      <t>カンリョウ</t>
    </rPh>
    <rPh sb="5" eb="6">
      <t>ジ</t>
    </rPh>
    <phoneticPr fontId="1"/>
  </si>
  <si>
    <r>
      <t>　　</t>
    </r>
    <r>
      <rPr>
        <sz val="12"/>
        <color theme="0" tint="-0.249977111117893"/>
        <rFont val="ＭＳ Ｐゴシック"/>
        <family val="3"/>
        <charset val="128"/>
      </rPr>
      <t>■</t>
    </r>
    <r>
      <rPr>
        <sz val="12"/>
        <rFont val="ＭＳ Ｐゴシック"/>
        <family val="3"/>
        <charset val="128"/>
      </rPr>
      <t>箇所は【フォーム】収支計算書より自動転記</t>
    </r>
    <rPh sb="3" eb="5">
      <t>カショ</t>
    </rPh>
    <phoneticPr fontId="1"/>
  </si>
  <si>
    <r>
      <t>　　</t>
    </r>
    <r>
      <rPr>
        <sz val="12"/>
        <color theme="2" tint="-0.249977111117893"/>
        <rFont val="ＭＳ Ｐゴシック"/>
        <family val="3"/>
        <charset val="128"/>
      </rPr>
      <t>■</t>
    </r>
    <r>
      <rPr>
        <sz val="12"/>
        <rFont val="ＭＳ Ｐゴシック"/>
        <family val="3"/>
        <charset val="128"/>
      </rPr>
      <t>箇所は【フォーム】収支計算書より自動転記</t>
    </r>
    <phoneticPr fontId="1"/>
  </si>
  <si>
    <t>代表者名：代表理事　石井秀明　　　　印</t>
    <rPh sb="5" eb="7">
      <t>ダイヒョウ</t>
    </rPh>
    <rPh sb="7" eb="9">
      <t>リジ</t>
    </rPh>
    <rPh sb="10" eb="12">
      <t>イシイ</t>
    </rPh>
    <rPh sb="12" eb="14">
      <t>ヒデアキ</t>
    </rPh>
    <phoneticPr fontId="1"/>
  </si>
  <si>
    <t>TEL：０８６６－５２－３００９</t>
    <phoneticPr fontId="1"/>
  </si>
  <si>
    <t>事業完了日：２０２３年３月３１日</t>
    <rPh sb="12" eb="13">
      <t>ツキ</t>
    </rPh>
    <phoneticPr fontId="1"/>
  </si>
  <si>
    <t>一般社団法人北房観光協会</t>
    <rPh sb="0" eb="12">
      <t>イッパンシャダンホウジンホクボウカンコウキョウカイ</t>
    </rPh>
    <phoneticPr fontId="1"/>
  </si>
  <si>
    <t>（　2022年4月1日から　　2023年3月31日まで）</t>
    <phoneticPr fontId="1"/>
  </si>
  <si>
    <t>給与手当</t>
    <rPh sb="0" eb="2">
      <t>キュウヨ</t>
    </rPh>
    <rPh sb="2" eb="4">
      <t>テアテ</t>
    </rPh>
    <phoneticPr fontId="1"/>
  </si>
  <si>
    <t>法定福利費</t>
    <rPh sb="0" eb="2">
      <t>ホウテイ</t>
    </rPh>
    <rPh sb="2" eb="4">
      <t>フクリ</t>
    </rPh>
    <rPh sb="4" eb="5">
      <t>ヒ</t>
    </rPh>
    <phoneticPr fontId="1"/>
  </si>
  <si>
    <t>報償費</t>
    <rPh sb="0" eb="3">
      <t>ホウショウヒ</t>
    </rPh>
    <phoneticPr fontId="1"/>
  </si>
  <si>
    <t>消耗品費</t>
    <rPh sb="0" eb="3">
      <t>ショウモウヒン</t>
    </rPh>
    <rPh sb="3" eb="4">
      <t>ヒ</t>
    </rPh>
    <phoneticPr fontId="1"/>
  </si>
  <si>
    <t>光熱水費</t>
    <rPh sb="0" eb="4">
      <t>コウネツスイヒ</t>
    </rPh>
    <phoneticPr fontId="1"/>
  </si>
  <si>
    <t>印刷製本費</t>
    <rPh sb="0" eb="2">
      <t>インサツ</t>
    </rPh>
    <rPh sb="2" eb="4">
      <t>セイホン</t>
    </rPh>
    <rPh sb="4" eb="5">
      <t>ヒ</t>
    </rPh>
    <phoneticPr fontId="1"/>
  </si>
  <si>
    <t>保険料</t>
    <rPh sb="0" eb="3">
      <t>ホケンリョウ</t>
    </rPh>
    <phoneticPr fontId="1"/>
  </si>
  <si>
    <t>通信運搬費</t>
    <rPh sb="0" eb="2">
      <t>ツウシン</t>
    </rPh>
    <rPh sb="2" eb="4">
      <t>ウンパン</t>
    </rPh>
    <rPh sb="4" eb="5">
      <t>ヒ</t>
    </rPh>
    <phoneticPr fontId="1"/>
  </si>
  <si>
    <t>広告料</t>
    <rPh sb="0" eb="3">
      <t>コウコクリョウ</t>
    </rPh>
    <phoneticPr fontId="1"/>
  </si>
  <si>
    <t>委託料</t>
    <rPh sb="0" eb="3">
      <t>イタクリョウ</t>
    </rPh>
    <phoneticPr fontId="1"/>
  </si>
  <si>
    <t>備品購入費</t>
    <rPh sb="0" eb="2">
      <t>ビヒン</t>
    </rPh>
    <rPh sb="2" eb="4">
      <t>コウニュウ</t>
    </rPh>
    <rPh sb="4" eb="5">
      <t>ヒ</t>
    </rPh>
    <phoneticPr fontId="1"/>
  </si>
  <si>
    <t>渚の交番運営事業(岡山・真庭・２年目)</t>
    <rPh sb="0" eb="1">
      <t>ナギサ</t>
    </rPh>
    <rPh sb="2" eb="4">
      <t>コウバン</t>
    </rPh>
    <rPh sb="4" eb="6">
      <t>ウンエイ</t>
    </rPh>
    <rPh sb="6" eb="8">
      <t>ジギョウ</t>
    </rPh>
    <rPh sb="9" eb="11">
      <t>オカヤマ</t>
    </rPh>
    <rPh sb="12" eb="14">
      <t>マニワ</t>
    </rPh>
    <rPh sb="16" eb="18">
      <t>ネンメ</t>
    </rPh>
    <phoneticPr fontId="1"/>
  </si>
  <si>
    <t>旅費・賃借料</t>
    <rPh sb="0" eb="2">
      <t>リョヒ</t>
    </rPh>
    <rPh sb="3" eb="6">
      <t>チンシャクリョウ</t>
    </rPh>
    <phoneticPr fontId="1"/>
  </si>
  <si>
    <t>報告日付：２０２３年４月4日</t>
    <phoneticPr fontId="1"/>
  </si>
  <si>
    <t>事業ID：2022001560</t>
    <phoneticPr fontId="1"/>
  </si>
  <si>
    <t>事業名：渚の交番運営事業（岡山・真庭・２年目）</t>
    <rPh sb="4" eb="5">
      <t>ナギサ</t>
    </rPh>
    <rPh sb="6" eb="8">
      <t>コウバン</t>
    </rPh>
    <rPh sb="8" eb="10">
      <t>ウンエイ</t>
    </rPh>
    <rPh sb="10" eb="12">
      <t>ジギョウ</t>
    </rPh>
    <rPh sb="13" eb="15">
      <t>オカヤマ</t>
    </rPh>
    <rPh sb="16" eb="18">
      <t>マニワ</t>
    </rPh>
    <rPh sb="20" eb="22">
      <t>ネンメ</t>
    </rPh>
    <phoneticPr fontId="1"/>
  </si>
  <si>
    <t>団体名：（一社）北房観光協会</t>
    <rPh sb="5" eb="6">
      <t>イチ</t>
    </rPh>
    <rPh sb="6" eb="7">
      <t>シャ</t>
    </rPh>
    <rPh sb="8" eb="10">
      <t>ホクボウ</t>
    </rPh>
    <rPh sb="10" eb="12">
      <t>カンコウ</t>
    </rPh>
    <rPh sb="12" eb="14">
      <t>キョウカイ</t>
    </rPh>
    <phoneticPr fontId="1"/>
  </si>
  <si>
    <t xml:space="preserve">１　環境学習　源流である鍾乳洞から備中川～旭川を通じて、瀬戸内海の備前市日生の海まで水が流れつながる様子や源流からの栄養やゴミが、瀬戸内海の海産物や自然に与える影響を日本一のホタルの動画を交えた立体映像を観賞いただきながらホタル保護活動を通じた水の保護など講師による話を聞く（約６０分）
団体予約が入っていない時には、鍾乳洞から海につながる環境保護啓発立体映像やホタルが乱舞する立体映像（約２０分尺）をシアターとして上映一般の映像観賞入場料は、税込み大人２００円小人１００円とします。
２　自然体験　施設内での１　環境学習の行程のあと実際に施設のそばにある備中川の自然の様子を見ながら水とホタルのクイズを楽しんでいただきながらホタル公園まで歩いていただきます。（約６０分）
３　食の体験　備前市日生産の蛎殻を真庭市の田んぼに撒いて作った米、里海米をベースに日生産の海産物を真庭市北房産の野菜を参加者に自らミニ釜に入れていただき炊き込みご飯を作っていただきます。合わせて北房産の食材で作った惣菜と一緒に食べていただきます。里山から里海の環境や循環について講和しながら実施します。（約６０分）
以上１～３を基本プログラムとして参加団体などの希望に合わせます。参加者からアンケートを募り、常にプログラム内容のブラッシュアップをはかります。
</t>
    <phoneticPr fontId="1"/>
  </si>
  <si>
    <r>
      <rPr>
        <sz val="12"/>
        <color rgb="FFFF0000"/>
        <rFont val="ＭＳ Ｐゴシック"/>
        <family val="3"/>
        <charset val="128"/>
      </rPr>
      <t>助成契約書と一緒に綴じている「事業計画」の目標欄の内容を転記してください。</t>
    </r>
    <r>
      <rPr>
        <sz val="12"/>
        <color theme="1"/>
        <rFont val="ＭＳ Ｐゴシック"/>
        <family val="3"/>
        <charset val="128"/>
      </rPr>
      <t xml:space="preserve">
① 小中高のクラス学習体験や児童クラブ、大学ゼミなど約４０人
（大型バス１台分×年間３０団体）１２００人
　 一般来場者数　20,000人
　　（５月末～７月初旬のホタルシーズンの例年の来場者数約30,000人の内
　　　10,000人、通年の北房エリアへの入込数約100,000人のうち10,000人が来場することを見込みます）
合計21,200人の来場者数を目指します。施設入場受付数で確認、前年との差で比較します。
</t>
    </r>
  </si>
  <si>
    <r>
      <rPr>
        <sz val="12"/>
        <color rgb="FFFF0000"/>
        <rFont val="ＭＳ Ｐゴシック"/>
        <family val="3"/>
        <charset val="128"/>
      </rPr>
      <t>契約時に予定したとおりに事業を実施できなかった場合は、実施できなかった理由を記載してください。</t>
    </r>
    <r>
      <rPr>
        <sz val="12"/>
        <color theme="1"/>
        <rFont val="ＭＳ Ｐゴシック"/>
        <family val="3"/>
        <charset val="128"/>
      </rPr>
      <t xml:space="preserve">
元々、エリア全体での入込数が100,000人程度という状況下で当施設への
一般来場者20,000人という数字を達成できなかったことは、見通しが甘かったと受け止めている。コロナ禍ではあったが、開所からの広報PRについて、もう少し広報費とスタッフの充当が必要であった。ネット（SNS）でのPRが不足していた。
</t>
    </r>
    <phoneticPr fontId="1"/>
  </si>
  <si>
    <r>
      <rPr>
        <sz val="12"/>
        <color rgb="FFFF0000"/>
        <rFont val="ＭＳ Ｐゴシック"/>
        <family val="3"/>
        <charset val="128"/>
      </rPr>
      <t>事業完了後、事業成果が実現するまでにある程度の時間を要する場合、実現すると見込まれる事業成果は
「****年**月頃に*****が*****になっていると見込まれる」のかを記載して下さい。
複数年計画がある場合、複数年計画の 「****年**月頃に*****が*****になっていることを目指す」のかを、
最終目標（中長期目標）として記載して下さい。
施設や機器整備した場合、整備した数年後に見込まれる成果（例えば2年後、3年後）を設定し、
「****年**月頃に*****が*****になっていると見込まれる」かを、中長期目標として記載して下さい</t>
    </r>
    <r>
      <rPr>
        <sz val="12"/>
        <color theme="1"/>
        <rFont val="ＭＳ Ｐゴシック"/>
        <family val="3"/>
        <charset val="128"/>
      </rPr>
      <t>。
１年目　２０２１年３月～２０２２年３月実施　準備事業としてハード事業と合わせて実施　海洋教育プログラムの開発として体験プログラムを７回実施、教育プログラムを２回実施、エコイベントに１回出展・協力という成果から　２年目　２０２２年４月から２０２３年３月実施　拠点施設を６月に開所してから施設への入場者、参加者数　　　　　　　　　　　　　　　　　　　　　　　　　　　　　　　　　　　　　　　　　　　　　　　　　　　　　　　　　　　　　　　　　　　　　　　　　　　　　　　　　　　　　　　　　団体体験学習参加者小計１，６０４人　　一般入場者小計４，９８３人　　　　合計６，５８７人　という成果となった。コロナ禍での２年目の事業実施で得られた成果をもとに、３年目２０２３年４月から２０２４年３月まで事業を行う目標として２年目に達成できなかった２０，０００人の入場者数を目指す。</t>
    </r>
    <rPh sb="277" eb="279">
      <t>ネンメ</t>
    </rPh>
    <rPh sb="284" eb="285">
      <t>ネン</t>
    </rPh>
    <rPh sb="286" eb="287">
      <t>ツキ</t>
    </rPh>
    <rPh sb="292" eb="293">
      <t>ネン</t>
    </rPh>
    <rPh sb="294" eb="295">
      <t>ツキ</t>
    </rPh>
    <rPh sb="295" eb="297">
      <t>ジッシ</t>
    </rPh>
    <rPh sb="298" eb="300">
      <t>ジュンビ</t>
    </rPh>
    <rPh sb="300" eb="302">
      <t>ジギョウ</t>
    </rPh>
    <rPh sb="308" eb="310">
      <t>ジギョウ</t>
    </rPh>
    <rPh sb="311" eb="312">
      <t>ア</t>
    </rPh>
    <rPh sb="315" eb="317">
      <t>ジッシ</t>
    </rPh>
    <rPh sb="318" eb="320">
      <t>カイヨウ</t>
    </rPh>
    <rPh sb="320" eb="322">
      <t>キョウイク</t>
    </rPh>
    <rPh sb="328" eb="330">
      <t>カイハツ</t>
    </rPh>
    <rPh sb="333" eb="335">
      <t>タイケン</t>
    </rPh>
    <rPh sb="342" eb="343">
      <t>カイ</t>
    </rPh>
    <rPh sb="343" eb="345">
      <t>ジッシ</t>
    </rPh>
    <rPh sb="346" eb="348">
      <t>キョウイク</t>
    </rPh>
    <rPh sb="355" eb="356">
      <t>カイ</t>
    </rPh>
    <rPh sb="356" eb="358">
      <t>ジッシ</t>
    </rPh>
    <rPh sb="367" eb="368">
      <t>カイ</t>
    </rPh>
    <rPh sb="368" eb="370">
      <t>シュッテン</t>
    </rPh>
    <rPh sb="371" eb="373">
      <t>キョウリョク</t>
    </rPh>
    <rPh sb="376" eb="378">
      <t>セイカ</t>
    </rPh>
    <rPh sb="382" eb="384">
      <t>ネンメ</t>
    </rPh>
    <rPh sb="389" eb="390">
      <t>ネン</t>
    </rPh>
    <rPh sb="391" eb="392">
      <t>ツキ</t>
    </rPh>
    <rPh sb="398" eb="399">
      <t>ネン</t>
    </rPh>
    <rPh sb="400" eb="401">
      <t>ツキ</t>
    </rPh>
    <rPh sb="401" eb="403">
      <t>ジッシ</t>
    </rPh>
    <rPh sb="404" eb="406">
      <t>キョテン</t>
    </rPh>
    <rPh sb="406" eb="408">
      <t>シセツ</t>
    </rPh>
    <rPh sb="410" eb="411">
      <t>ツキ</t>
    </rPh>
    <rPh sb="412" eb="414">
      <t>カイショ</t>
    </rPh>
    <rPh sb="567" eb="569">
      <t>セイカ</t>
    </rPh>
    <rPh sb="577" eb="578">
      <t>カ</t>
    </rPh>
    <rPh sb="581" eb="583">
      <t>ネンメ</t>
    </rPh>
    <rPh sb="584" eb="586">
      <t>ジギョウ</t>
    </rPh>
    <rPh sb="586" eb="588">
      <t>ジッシ</t>
    </rPh>
    <rPh sb="589" eb="590">
      <t>エ</t>
    </rPh>
    <rPh sb="593" eb="595">
      <t>セイカ</t>
    </rPh>
    <rPh sb="601" eb="603">
      <t>ネンメ</t>
    </rPh>
    <rPh sb="607" eb="608">
      <t>ネン</t>
    </rPh>
    <rPh sb="609" eb="610">
      <t>ツキ</t>
    </rPh>
    <rPh sb="616" eb="617">
      <t>ネン</t>
    </rPh>
    <rPh sb="618" eb="619">
      <t>ツキ</t>
    </rPh>
    <rPh sb="621" eb="623">
      <t>ジギョウ</t>
    </rPh>
    <rPh sb="624" eb="625">
      <t>オコナ</t>
    </rPh>
    <rPh sb="626" eb="628">
      <t>モクヒョウ</t>
    </rPh>
    <rPh sb="632" eb="634">
      <t>ネンメ</t>
    </rPh>
    <rPh sb="635" eb="637">
      <t>タッセイ</t>
    </rPh>
    <rPh sb="649" eb="650">
      <t>ニン</t>
    </rPh>
    <rPh sb="651" eb="654">
      <t>ニュウジョウシャ</t>
    </rPh>
    <rPh sb="654" eb="655">
      <t>スウ</t>
    </rPh>
    <rPh sb="656" eb="658">
      <t>メザ</t>
    </rPh>
    <phoneticPr fontId="1"/>
  </si>
  <si>
    <t>真庭市北房エリアへの入込数約１００，０００人に対する当施設への入場者数２０，０００人を目標に掲げるのは見通しが甘かったといわざるを得ない。２０２２年度に来場された方からのアンケートや評判は、概ね良いのでSNSでのPRなど広報の拡充や関連団体などへのアプローチ、価値のある注目されるプログラムを加えて入場者数の拡大を目指す。</t>
    <rPh sb="0" eb="3">
      <t>マニワシ</t>
    </rPh>
    <rPh sb="3" eb="5">
      <t>ホクボウ</t>
    </rPh>
    <rPh sb="10" eb="12">
      <t>イリコミ</t>
    </rPh>
    <rPh sb="12" eb="13">
      <t>スウ</t>
    </rPh>
    <rPh sb="13" eb="14">
      <t>ヤク</t>
    </rPh>
    <rPh sb="21" eb="22">
      <t>ニン</t>
    </rPh>
    <rPh sb="23" eb="24">
      <t>タイ</t>
    </rPh>
    <rPh sb="26" eb="27">
      <t>トウ</t>
    </rPh>
    <rPh sb="27" eb="29">
      <t>シセツ</t>
    </rPh>
    <rPh sb="31" eb="34">
      <t>ニュウジョウシャ</t>
    </rPh>
    <rPh sb="34" eb="35">
      <t>スウ</t>
    </rPh>
    <rPh sb="41" eb="42">
      <t>ニン</t>
    </rPh>
    <rPh sb="43" eb="45">
      <t>モクヒョウ</t>
    </rPh>
    <rPh sb="46" eb="47">
      <t>カカ</t>
    </rPh>
    <rPh sb="51" eb="53">
      <t>ミトオ</t>
    </rPh>
    <rPh sb="55" eb="56">
      <t>アマ</t>
    </rPh>
    <rPh sb="65" eb="66">
      <t>エ</t>
    </rPh>
    <rPh sb="73" eb="75">
      <t>ネンド</t>
    </rPh>
    <rPh sb="76" eb="78">
      <t>ライジョウ</t>
    </rPh>
    <rPh sb="81" eb="82">
      <t>カタ</t>
    </rPh>
    <rPh sb="91" eb="93">
      <t>ヒョウバン</t>
    </rPh>
    <rPh sb="95" eb="96">
      <t>オオム</t>
    </rPh>
    <rPh sb="97" eb="98">
      <t>ヨ</t>
    </rPh>
    <rPh sb="110" eb="112">
      <t>コウホウ</t>
    </rPh>
    <rPh sb="113" eb="115">
      <t>カクジュウ</t>
    </rPh>
    <rPh sb="116" eb="118">
      <t>カンレン</t>
    </rPh>
    <rPh sb="118" eb="120">
      <t>ダンタイ</t>
    </rPh>
    <rPh sb="130" eb="132">
      <t>カチ</t>
    </rPh>
    <rPh sb="135" eb="137">
      <t>チュウモク</t>
    </rPh>
    <rPh sb="146" eb="147">
      <t>クワ</t>
    </rPh>
    <rPh sb="149" eb="151">
      <t>ニュウジョウ</t>
    </rPh>
    <rPh sb="151" eb="152">
      <t>シャ</t>
    </rPh>
    <rPh sb="152" eb="153">
      <t>スウ</t>
    </rPh>
    <rPh sb="154" eb="156">
      <t>カクダイ</t>
    </rPh>
    <rPh sb="157" eb="159">
      <t>メザ</t>
    </rPh>
    <phoneticPr fontId="1"/>
  </si>
  <si>
    <r>
      <rPr>
        <sz val="12"/>
        <color rgb="FFFF0000"/>
        <rFont val="ＭＳ Ｐゴシック"/>
        <family val="3"/>
        <charset val="128"/>
      </rPr>
      <t>助成契約書記載の成果物名称を転記してください。</t>
    </r>
    <r>
      <rPr>
        <sz val="12"/>
        <color theme="1"/>
        <rFont val="ＭＳ Ｐゴシック"/>
        <family val="3"/>
        <charset val="128"/>
      </rPr>
      <t xml:space="preserve">
１、事業報告（個人情報に配慮した上で一般社団法人北房観光協会ホームページに掲載）２、イベント等、開催報告および写真（個人情報に配慮した上で一般社団法人北房観光協会ホームページ掲載）</t>
    </r>
    <rPh sb="14" eb="16">
      <t>テンキ</t>
    </rPh>
    <rPh sb="26" eb="28">
      <t>ジギョウ</t>
    </rPh>
    <rPh sb="28" eb="30">
      <t>ホウコク</t>
    </rPh>
    <rPh sb="31" eb="33">
      <t>コジン</t>
    </rPh>
    <rPh sb="33" eb="35">
      <t>ジョウホウ</t>
    </rPh>
    <rPh sb="36" eb="38">
      <t>ハイリョ</t>
    </rPh>
    <rPh sb="40" eb="41">
      <t>ウエ</t>
    </rPh>
    <rPh sb="42" eb="44">
      <t>イッパン</t>
    </rPh>
    <rPh sb="44" eb="46">
      <t>シャダン</t>
    </rPh>
    <rPh sb="46" eb="48">
      <t>ホウジン</t>
    </rPh>
    <rPh sb="48" eb="50">
      <t>ホクボウ</t>
    </rPh>
    <rPh sb="50" eb="52">
      <t>カンコウ</t>
    </rPh>
    <rPh sb="52" eb="54">
      <t>キョウカイ</t>
    </rPh>
    <rPh sb="61" eb="63">
      <t>ケイサイ</t>
    </rPh>
    <rPh sb="70" eb="71">
      <t>ナド</t>
    </rPh>
    <rPh sb="72" eb="74">
      <t>カイサイ</t>
    </rPh>
    <rPh sb="74" eb="76">
      <t>ホウコク</t>
    </rPh>
    <rPh sb="79" eb="81">
      <t>シャシン</t>
    </rPh>
    <rPh sb="82" eb="84">
      <t>コジン</t>
    </rPh>
    <rPh sb="84" eb="86">
      <t>ジョウホウ</t>
    </rPh>
    <rPh sb="87" eb="89">
      <t>ハイリョ</t>
    </rPh>
    <rPh sb="91" eb="92">
      <t>ウエ</t>
    </rPh>
    <rPh sb="93" eb="95">
      <t>イッパン</t>
    </rPh>
    <rPh sb="95" eb="97">
      <t>シャダン</t>
    </rPh>
    <rPh sb="97" eb="99">
      <t>ホウジン</t>
    </rPh>
    <rPh sb="99" eb="101">
      <t>ホクボウ</t>
    </rPh>
    <rPh sb="101" eb="103">
      <t>カンコウ</t>
    </rPh>
    <rPh sb="103" eb="105">
      <t>キョウカイ</t>
    </rPh>
    <rPh sb="111" eb="113">
      <t>ケイサイ</t>
    </rPh>
    <phoneticPr fontId="1"/>
  </si>
  <si>
    <r>
      <rPr>
        <sz val="12"/>
        <color rgb="FFFF0000"/>
        <rFont val="ＭＳ Ｐゴシック"/>
        <family val="3"/>
        <charset val="128"/>
      </rPr>
      <t xml:space="preserve">実際に作成した成果物の名称を記載してください。
</t>
    </r>
    <r>
      <rPr>
        <u/>
        <sz val="12"/>
        <color rgb="FFFF0000"/>
        <rFont val="ＭＳ Ｐゴシック"/>
        <family val="3"/>
        <charset val="128"/>
      </rPr>
      <t>※チラシ、ポスター等の印刷物については
作成枚数を追記いただけますようお願いいたします。</t>
    </r>
    <r>
      <rPr>
        <sz val="12"/>
        <color theme="1"/>
        <rFont val="ＭＳ Ｐゴシック"/>
        <family val="3"/>
        <charset val="128"/>
      </rPr>
      <t xml:space="preserve">
１、2022年度渚の交番プロジェクト（岡山・真庭）完了報告書　２　2022年度渚の交番（岡山・真庭２年目）事業内容（実績）詳細　３　しんぴお体験動画アドレス　Youtube　 https://youtu.be/eEMP1wndcZs
4　里山里海交流館しんぴおホームページ　https://www.shinpio.com/
5 里山里海交流館しんぴおFacebookページ
https://www.facebook.com/profile.php?id=100086049587792　6　一般社団法人北房観光協会ホームページ　https://www.hokubo.com/
7　一般社団法人北房観光協会Facebookページ
https://www.facebook.com/hokubokanko
</t>
    </r>
    <rPh sb="0" eb="2">
      <t>ジッサイ</t>
    </rPh>
    <rPh sb="3" eb="5">
      <t>サクセイ</t>
    </rPh>
    <rPh sb="7" eb="10">
      <t>セイカブツ</t>
    </rPh>
    <rPh sb="11" eb="13">
      <t>メイショウ</t>
    </rPh>
    <rPh sb="14" eb="16">
      <t>キサイ</t>
    </rPh>
    <rPh sb="75" eb="77">
      <t>ネンド</t>
    </rPh>
    <rPh sb="77" eb="78">
      <t>ナギサ</t>
    </rPh>
    <rPh sb="79" eb="81">
      <t>コウバン</t>
    </rPh>
    <rPh sb="88" eb="90">
      <t>オカヤマ</t>
    </rPh>
    <rPh sb="91" eb="93">
      <t>マニワ</t>
    </rPh>
    <rPh sb="94" eb="96">
      <t>カンリョウ</t>
    </rPh>
    <rPh sb="96" eb="99">
      <t>ホウコクショ</t>
    </rPh>
    <phoneticPr fontId="1"/>
  </si>
  <si>
    <t xml:space="preserve">契約書記載の事業内容１～３の事業、有料プログラムの実施について2021年６月の開所から2022年３月までの間、計画通りの内容で常時、実施することができた。
目標は1,200人であったが、コロナ禍の影響などもあったが施設への入場者、参加者数　　　　　　　　　　　　　　　　　　　　　　　　　　　　　　　　　　　　　　　　　　　　　　　　　　　　　　　　　　　　　　　　　　　　　　　　　　　　　　　　　　　　　　　　　　　　　　
団体体験学習参加者小計１，６０４人　　
一般入場者小計　４，９８３人　　　　合計６，５８７人を達成した。
開所前から現在まで来場者にアンケートを募り、開所当初は、映像の画質などについて厳しいご意見もあったが、映像の内容や投影方法を改善することで、７月以降は大変好評を得ている。新たに360°映像を撮影して自然を体感できる映像の投影に取り組んでいる。
</t>
    <rPh sb="261" eb="263">
      <t>タッセイ</t>
    </rPh>
    <phoneticPr fontId="1"/>
  </si>
  <si>
    <t>うち賃借料1,018,000円</t>
    <rPh sb="2" eb="5">
      <t>チンシャクリョウ</t>
    </rPh>
    <rPh sb="14" eb="15">
      <t>エン</t>
    </rPh>
    <phoneticPr fontId="1"/>
  </si>
  <si>
    <t xml:space="preserve">施設への入場者、参加者数　　　　　　　　　　　　　　　　　　　　　　　　　　　　　　　　　　　　　　　　　　　　　　　　　　　　　　　　　　　　　　　　　　　　　　　　　　　　　　　　　　　　　　　　　　　　　　
団体体験学習参加者小計　　　１，６０４人　　
一般入場者小計　　　　　　　４，９８３人　　　　合計６，５８７人
協力、連携イベント施設外開催の来場者　
HOTARUFes  約１，０００人
北房コスモス祭り　約５，０００人
北房イルミネーション１２月～２月　延べ約２０，０００人
北房ぶり市　約３０，０００人
</t>
    <rPh sb="173" eb="175">
      <t>シセツ</t>
    </rPh>
    <rPh sb="175" eb="176">
      <t>ガイ</t>
    </rPh>
    <rPh sb="176" eb="178">
      <t>カイサイ</t>
    </rPh>
    <rPh sb="237" eb="238">
      <t>ノ</t>
    </rPh>
    <phoneticPr fontId="1"/>
  </si>
  <si>
    <t xml:space="preserve">契約書記載の事業内容１～３の事業（体験プログラム）を実施して
コロナ禍の中での事業実施ではあったが、2020年以前2015年から2020年の北房エリアでの自然体験への参加人数、６カ年平均５６名に対して１０か月で体験プログラムへの参加者１，６０４人、一般来場者４，９８３人、合計６，５８７人の入場者を達成できた。
当協会の以前の地内観光地での風景観賞や体験メニュー、それらをPRするための費用やスタッフ不足で成果が上がらない
状況に対して本事業を実施することで環境学習体験、自然体験、食の体験に特化したプログラムということから以前の取り組みや隣接エリアの観光スポットや学習施設と差別化をはかることができ、注目を集めることができた。
</t>
  </si>
  <si>
    <r>
      <t xml:space="preserve">上記「(2)事業完了時の事業内容（実績）」の詳細について、ご記載ください。別途報告書を作成されている場合は、それを添付いただければ省略可能です。
</t>
    </r>
    <r>
      <rPr>
        <sz val="12"/>
        <rFont val="ＭＳ Ｐゴシック"/>
        <family val="3"/>
        <charset val="128"/>
      </rPr>
      <t>事業完了時の事業内容（実績）の詳細は別途添付</t>
    </r>
    <rPh sb="0" eb="2">
      <t>ジョウキ</t>
    </rPh>
    <rPh sb="22" eb="24">
      <t>ショウサイ</t>
    </rPh>
    <rPh sb="30" eb="32">
      <t>キサイ</t>
    </rPh>
    <rPh sb="37" eb="39">
      <t>ベット</t>
    </rPh>
    <rPh sb="39" eb="42">
      <t>ホウコクショ</t>
    </rPh>
    <rPh sb="43" eb="45">
      <t>サクセイ</t>
    </rPh>
    <rPh sb="50" eb="52">
      <t>バアイ</t>
    </rPh>
    <rPh sb="57" eb="59">
      <t>テンプ</t>
    </rPh>
    <rPh sb="65" eb="67">
      <t>ショウリャク</t>
    </rPh>
    <rPh sb="67" eb="69">
      <t>カノウ</t>
    </rPh>
    <rPh sb="73" eb="75">
      <t>ジギョウ</t>
    </rPh>
    <rPh sb="75" eb="77">
      <t>カンリョウ</t>
    </rPh>
    <rPh sb="77" eb="78">
      <t>ジ</t>
    </rPh>
    <rPh sb="79" eb="81">
      <t>ジギョウ</t>
    </rPh>
    <rPh sb="81" eb="83">
      <t>ナイヨウ</t>
    </rPh>
    <rPh sb="84" eb="86">
      <t>ジッセキ</t>
    </rPh>
    <rPh sb="88" eb="90">
      <t>ショウサイ</t>
    </rPh>
    <rPh sb="91" eb="93">
      <t>ベット</t>
    </rPh>
    <rPh sb="93" eb="95">
      <t>テンプ</t>
    </rPh>
    <phoneticPr fontId="1"/>
  </si>
  <si>
    <r>
      <rPr>
        <sz val="12"/>
        <color rgb="FF00B0F0"/>
        <rFont val="ＭＳ Ｐゴシック"/>
        <family val="3"/>
        <charset val="128"/>
      </rPr>
      <t>成果物の登録方法については、こちらをご確認ください→ https://www.nippon-foundation.or.jp/app/uploads/2019/03/gra_gui_01-1.pdf　（なお、事情により、公開が困難な成果物に関しては、表紙のアップロードをお願いいたします。）</t>
    </r>
    <r>
      <rPr>
        <sz val="12"/>
        <color rgb="FFFF0000"/>
        <rFont val="ＭＳ Ｐゴシック"/>
        <family val="3"/>
        <charset val="128"/>
      </rPr>
      <t xml:space="preserve">
上記で登録したURLをご記載ください。</t>
    </r>
    <r>
      <rPr>
        <sz val="12"/>
        <rFont val="ＭＳ Ｐゴシック"/>
        <family val="3"/>
        <charset val="128"/>
      </rPr>
      <t>https://fields.canpan.info/report/detail/28580</t>
    </r>
    <r>
      <rPr>
        <sz val="12"/>
        <color rgb="FFFF0000"/>
        <rFont val="ＭＳ Ｐゴシック"/>
        <family val="3"/>
        <charset val="128"/>
      </rPr>
      <t xml:space="preserve">
</t>
    </r>
    <r>
      <rPr>
        <sz val="12"/>
        <rFont val="ＭＳ Ｐゴシック"/>
        <family val="3"/>
        <charset val="128"/>
      </rPr>
      <t xml:space="preserve">
</t>
    </r>
    <rPh sb="0" eb="2">
      <t>サイレイ</t>
    </rPh>
    <phoneticPr fontId="1"/>
  </si>
  <si>
    <t>(4)成果物を登録したウェブサイトのURL</t>
    <phoneticPr fontId="1"/>
  </si>
  <si>
    <r>
      <rPr>
        <sz val="12"/>
        <color rgb="FFFF0000"/>
        <rFont val="ＭＳ Ｐゴシック"/>
        <family val="3"/>
        <charset val="128"/>
      </rPr>
      <t>契約時の事業成果物で作成していないものがある場合は理由を記載してください。</t>
    </r>
    <r>
      <rPr>
        <sz val="12"/>
        <color theme="1"/>
        <rFont val="ＭＳ Ｐゴシック"/>
        <family val="3"/>
        <charset val="128"/>
      </rPr>
      <t xml:space="preserve">
契約書記載の　　　　　　　　　　　　　　　　　　　　　　　　　　　　　　　　　　　　　　　　　　　　　　　　　　　　　　　　　　　　　　　　　　　　　　　　　　　　　　　　　　　２、イベント等、開催報告および写真については2022年度渚の交番（岡山・真庭２年目）事業内容（実績）詳細を成果物とする。　　　　　　　　　　　　　　　　　　　　　　　　　　　　　　　　　　　　　　　　　　　　　　　　　　　　　　　　　　　　　　　　　　　　　　　　　　　　</t>
    </r>
    <rPh sb="0" eb="2">
      <t>ケイヤク</t>
    </rPh>
    <rPh sb="2" eb="3">
      <t>ジ</t>
    </rPh>
    <rPh sb="4" eb="6">
      <t>ジギョウ</t>
    </rPh>
    <rPh sb="6" eb="9">
      <t>セイカブツ</t>
    </rPh>
    <rPh sb="10" eb="12">
      <t>サクセイ</t>
    </rPh>
    <rPh sb="22" eb="24">
      <t>バアイ</t>
    </rPh>
    <rPh sb="25" eb="27">
      <t>リユウ</t>
    </rPh>
    <rPh sb="28" eb="30">
      <t>キサイ</t>
    </rPh>
    <rPh sb="38" eb="41">
      <t>ケイヤクショ</t>
    </rPh>
    <rPh sb="41" eb="43">
      <t>キサイ</t>
    </rPh>
    <rPh sb="133" eb="134">
      <t>ナド</t>
    </rPh>
    <rPh sb="135" eb="137">
      <t>カイサイ</t>
    </rPh>
    <rPh sb="137" eb="139">
      <t>ホウコク</t>
    </rPh>
    <rPh sb="142" eb="144">
      <t>シャシン</t>
    </rPh>
    <rPh sb="153" eb="155">
      <t>ネンド</t>
    </rPh>
    <rPh sb="155" eb="156">
      <t>ナギサ</t>
    </rPh>
    <rPh sb="157" eb="159">
      <t>コウバン</t>
    </rPh>
    <rPh sb="160" eb="162">
      <t>オカヤマ</t>
    </rPh>
    <rPh sb="163" eb="165">
      <t>マニワ</t>
    </rPh>
    <rPh sb="166" eb="168">
      <t>ネンメ</t>
    </rPh>
    <rPh sb="169" eb="171">
      <t>ジギョウ</t>
    </rPh>
    <rPh sb="171" eb="173">
      <t>ナイヨウ</t>
    </rPh>
    <rPh sb="174" eb="176">
      <t>ジッセキ</t>
    </rPh>
    <rPh sb="177" eb="179">
      <t>ショウサイ</t>
    </rPh>
    <rPh sb="180" eb="183">
      <t>セイカブツ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</si>
</sst>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 #,##0_ ;_ * \-#,##0_ ;_ * &quot;-&quot;_ ;_ @_ "/>
    <numFmt numFmtId="176" formatCode="#,##0;[Red]#,##0"/>
  </numFmts>
  <fonts count="25"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ゴシック"/>
      <family val="3"/>
      <charset val="128"/>
    </font>
    <font>
      <sz val="12"/>
      <name val="ＭＳ Ｐゴシック"/>
      <family val="3"/>
      <charset val="128"/>
    </font>
    <font>
      <u/>
      <sz val="12"/>
      <color rgb="FFFF0000"/>
      <name val="ＭＳ Ｐゴシック"/>
      <family val="3"/>
      <charset val="128"/>
    </font>
    <font>
      <sz val="11"/>
      <color theme="1"/>
      <name val="游ゴシック"/>
      <family val="2"/>
      <charset val="128"/>
      <scheme val="minor"/>
    </font>
    <font>
      <sz val="12"/>
      <color rgb="FF00B0F0"/>
      <name val="ＭＳ Ｐゴシック"/>
      <family val="3"/>
      <charset val="128"/>
    </font>
    <font>
      <b/>
      <sz val="14"/>
      <color theme="1"/>
      <name val="メイリオ"/>
      <family val="3"/>
      <charset val="128"/>
    </font>
    <font>
      <sz val="11"/>
      <color rgb="FFFF0000"/>
      <name val="メイリオ"/>
      <family val="3"/>
      <charset val="128"/>
    </font>
    <font>
      <sz val="11"/>
      <color theme="1"/>
      <name val="メイリオ"/>
      <family val="3"/>
      <charset val="128"/>
    </font>
    <font>
      <sz val="14"/>
      <color theme="1"/>
      <name val="メイリオ"/>
      <family val="3"/>
      <charset val="128"/>
    </font>
    <font>
      <sz val="11"/>
      <name val="メイリオ"/>
      <family val="3"/>
      <charset val="128"/>
    </font>
    <font>
      <b/>
      <sz val="11"/>
      <color theme="1"/>
      <name val="メイリオ"/>
      <family val="3"/>
      <charset val="128"/>
    </font>
    <font>
      <u/>
      <sz val="11"/>
      <color theme="1"/>
      <name val="メイリオ"/>
      <family val="3"/>
      <charset val="128"/>
    </font>
    <font>
      <b/>
      <sz val="11"/>
      <color theme="1"/>
      <name val="ＭＳ Ｐゴシック"/>
      <family val="3"/>
      <charset val="128"/>
    </font>
    <font>
      <b/>
      <sz val="11"/>
      <name val="メイリオ"/>
      <family val="3"/>
      <charset val="128"/>
    </font>
    <font>
      <b/>
      <sz val="11"/>
      <color rgb="FFFF0000"/>
      <name val="メイリオ"/>
      <family val="3"/>
      <charset val="128"/>
    </font>
    <font>
      <b/>
      <sz val="12"/>
      <color theme="1"/>
      <name val="メイリオ"/>
      <family val="3"/>
      <charset val="128"/>
    </font>
    <font>
      <b/>
      <sz val="12"/>
      <color rgb="FFFF0000"/>
      <name val="メイリオ"/>
      <family val="3"/>
      <charset val="128"/>
    </font>
    <font>
      <sz val="11"/>
      <color theme="1"/>
      <name val="游ゴシック"/>
      <family val="3"/>
      <charset val="128"/>
      <scheme val="minor"/>
    </font>
    <font>
      <sz val="12"/>
      <color theme="0" tint="-0.249977111117893"/>
      <name val="ＭＳ Ｐゴシック"/>
      <family val="3"/>
      <charset val="128"/>
    </font>
    <font>
      <sz val="12"/>
      <color theme="2" tint="-0.249977111117893"/>
      <name val="ＭＳ Ｐゴシック"/>
      <family val="3"/>
      <charset val="128"/>
    </font>
  </fonts>
  <fills count="14">
    <fill>
      <patternFill patternType="none"/>
    </fill>
    <fill>
      <patternFill patternType="gray125"/>
    </fill>
    <fill>
      <patternFill patternType="solid">
        <fgColor theme="7" tint="0.79998168889431442"/>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rgb="FFFFFF00"/>
        <bgColor indexed="64"/>
      </patternFill>
    </fill>
    <fill>
      <patternFill patternType="solid">
        <fgColor theme="0"/>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rgb="FFFFCCCC"/>
        <bgColor indexed="64"/>
      </patternFill>
    </fill>
    <fill>
      <patternFill patternType="solid">
        <fgColor theme="4" tint="0.79998168889431442"/>
        <bgColor indexed="64"/>
      </patternFill>
    </fill>
    <fill>
      <patternFill patternType="solid">
        <fgColor theme="2"/>
        <bgColor indexed="64"/>
      </patternFill>
    </fill>
    <fill>
      <patternFill patternType="solid">
        <fgColor theme="2" tint="-9.9978637043366805E-2"/>
        <bgColor indexed="64"/>
      </patternFill>
    </fill>
  </fills>
  <borders count="48">
    <border>
      <left/>
      <right/>
      <top/>
      <bottom/>
      <diagonal/>
    </border>
    <border>
      <left/>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bottom/>
      <diagonal/>
    </border>
    <border>
      <left/>
      <right style="medium">
        <color auto="1"/>
      </right>
      <top/>
      <bottom/>
      <diagonal/>
    </border>
    <border>
      <left/>
      <right/>
      <top style="medium">
        <color auto="1"/>
      </top>
      <bottom/>
      <diagonal/>
    </border>
    <border>
      <left style="medium">
        <color auto="1"/>
      </left>
      <right/>
      <top style="medium">
        <color auto="1"/>
      </top>
      <bottom/>
      <diagonal/>
    </border>
    <border>
      <left style="medium">
        <color auto="1"/>
      </left>
      <right/>
      <top/>
      <bottom style="medium">
        <color auto="1"/>
      </bottom>
      <diagonal/>
    </border>
    <border diagonalUp="1" diagonalDown="1">
      <left style="medium">
        <color auto="1"/>
      </left>
      <right style="medium">
        <color auto="1"/>
      </right>
      <top/>
      <bottom style="medium">
        <color auto="1"/>
      </bottom>
      <diagonal style="hair">
        <color auto="1"/>
      </diagonal>
    </border>
    <border diagonalUp="1" diagonalDown="1">
      <left/>
      <right style="medium">
        <color auto="1"/>
      </right>
      <top/>
      <bottom style="medium">
        <color auto="1"/>
      </bottom>
      <diagonal style="hair">
        <color auto="1"/>
      </diagonal>
    </border>
    <border>
      <left/>
      <right style="medium">
        <color auto="1"/>
      </right>
      <top/>
      <bottom style="medium">
        <color auto="1"/>
      </bottom>
      <diagonal/>
    </border>
    <border>
      <left style="medium">
        <color auto="1"/>
      </left>
      <right/>
      <top/>
      <bottom/>
      <diagonal/>
    </border>
    <border>
      <left style="medium">
        <color auto="1"/>
      </left>
      <right style="medium">
        <color auto="1"/>
      </right>
      <top style="medium">
        <color auto="1"/>
      </top>
      <bottom style="medium">
        <color auto="1"/>
      </bottom>
      <diagonal/>
    </border>
    <border diagonalDown="1">
      <left style="medium">
        <color auto="1"/>
      </left>
      <right/>
      <top/>
      <bottom/>
      <diagonal style="hair">
        <color auto="1"/>
      </diagonal>
    </border>
    <border diagonalDown="1">
      <left style="medium">
        <color auto="1"/>
      </left>
      <right style="medium">
        <color auto="1"/>
      </right>
      <top/>
      <bottom/>
      <diagonal style="hair">
        <color auto="1"/>
      </diagonal>
    </border>
    <border diagonalDown="1">
      <left style="medium">
        <color auto="1"/>
      </left>
      <right/>
      <top/>
      <bottom style="medium">
        <color auto="1"/>
      </bottom>
      <diagonal style="hair">
        <color auto="1"/>
      </diagonal>
    </border>
    <border diagonalDown="1">
      <left style="medium">
        <color auto="1"/>
      </left>
      <right style="medium">
        <color auto="1"/>
      </right>
      <top/>
      <bottom style="medium">
        <color auto="1"/>
      </bottom>
      <diagonal style="hair">
        <color auto="1"/>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ck">
        <color rgb="FFFF0000"/>
      </left>
      <right style="thick">
        <color rgb="FFFF0000"/>
      </right>
      <top style="thick">
        <color rgb="FFFF0000"/>
      </top>
      <bottom style="thin">
        <color indexed="64"/>
      </bottom>
      <diagonal/>
    </border>
    <border>
      <left style="thick">
        <color rgb="FFFF0000"/>
      </left>
      <right style="thick">
        <color rgb="FFFF0000"/>
      </right>
      <top style="thin">
        <color indexed="64"/>
      </top>
      <bottom style="thick">
        <color rgb="FFFF0000"/>
      </bottom>
      <diagonal/>
    </border>
    <border>
      <left/>
      <right/>
      <top style="thin">
        <color indexed="64"/>
      </top>
      <bottom style="medium">
        <color indexed="64"/>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s>
  <cellStyleXfs count="3">
    <xf numFmtId="0" fontId="0" fillId="0" borderId="0">
      <alignment vertical="center"/>
    </xf>
    <xf numFmtId="38" fontId="8" fillId="0" borderId="0" applyFont="0" applyFill="0" applyBorder="0" applyAlignment="0" applyProtection="0">
      <alignment vertical="center"/>
    </xf>
    <xf numFmtId="0" fontId="22" fillId="0" borderId="0">
      <alignment vertical="center"/>
    </xf>
  </cellStyleXfs>
  <cellXfs count="24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4" fillId="0" borderId="2" xfId="0" applyFont="1" applyBorder="1">
      <alignment vertical="center"/>
    </xf>
    <xf numFmtId="0" fontId="4" fillId="0" borderId="0" xfId="0" applyFont="1" applyAlignment="1">
      <alignment horizontal="left" vertical="center"/>
    </xf>
    <xf numFmtId="0" fontId="3" fillId="0" borderId="3" xfId="0" applyFont="1" applyBorder="1" applyAlignment="1">
      <alignment horizontal="center" vertical="center"/>
    </xf>
    <xf numFmtId="38" fontId="12" fillId="0" borderId="0" xfId="1" applyFont="1">
      <alignment vertical="center"/>
    </xf>
    <xf numFmtId="38" fontId="13" fillId="0" borderId="0" xfId="1" applyFont="1">
      <alignment vertical="center"/>
    </xf>
    <xf numFmtId="38" fontId="12" fillId="0" borderId="0" xfId="1" applyFont="1" applyAlignment="1">
      <alignment horizontal="right" vertical="center"/>
    </xf>
    <xf numFmtId="38" fontId="12" fillId="0" borderId="0" xfId="1" applyFont="1" applyAlignment="1">
      <alignment horizontal="justify" vertical="center"/>
    </xf>
    <xf numFmtId="38" fontId="12" fillId="4" borderId="18" xfId="1" applyFont="1" applyFill="1" applyBorder="1" applyAlignment="1">
      <alignment horizontal="center" vertical="center" wrapText="1"/>
    </xf>
    <xf numFmtId="38" fontId="12" fillId="4" borderId="19" xfId="1" applyFont="1" applyFill="1" applyBorder="1" applyAlignment="1">
      <alignment horizontal="center" vertical="center"/>
    </xf>
    <xf numFmtId="38" fontId="12" fillId="4" borderId="21" xfId="1" applyFont="1" applyFill="1" applyBorder="1" applyAlignment="1">
      <alignment horizontal="center" vertical="center" wrapText="1"/>
    </xf>
    <xf numFmtId="38" fontId="12" fillId="4" borderId="22" xfId="1" applyFont="1" applyFill="1" applyBorder="1" applyAlignment="1">
      <alignment horizontal="center" vertical="center"/>
    </xf>
    <xf numFmtId="38" fontId="12" fillId="4" borderId="21" xfId="1" applyFont="1" applyFill="1" applyBorder="1" applyAlignment="1">
      <alignment horizontal="justify" vertical="center"/>
    </xf>
    <xf numFmtId="38" fontId="12" fillId="0" borderId="23" xfId="1" applyFont="1" applyBorder="1" applyAlignment="1">
      <alignment horizontal="right" vertical="center"/>
    </xf>
    <xf numFmtId="38" fontId="12" fillId="0" borderId="24" xfId="1" applyFont="1" applyBorder="1" applyAlignment="1">
      <alignment horizontal="right" vertical="center"/>
    </xf>
    <xf numFmtId="38" fontId="12" fillId="4" borderId="18" xfId="1" applyFont="1" applyFill="1" applyBorder="1" applyAlignment="1">
      <alignment horizontal="right" vertical="center" wrapText="1"/>
    </xf>
    <xf numFmtId="38" fontId="12" fillId="4" borderId="20" xfId="1" applyFont="1" applyFill="1" applyBorder="1" applyAlignment="1">
      <alignment horizontal="justify" vertical="center"/>
    </xf>
    <xf numFmtId="38" fontId="12" fillId="0" borderId="2" xfId="1" applyFont="1" applyBorder="1" applyAlignment="1">
      <alignment horizontal="right" vertical="center"/>
    </xf>
    <xf numFmtId="38" fontId="12" fillId="4" borderId="26" xfId="1" applyFont="1" applyFill="1" applyBorder="1" applyAlignment="1">
      <alignment horizontal="center" vertical="center"/>
    </xf>
    <xf numFmtId="38" fontId="12" fillId="4" borderId="27" xfId="1" applyFont="1" applyFill="1" applyBorder="1" applyAlignment="1">
      <alignment horizontal="center" vertical="center"/>
    </xf>
    <xf numFmtId="38" fontId="15" fillId="4" borderId="20" xfId="1" applyFont="1" applyFill="1" applyBorder="1" applyAlignment="1">
      <alignment horizontal="justify" vertical="center"/>
    </xf>
    <xf numFmtId="38" fontId="15" fillId="4" borderId="28" xfId="1" applyFont="1" applyFill="1" applyBorder="1" applyAlignment="1">
      <alignment horizontal="right" vertical="center"/>
    </xf>
    <xf numFmtId="38" fontId="15" fillId="4" borderId="20" xfId="1" applyFont="1" applyFill="1" applyBorder="1" applyAlignment="1">
      <alignment horizontal="right" vertical="center" wrapText="1"/>
    </xf>
    <xf numFmtId="38" fontId="12" fillId="0" borderId="2" xfId="1" applyFont="1" applyBorder="1">
      <alignment vertical="center"/>
    </xf>
    <xf numFmtId="38" fontId="12" fillId="4" borderId="24" xfId="1" applyFont="1" applyFill="1" applyBorder="1" applyAlignment="1">
      <alignment horizontal="center" vertical="center" wrapText="1"/>
    </xf>
    <xf numFmtId="38" fontId="12" fillId="4" borderId="25" xfId="1" applyFont="1" applyFill="1" applyBorder="1" applyAlignment="1">
      <alignment horizontal="center" vertical="center" wrapText="1"/>
    </xf>
    <xf numFmtId="38" fontId="12" fillId="0" borderId="29" xfId="1" applyFont="1" applyBorder="1" applyAlignment="1">
      <alignment horizontal="right" vertical="center"/>
    </xf>
    <xf numFmtId="38" fontId="15" fillId="4" borderId="16" xfId="1" applyFont="1" applyFill="1" applyBorder="1" applyAlignment="1">
      <alignment horizontal="justify" vertical="center"/>
    </xf>
    <xf numFmtId="38" fontId="15" fillId="4" borderId="30" xfId="1" applyFont="1" applyFill="1" applyBorder="1" applyAlignment="1">
      <alignment horizontal="right" vertical="center"/>
    </xf>
    <xf numFmtId="38" fontId="15" fillId="4" borderId="30" xfId="1" applyFont="1" applyFill="1" applyBorder="1" applyAlignment="1">
      <alignment vertical="center" wrapText="1"/>
    </xf>
    <xf numFmtId="38" fontId="15" fillId="0" borderId="0" xfId="1" applyFont="1">
      <alignment vertical="center"/>
    </xf>
    <xf numFmtId="38" fontId="18" fillId="0" borderId="41" xfId="1" applyFont="1" applyFill="1" applyBorder="1" applyAlignment="1">
      <alignment vertical="center" wrapText="1"/>
    </xf>
    <xf numFmtId="38" fontId="19" fillId="0" borderId="42" xfId="1" applyFont="1" applyFill="1" applyBorder="1">
      <alignment vertical="center"/>
    </xf>
    <xf numFmtId="38" fontId="12" fillId="0" borderId="43" xfId="1" applyFont="1" applyFill="1" applyBorder="1" applyAlignment="1">
      <alignment vertical="center" wrapText="1"/>
    </xf>
    <xf numFmtId="38" fontId="18" fillId="0" borderId="23" xfId="1" applyFont="1" applyFill="1" applyBorder="1" applyAlignment="1">
      <alignment vertical="center" wrapText="1"/>
    </xf>
    <xf numFmtId="38" fontId="12" fillId="0" borderId="43" xfId="1" applyFont="1" applyFill="1" applyBorder="1">
      <alignment vertical="center"/>
    </xf>
    <xf numFmtId="176" fontId="12" fillId="4" borderId="44" xfId="1" applyNumberFormat="1" applyFont="1" applyFill="1" applyBorder="1">
      <alignment vertical="center"/>
    </xf>
    <xf numFmtId="38" fontId="14" fillId="4" borderId="45" xfId="1" applyFont="1" applyFill="1" applyBorder="1" applyAlignment="1">
      <alignment horizontal="right" vertical="center"/>
    </xf>
    <xf numFmtId="38" fontId="12" fillId="4" borderId="44" xfId="1" applyFont="1" applyFill="1" applyBorder="1" applyAlignment="1">
      <alignment vertical="center"/>
    </xf>
    <xf numFmtId="38" fontId="12" fillId="0" borderId="25" xfId="1" applyFont="1" applyBorder="1" applyAlignment="1">
      <alignment horizontal="right" vertical="center"/>
    </xf>
    <xf numFmtId="38" fontId="12" fillId="0" borderId="0" xfId="1" applyFont="1" applyAlignment="1">
      <alignment horizontal="right" vertical="center" wrapText="1"/>
    </xf>
    <xf numFmtId="38" fontId="12" fillId="0" borderId="29" xfId="1" applyFont="1" applyBorder="1" applyAlignment="1">
      <alignment horizontal="justify" vertical="center"/>
    </xf>
    <xf numFmtId="38" fontId="12" fillId="0" borderId="19" xfId="1" applyFont="1" applyBorder="1" applyAlignment="1">
      <alignment vertical="center" wrapText="1"/>
    </xf>
    <xf numFmtId="38" fontId="12" fillId="4" borderId="21" xfId="1" applyFont="1" applyFill="1" applyBorder="1" applyAlignment="1">
      <alignment horizontal="right" vertical="center" wrapText="1"/>
    </xf>
    <xf numFmtId="38" fontId="12" fillId="0" borderId="22" xfId="1" applyFont="1" applyBorder="1" applyAlignment="1">
      <alignment vertical="center" wrapText="1"/>
    </xf>
    <xf numFmtId="38" fontId="12" fillId="4" borderId="20" xfId="1" applyFont="1" applyFill="1" applyBorder="1" applyAlignment="1">
      <alignment horizontal="right" vertical="center" wrapText="1"/>
    </xf>
    <xf numFmtId="38" fontId="15" fillId="4" borderId="16" xfId="1" applyFont="1" applyFill="1" applyBorder="1" applyAlignment="1">
      <alignment vertical="center" wrapText="1"/>
    </xf>
    <xf numFmtId="38" fontId="12" fillId="6" borderId="0" xfId="1" applyFont="1" applyFill="1">
      <alignment vertical="center"/>
    </xf>
    <xf numFmtId="38" fontId="12" fillId="9" borderId="20" xfId="1" applyFont="1" applyFill="1" applyBorder="1" applyAlignment="1">
      <alignment horizontal="right" vertical="center"/>
    </xf>
    <xf numFmtId="38" fontId="15" fillId="2" borderId="28" xfId="1" applyFont="1" applyFill="1" applyBorder="1" applyAlignment="1">
      <alignment horizontal="right" vertical="center"/>
    </xf>
    <xf numFmtId="38" fontId="15" fillId="2" borderId="1" xfId="1" applyFont="1" applyFill="1" applyBorder="1">
      <alignment vertical="center"/>
    </xf>
    <xf numFmtId="9" fontId="12" fillId="2" borderId="25" xfId="1" applyNumberFormat="1" applyFont="1" applyFill="1" applyBorder="1" applyAlignment="1">
      <alignment horizontal="right" vertical="center"/>
    </xf>
    <xf numFmtId="38" fontId="12" fillId="11" borderId="19" xfId="1" applyFont="1" applyFill="1" applyBorder="1" applyAlignment="1">
      <alignment horizontal="right" vertical="center"/>
    </xf>
    <xf numFmtId="38" fontId="12" fillId="10" borderId="18" xfId="1" applyFont="1" applyFill="1" applyBorder="1" applyAlignment="1">
      <alignment horizontal="right" vertical="center"/>
    </xf>
    <xf numFmtId="0" fontId="6" fillId="0" borderId="2" xfId="0" applyFont="1" applyBorder="1" applyAlignment="1">
      <alignment vertical="center" wrapText="1"/>
    </xf>
    <xf numFmtId="0" fontId="5" fillId="7" borderId="0" xfId="0" applyFont="1" applyFill="1">
      <alignment vertical="center"/>
    </xf>
    <xf numFmtId="0" fontId="4" fillId="0" borderId="2" xfId="0" applyFont="1" applyBorder="1" applyAlignment="1">
      <alignment horizontal="center" vertical="center" wrapText="1"/>
    </xf>
    <xf numFmtId="0" fontId="6" fillId="7" borderId="0" xfId="0" applyFont="1" applyFill="1">
      <alignment vertical="center"/>
    </xf>
    <xf numFmtId="38" fontId="14" fillId="0" borderId="0" xfId="1" applyFont="1" applyProtection="1">
      <alignment vertical="center"/>
      <protection locked="0"/>
    </xf>
    <xf numFmtId="38" fontId="12" fillId="0" borderId="0" xfId="1" applyFont="1" applyProtection="1">
      <alignment vertical="center"/>
      <protection locked="0"/>
    </xf>
    <xf numFmtId="38" fontId="13" fillId="0" borderId="0" xfId="1" applyFont="1" applyProtection="1">
      <alignment vertical="center"/>
      <protection locked="0"/>
    </xf>
    <xf numFmtId="38" fontId="12" fillId="0" borderId="0" xfId="1" applyFont="1" applyAlignment="1" applyProtection="1">
      <alignment horizontal="right" vertical="center"/>
      <protection locked="0"/>
    </xf>
    <xf numFmtId="38" fontId="12" fillId="0" borderId="0" xfId="1" applyFont="1" applyAlignment="1" applyProtection="1">
      <alignment horizontal="justify" vertical="center"/>
      <protection locked="0"/>
    </xf>
    <xf numFmtId="38" fontId="12" fillId="4" borderId="19" xfId="1" applyFont="1" applyFill="1" applyBorder="1" applyAlignment="1" applyProtection="1">
      <alignment horizontal="center" vertical="center"/>
      <protection locked="0"/>
    </xf>
    <xf numFmtId="38" fontId="12" fillId="4" borderId="21" xfId="1" applyFont="1" applyFill="1" applyBorder="1" applyAlignment="1" applyProtection="1">
      <alignment horizontal="center" vertical="center" wrapText="1"/>
      <protection locked="0"/>
    </xf>
    <xf numFmtId="38" fontId="12" fillId="4" borderId="22" xfId="1" applyFont="1" applyFill="1" applyBorder="1" applyAlignment="1" applyProtection="1">
      <alignment horizontal="center" vertical="center"/>
      <protection locked="0"/>
    </xf>
    <xf numFmtId="38" fontId="12" fillId="4" borderId="21" xfId="1" applyFont="1" applyFill="1" applyBorder="1" applyAlignment="1" applyProtection="1">
      <alignment horizontal="justify" vertical="center"/>
      <protection locked="0"/>
    </xf>
    <xf numFmtId="38" fontId="12" fillId="0" borderId="23" xfId="1" applyFont="1" applyBorder="1" applyAlignment="1" applyProtection="1">
      <alignment horizontal="right" vertical="center"/>
      <protection locked="0"/>
    </xf>
    <xf numFmtId="38" fontId="14" fillId="10" borderId="18" xfId="1" applyFont="1" applyFill="1" applyBorder="1" applyAlignment="1" applyProtection="1">
      <alignment horizontal="right" vertical="center"/>
      <protection locked="0"/>
    </xf>
    <xf numFmtId="38" fontId="12" fillId="0" borderId="24" xfId="1" applyFont="1" applyBorder="1" applyAlignment="1" applyProtection="1">
      <alignment horizontal="right" vertical="center"/>
      <protection locked="0"/>
    </xf>
    <xf numFmtId="38" fontId="12" fillId="4" borderId="20" xfId="1" applyFont="1" applyFill="1" applyBorder="1" applyAlignment="1" applyProtection="1">
      <alignment horizontal="justify" vertical="center"/>
      <protection locked="0"/>
    </xf>
    <xf numFmtId="38" fontId="12" fillId="0" borderId="2" xfId="1" applyFont="1" applyBorder="1" applyAlignment="1" applyProtection="1">
      <alignment horizontal="right" vertical="center"/>
      <protection locked="0"/>
    </xf>
    <xf numFmtId="38" fontId="12" fillId="9" borderId="20" xfId="1" applyFont="1" applyFill="1" applyBorder="1" applyAlignment="1" applyProtection="1">
      <alignment horizontal="right" vertical="center"/>
      <protection locked="0"/>
    </xf>
    <xf numFmtId="38" fontId="12" fillId="4" borderId="26" xfId="1" applyFont="1" applyFill="1" applyBorder="1" applyAlignment="1" applyProtection="1">
      <alignment horizontal="center" vertical="center"/>
      <protection locked="0"/>
    </xf>
    <xf numFmtId="38" fontId="12" fillId="4" borderId="27" xfId="1" applyFont="1" applyFill="1" applyBorder="1" applyAlignment="1" applyProtection="1">
      <alignment horizontal="center" vertical="center"/>
      <protection locked="0"/>
    </xf>
    <xf numFmtId="38" fontId="15" fillId="4" borderId="20" xfId="1" applyFont="1" applyFill="1" applyBorder="1" applyAlignment="1" applyProtection="1">
      <alignment horizontal="justify" vertical="center"/>
      <protection locked="0"/>
    </xf>
    <xf numFmtId="38" fontId="12" fillId="0" borderId="2" xfId="1" applyFont="1" applyBorder="1" applyProtection="1">
      <alignment vertical="center"/>
      <protection locked="0"/>
    </xf>
    <xf numFmtId="38" fontId="12" fillId="4" borderId="24" xfId="1" applyFont="1" applyFill="1" applyBorder="1" applyAlignment="1" applyProtection="1">
      <alignment horizontal="center" vertical="center" wrapText="1"/>
      <protection locked="0"/>
    </xf>
    <xf numFmtId="38" fontId="12" fillId="4" borderId="25" xfId="1" applyFont="1" applyFill="1" applyBorder="1" applyAlignment="1" applyProtection="1">
      <alignment horizontal="center" vertical="center" wrapText="1"/>
      <protection locked="0"/>
    </xf>
    <xf numFmtId="38" fontId="12" fillId="0" borderId="29" xfId="1" applyFont="1" applyBorder="1" applyAlignment="1" applyProtection="1">
      <alignment horizontal="left" vertical="center" wrapText="1"/>
      <protection locked="0"/>
    </xf>
    <xf numFmtId="38" fontId="11" fillId="0" borderId="18" xfId="1" applyFont="1" applyBorder="1" applyAlignment="1" applyProtection="1">
      <alignment vertical="center"/>
      <protection locked="0"/>
    </xf>
    <xf numFmtId="38" fontId="12" fillId="0" borderId="29" xfId="1" applyFont="1" applyBorder="1" applyAlignment="1" applyProtection="1">
      <alignment horizontal="right" vertical="center"/>
      <protection locked="0"/>
    </xf>
    <xf numFmtId="38" fontId="12" fillId="0" borderId="21" xfId="1" applyFont="1" applyBorder="1" applyAlignment="1" applyProtection="1">
      <alignment horizontal="right" vertical="center"/>
      <protection locked="0"/>
    </xf>
    <xf numFmtId="38" fontId="11" fillId="0" borderId="21" xfId="1" applyFont="1" applyBorder="1" applyAlignment="1" applyProtection="1">
      <alignment vertical="center"/>
      <protection locked="0"/>
    </xf>
    <xf numFmtId="38" fontId="12" fillId="0" borderId="21" xfId="1" applyFont="1" applyBorder="1" applyAlignment="1" applyProtection="1">
      <alignment vertical="center" wrapText="1"/>
      <protection locked="0"/>
    </xf>
    <xf numFmtId="0" fontId="12" fillId="4" borderId="30" xfId="0" applyFont="1" applyFill="1" applyBorder="1" applyProtection="1">
      <alignment vertical="center"/>
      <protection locked="0"/>
    </xf>
    <xf numFmtId="38" fontId="12" fillId="4" borderId="31" xfId="1" applyFont="1" applyFill="1" applyBorder="1" applyAlignment="1" applyProtection="1">
      <alignment horizontal="right" vertical="center"/>
      <protection locked="0"/>
    </xf>
    <xf numFmtId="38" fontId="12" fillId="4" borderId="32" xfId="1" applyFont="1" applyFill="1" applyBorder="1" applyAlignment="1" applyProtection="1">
      <alignment horizontal="right" vertical="center"/>
      <protection locked="0"/>
    </xf>
    <xf numFmtId="0" fontId="12" fillId="4" borderId="20" xfId="0" applyFont="1" applyFill="1" applyBorder="1" applyAlignment="1" applyProtection="1">
      <alignment vertical="center" wrapText="1"/>
      <protection locked="0"/>
    </xf>
    <xf numFmtId="38" fontId="12" fillId="4" borderId="33" xfId="1" applyFont="1" applyFill="1" applyBorder="1" applyAlignment="1" applyProtection="1">
      <alignment horizontal="right" vertical="center"/>
      <protection locked="0"/>
    </xf>
    <xf numFmtId="38" fontId="12" fillId="4" borderId="34" xfId="1" applyFont="1" applyFill="1" applyBorder="1" applyAlignment="1" applyProtection="1">
      <alignment horizontal="right" vertical="center"/>
      <protection locked="0"/>
    </xf>
    <xf numFmtId="38" fontId="15" fillId="4" borderId="16" xfId="1" applyFont="1" applyFill="1" applyBorder="1" applyAlignment="1" applyProtection="1">
      <alignment horizontal="justify" vertical="center"/>
      <protection locked="0"/>
    </xf>
    <xf numFmtId="38" fontId="15" fillId="4" borderId="30" xfId="1" applyFont="1" applyFill="1" applyBorder="1" applyAlignment="1" applyProtection="1">
      <alignment vertical="center" wrapText="1"/>
      <protection locked="0"/>
    </xf>
    <xf numFmtId="0" fontId="2" fillId="0" borderId="0" xfId="0" applyFont="1" applyProtection="1">
      <alignment vertical="center"/>
      <protection locked="0"/>
    </xf>
    <xf numFmtId="38" fontId="15" fillId="0" borderId="0" xfId="1" applyFont="1" applyFill="1" applyBorder="1" applyAlignment="1" applyProtection="1">
      <alignment horizontal="right" vertical="center"/>
      <protection locked="0"/>
    </xf>
    <xf numFmtId="38" fontId="12" fillId="0" borderId="0" xfId="1" applyFont="1" applyBorder="1" applyProtection="1">
      <alignment vertical="center"/>
      <protection locked="0"/>
    </xf>
    <xf numFmtId="38" fontId="16" fillId="0" borderId="0" xfId="1" applyFont="1" applyAlignment="1" applyProtection="1">
      <alignment vertical="top"/>
      <protection locked="0"/>
    </xf>
    <xf numFmtId="38" fontId="12" fillId="0" borderId="0" xfId="1" applyFont="1" applyAlignment="1" applyProtection="1">
      <alignment vertical="center"/>
      <protection locked="0"/>
    </xf>
    <xf numFmtId="38" fontId="16" fillId="0" borderId="0" xfId="1" applyFont="1" applyAlignment="1" applyProtection="1">
      <alignment vertical="top" wrapText="1"/>
      <protection locked="0"/>
    </xf>
    <xf numFmtId="0" fontId="17" fillId="0" borderId="23" xfId="0" applyFont="1" applyBorder="1" applyAlignment="1" applyProtection="1">
      <alignment vertical="center" wrapText="1"/>
      <protection locked="0"/>
    </xf>
    <xf numFmtId="38" fontId="15" fillId="0" borderId="23" xfId="1" applyFont="1" applyFill="1" applyBorder="1" applyAlignment="1" applyProtection="1">
      <alignment horizontal="left" vertical="center"/>
      <protection locked="0"/>
    </xf>
    <xf numFmtId="38" fontId="12" fillId="0" borderId="23" xfId="1" applyFont="1" applyBorder="1" applyProtection="1">
      <alignment vertical="center"/>
      <protection locked="0"/>
    </xf>
    <xf numFmtId="38" fontId="12" fillId="0" borderId="35" xfId="1" applyFont="1" applyBorder="1" applyAlignment="1" applyProtection="1">
      <alignment vertical="center" wrapText="1"/>
      <protection locked="0"/>
    </xf>
    <xf numFmtId="38" fontId="12" fillId="0" borderId="37" xfId="1" applyFont="1" applyBorder="1" applyAlignment="1" applyProtection="1">
      <alignment vertical="center" wrapText="1"/>
      <protection locked="0"/>
    </xf>
    <xf numFmtId="0" fontId="12" fillId="0" borderId="0" xfId="1" applyNumberFormat="1" applyFont="1" applyProtection="1">
      <alignment vertical="center"/>
      <protection locked="0"/>
    </xf>
    <xf numFmtId="38" fontId="14" fillId="0" borderId="39" xfId="1" applyFont="1" applyBorder="1" applyAlignment="1" applyProtection="1">
      <alignment vertical="center" wrapText="1"/>
      <protection locked="0"/>
    </xf>
    <xf numFmtId="0" fontId="12" fillId="0" borderId="0" xfId="1" applyNumberFormat="1" applyFont="1" applyAlignment="1" applyProtection="1">
      <alignment vertical="center" wrapText="1"/>
      <protection locked="0"/>
    </xf>
    <xf numFmtId="38" fontId="12" fillId="0" borderId="0" xfId="1" applyFont="1" applyBorder="1" applyAlignment="1" applyProtection="1">
      <alignment vertical="center"/>
      <protection locked="0"/>
    </xf>
    <xf numFmtId="38" fontId="12" fillId="4" borderId="18" xfId="1" applyFont="1" applyFill="1" applyBorder="1" applyAlignment="1" applyProtection="1">
      <alignment horizontal="right" vertical="center" wrapText="1"/>
    </xf>
    <xf numFmtId="38" fontId="12" fillId="3" borderId="19" xfId="1" applyFont="1" applyFill="1" applyBorder="1" applyAlignment="1" applyProtection="1">
      <alignment horizontal="right" vertical="center"/>
    </xf>
    <xf numFmtId="38" fontId="12" fillId="4" borderId="25" xfId="1" applyFont="1" applyFill="1" applyBorder="1" applyAlignment="1" applyProtection="1">
      <alignment horizontal="right" vertical="center"/>
    </xf>
    <xf numFmtId="38" fontId="15" fillId="4" borderId="28" xfId="1" applyFont="1" applyFill="1" applyBorder="1" applyAlignment="1" applyProtection="1">
      <alignment horizontal="right" vertical="center"/>
    </xf>
    <xf numFmtId="38" fontId="15" fillId="2" borderId="28" xfId="1" applyFont="1" applyFill="1" applyBorder="1" applyAlignment="1" applyProtection="1">
      <alignment horizontal="right" vertical="center"/>
    </xf>
    <xf numFmtId="38" fontId="15" fillId="4" borderId="16" xfId="1" applyFont="1" applyFill="1" applyBorder="1" applyAlignment="1" applyProtection="1">
      <alignment horizontal="right" vertical="center"/>
    </xf>
    <xf numFmtId="38" fontId="15" fillId="4" borderId="20" xfId="1" applyFont="1" applyFill="1" applyBorder="1" applyAlignment="1" applyProtection="1">
      <alignment horizontal="right" vertical="center" wrapText="1"/>
    </xf>
    <xf numFmtId="38" fontId="12" fillId="4" borderId="17" xfId="1" applyFont="1" applyFill="1" applyBorder="1" applyProtection="1">
      <alignment vertical="center"/>
    </xf>
    <xf numFmtId="41" fontId="12" fillId="4" borderId="30" xfId="1" applyNumberFormat="1" applyFont="1" applyFill="1" applyBorder="1" applyAlignment="1" applyProtection="1">
      <alignment horizontal="right" vertical="center"/>
    </xf>
    <xf numFmtId="38" fontId="12" fillId="4" borderId="29" xfId="1" applyFont="1" applyFill="1" applyBorder="1" applyAlignment="1" applyProtection="1">
      <alignment horizontal="right" vertical="center" wrapText="1"/>
    </xf>
    <xf numFmtId="38" fontId="15" fillId="4" borderId="30" xfId="1" applyFont="1" applyFill="1" applyBorder="1" applyAlignment="1" applyProtection="1">
      <alignment horizontal="right" vertical="center"/>
    </xf>
    <xf numFmtId="38" fontId="15" fillId="2" borderId="1" xfId="1" applyFont="1" applyFill="1" applyBorder="1" applyProtection="1">
      <alignment vertical="center"/>
    </xf>
    <xf numFmtId="38" fontId="15" fillId="4" borderId="16" xfId="1" applyFont="1" applyFill="1" applyBorder="1" applyAlignment="1" applyProtection="1">
      <alignment horizontal="right" vertical="center" wrapText="1"/>
    </xf>
    <xf numFmtId="38" fontId="12" fillId="0" borderId="36" xfId="1" applyFont="1" applyBorder="1" applyAlignment="1" applyProtection="1">
      <alignment vertical="center" wrapText="1"/>
    </xf>
    <xf numFmtId="38" fontId="12" fillId="0" borderId="38" xfId="1" applyFont="1" applyBorder="1" applyAlignment="1" applyProtection="1">
      <alignment vertical="center" wrapText="1"/>
    </xf>
    <xf numFmtId="38" fontId="12" fillId="0" borderId="40" xfId="1" applyFont="1" applyBorder="1" applyAlignment="1" applyProtection="1">
      <alignment vertical="center" wrapText="1"/>
    </xf>
    <xf numFmtId="0" fontId="3" fillId="0" borderId="0" xfId="0" applyFont="1" applyProtection="1">
      <alignment vertical="center"/>
      <protection locked="0"/>
    </xf>
    <xf numFmtId="0" fontId="4" fillId="0" borderId="0" xfId="0" applyFont="1" applyProtection="1">
      <alignment vertical="center"/>
      <protection locked="0"/>
    </xf>
    <xf numFmtId="0" fontId="4" fillId="0" borderId="2" xfId="0" applyFont="1" applyBorder="1" applyProtection="1">
      <alignment vertical="center"/>
      <protection locked="0"/>
    </xf>
    <xf numFmtId="0" fontId="4" fillId="0" borderId="2" xfId="0" applyFont="1" applyBorder="1" applyAlignment="1" applyProtection="1">
      <alignment horizontal="center" vertical="center" wrapText="1"/>
      <protection locked="0"/>
    </xf>
    <xf numFmtId="0" fontId="6" fillId="0" borderId="2" xfId="0" applyFont="1" applyBorder="1" applyAlignment="1" applyProtection="1">
      <alignment vertical="center" wrapText="1"/>
      <protection locked="0"/>
    </xf>
    <xf numFmtId="0" fontId="5" fillId="7" borderId="0" xfId="0" applyFont="1" applyFill="1" applyProtection="1">
      <alignment vertical="center"/>
      <protection locked="0"/>
    </xf>
    <xf numFmtId="38" fontId="12" fillId="4" borderId="18" xfId="1" applyFont="1" applyFill="1" applyBorder="1" applyAlignment="1" applyProtection="1">
      <alignment horizontal="center" vertical="center" wrapText="1"/>
      <protection locked="0"/>
    </xf>
    <xf numFmtId="0" fontId="4" fillId="0" borderId="5" xfId="0" applyFont="1" applyBorder="1" applyProtection="1">
      <alignment vertical="center"/>
      <protection locked="0"/>
    </xf>
    <xf numFmtId="0" fontId="4" fillId="0" borderId="9" xfId="0" applyFont="1" applyBorder="1" applyProtection="1">
      <alignment vertical="center"/>
      <protection locked="0"/>
    </xf>
    <xf numFmtId="0" fontId="4" fillId="0" borderId="10" xfId="0" applyFont="1" applyBorder="1" applyProtection="1">
      <alignment vertical="center"/>
      <protection locked="0"/>
    </xf>
    <xf numFmtId="0" fontId="4" fillId="0" borderId="11" xfId="0" applyFont="1" applyBorder="1" applyProtection="1">
      <alignment vertical="center"/>
      <protection locked="0"/>
    </xf>
    <xf numFmtId="0" fontId="4" fillId="0" borderId="2" xfId="0" applyFont="1" applyBorder="1" applyAlignment="1" applyProtection="1">
      <alignment horizontal="center" vertical="center" wrapText="1"/>
      <protection locked="0"/>
    </xf>
    <xf numFmtId="38" fontId="4" fillId="12" borderId="1" xfId="0" applyNumberFormat="1" applyFont="1" applyFill="1" applyBorder="1" applyAlignment="1">
      <alignment horizontal="right" vertical="center" wrapText="1"/>
    </xf>
    <xf numFmtId="0" fontId="5" fillId="12" borderId="1" xfId="0" applyFont="1" applyFill="1" applyBorder="1" applyAlignment="1">
      <alignment horizontal="right" vertical="center" wrapText="1"/>
    </xf>
    <xf numFmtId="0" fontId="4" fillId="2" borderId="2" xfId="0" applyFont="1" applyFill="1" applyBorder="1" applyAlignment="1" applyProtection="1">
      <alignment horizontal="left" vertical="center" wrapText="1"/>
      <protection locked="0"/>
    </xf>
    <xf numFmtId="0" fontId="4" fillId="0" borderId="1" xfId="0" applyFont="1" applyBorder="1" applyAlignment="1" applyProtection="1">
      <alignment horizontal="center" vertical="center" wrapText="1"/>
      <protection locked="0"/>
    </xf>
    <xf numFmtId="0" fontId="4" fillId="9" borderId="2" xfId="0" applyFont="1" applyFill="1" applyBorder="1" applyAlignment="1" applyProtection="1">
      <alignment horizontal="left" vertical="center" wrapText="1"/>
      <protection locked="0"/>
    </xf>
    <xf numFmtId="0" fontId="5" fillId="0" borderId="4"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4" fillId="0" borderId="5" xfId="0" applyFont="1" applyBorder="1" applyAlignment="1" applyProtection="1">
      <alignment horizontal="left" vertical="top"/>
      <protection locked="0"/>
    </xf>
    <xf numFmtId="0" fontId="4" fillId="0" borderId="6" xfId="0" applyFont="1" applyBorder="1" applyAlignment="1" applyProtection="1">
      <alignment horizontal="left" vertical="top"/>
      <protection locked="0"/>
    </xf>
    <xf numFmtId="0" fontId="4" fillId="0" borderId="9" xfId="0" applyFont="1" applyBorder="1" applyAlignment="1" applyProtection="1">
      <alignment horizontal="left" vertical="top"/>
      <protection locked="0"/>
    </xf>
    <xf numFmtId="0" fontId="4" fillId="0" borderId="10" xfId="0" applyFont="1" applyBorder="1" applyAlignment="1" applyProtection="1">
      <alignment horizontal="left" vertical="top"/>
      <protection locked="0"/>
    </xf>
    <xf numFmtId="0" fontId="4" fillId="0" borderId="11" xfId="0" applyFont="1" applyBorder="1" applyAlignment="1" applyProtection="1">
      <alignment horizontal="left" vertical="top"/>
      <protection locked="0"/>
    </xf>
    <xf numFmtId="0" fontId="4" fillId="10" borderId="2" xfId="0" applyFont="1" applyFill="1" applyBorder="1" applyAlignment="1" applyProtection="1">
      <alignment horizontal="left" vertical="center" wrapText="1"/>
      <protection locked="0"/>
    </xf>
    <xf numFmtId="0" fontId="4" fillId="8" borderId="2" xfId="0" applyFont="1" applyFill="1" applyBorder="1" applyAlignment="1" applyProtection="1">
      <alignment horizontal="left" vertical="center" wrapText="1"/>
      <protection locked="0"/>
    </xf>
    <xf numFmtId="0" fontId="5" fillId="0" borderId="0" xfId="0" applyFont="1" applyAlignment="1" applyProtection="1">
      <alignment horizontal="left" vertical="center" wrapText="1"/>
      <protection locked="0"/>
    </xf>
    <xf numFmtId="0" fontId="4" fillId="0" borderId="7" xfId="0" applyFont="1" applyBorder="1" applyAlignment="1" applyProtection="1">
      <alignment horizontal="left" vertical="top"/>
      <protection locked="0"/>
    </xf>
    <xf numFmtId="0" fontId="4" fillId="0" borderId="0" xfId="0" applyFont="1" applyAlignment="1" applyProtection="1">
      <alignment horizontal="left" vertical="top"/>
      <protection locked="0"/>
    </xf>
    <xf numFmtId="0" fontId="4" fillId="0" borderId="8" xfId="0" applyFont="1" applyBorder="1" applyAlignment="1" applyProtection="1">
      <alignment horizontal="left" vertical="top"/>
      <protection locked="0"/>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4" fillId="0" borderId="0" xfId="0" applyFont="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4" fillId="0" borderId="9" xfId="0" applyFont="1" applyBorder="1" applyAlignment="1" applyProtection="1">
      <alignment horizontal="left" vertical="top" wrapText="1"/>
      <protection locked="0"/>
    </xf>
    <xf numFmtId="0" fontId="4" fillId="0" borderId="10"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4" fillId="0" borderId="0" xfId="0" applyFont="1" applyAlignment="1" applyProtection="1">
      <alignment horizontal="center" vertical="center"/>
      <protection locked="0"/>
    </xf>
    <xf numFmtId="0" fontId="6" fillId="0" borderId="4" xfId="0" applyFont="1" applyBorder="1" applyAlignment="1" applyProtection="1">
      <alignment horizontal="left" vertical="top" wrapText="1"/>
      <protection locked="0"/>
    </xf>
    <xf numFmtId="0" fontId="3" fillId="2" borderId="12" xfId="0" applyFont="1" applyFill="1" applyBorder="1" applyAlignment="1" applyProtection="1">
      <alignment horizontal="center" vertical="center"/>
      <protection locked="0"/>
    </xf>
    <xf numFmtId="0" fontId="3" fillId="2" borderId="13" xfId="0" applyFont="1" applyFill="1" applyBorder="1" applyAlignment="1" applyProtection="1">
      <alignment horizontal="center" vertical="center"/>
      <protection locked="0"/>
    </xf>
    <xf numFmtId="0" fontId="4" fillId="3" borderId="3" xfId="0" applyFont="1" applyFill="1" applyBorder="1" applyAlignment="1" applyProtection="1">
      <alignment horizontal="center" vertical="center"/>
      <protection locked="0"/>
    </xf>
    <xf numFmtId="0" fontId="4" fillId="0" borderId="3" xfId="0" applyFont="1" applyBorder="1" applyAlignment="1">
      <alignment horizontal="left" vertical="center" shrinkToFit="1"/>
    </xf>
    <xf numFmtId="38" fontId="12" fillId="4" borderId="18" xfId="1" applyFont="1" applyFill="1" applyBorder="1" applyAlignment="1" applyProtection="1">
      <alignment horizontal="center" vertical="center" wrapText="1"/>
      <protection locked="0"/>
    </xf>
    <xf numFmtId="38" fontId="12" fillId="4" borderId="20" xfId="1" applyFont="1" applyFill="1" applyBorder="1" applyAlignment="1" applyProtection="1">
      <alignment horizontal="center" vertical="center" wrapText="1"/>
      <protection locked="0"/>
    </xf>
    <xf numFmtId="38" fontId="15" fillId="5" borderId="3" xfId="1" applyFont="1" applyFill="1" applyBorder="1" applyAlignment="1" applyProtection="1">
      <alignment horizontal="center" vertical="center"/>
      <protection locked="0"/>
    </xf>
    <xf numFmtId="38" fontId="10" fillId="0" borderId="0" xfId="1" applyFont="1" applyAlignment="1" applyProtection="1">
      <alignment horizontal="left" vertical="center"/>
      <protection locked="0"/>
    </xf>
    <xf numFmtId="38" fontId="12" fillId="0" borderId="14" xfId="1" applyFont="1" applyBorder="1" applyProtection="1">
      <alignment vertical="center"/>
      <protection locked="0"/>
    </xf>
    <xf numFmtId="38" fontId="12" fillId="0" borderId="15" xfId="1" applyFont="1" applyBorder="1" applyProtection="1">
      <alignment vertical="center"/>
      <protection locked="0"/>
    </xf>
    <xf numFmtId="38" fontId="12" fillId="0" borderId="16" xfId="1" applyFont="1" applyBorder="1" applyAlignment="1" applyProtection="1">
      <alignment horizontal="center" vertical="center"/>
      <protection locked="0"/>
    </xf>
    <xf numFmtId="38" fontId="12" fillId="0" borderId="17" xfId="1" applyFont="1" applyBorder="1" applyAlignment="1" applyProtection="1">
      <alignment horizontal="center" vertical="center"/>
      <protection locked="0"/>
    </xf>
    <xf numFmtId="38" fontId="12" fillId="0" borderId="2" xfId="1" applyFont="1" applyBorder="1" applyAlignment="1" applyProtection="1">
      <alignment horizontal="center" vertical="center"/>
      <protection locked="0"/>
    </xf>
    <xf numFmtId="38" fontId="12" fillId="4" borderId="18" xfId="1" applyFont="1" applyFill="1" applyBorder="1" applyAlignment="1" applyProtection="1">
      <alignment horizontal="center" vertical="center"/>
      <protection locked="0"/>
    </xf>
    <xf numFmtId="38" fontId="12" fillId="4" borderId="20" xfId="1" applyFont="1" applyFill="1" applyBorder="1" applyAlignment="1" applyProtection="1">
      <alignment horizontal="center" vertical="center"/>
      <protection locked="0"/>
    </xf>
    <xf numFmtId="38" fontId="15" fillId="0" borderId="3" xfId="1" applyFont="1" applyBorder="1" applyAlignment="1" applyProtection="1">
      <alignment horizontal="center" vertical="center"/>
    </xf>
    <xf numFmtId="38" fontId="10" fillId="7" borderId="0" xfId="1" applyFont="1" applyFill="1" applyAlignment="1">
      <alignment horizontal="center" vertical="center"/>
    </xf>
    <xf numFmtId="0" fontId="4" fillId="0" borderId="4" xfId="0" applyFont="1" applyBorder="1" applyAlignment="1">
      <alignment horizontal="left" vertical="top" wrapText="1"/>
    </xf>
    <xf numFmtId="0" fontId="4" fillId="0" borderId="5" xfId="0" applyFont="1" applyBorder="1" applyAlignment="1">
      <alignment horizontal="left" vertical="top"/>
    </xf>
    <xf numFmtId="0" fontId="4" fillId="0" borderId="6" xfId="0" applyFont="1" applyBorder="1" applyAlignment="1">
      <alignment horizontal="left" vertical="top"/>
    </xf>
    <xf numFmtId="0" fontId="4" fillId="0" borderId="9" xfId="0" applyFont="1" applyBorder="1" applyAlignment="1">
      <alignment horizontal="left" vertical="top"/>
    </xf>
    <xf numFmtId="0" fontId="4" fillId="0" borderId="10" xfId="0" applyFont="1" applyBorder="1" applyAlignment="1">
      <alignment horizontal="left" vertical="top"/>
    </xf>
    <xf numFmtId="0" fontId="4" fillId="0" borderId="11" xfId="0" applyFont="1" applyBorder="1" applyAlignment="1">
      <alignment horizontal="left" vertical="top"/>
    </xf>
    <xf numFmtId="0" fontId="5" fillId="0" borderId="0" xfId="0" applyFont="1" applyAlignment="1">
      <alignment horizontal="left" vertical="center" wrapText="1"/>
    </xf>
    <xf numFmtId="0" fontId="4" fillId="0" borderId="7" xfId="0" applyFont="1" applyBorder="1" applyAlignment="1">
      <alignment horizontal="left" vertical="top"/>
    </xf>
    <xf numFmtId="0" fontId="4" fillId="0" borderId="0" xfId="0" applyFont="1" applyAlignment="1">
      <alignment horizontal="left" vertical="top"/>
    </xf>
    <xf numFmtId="0" fontId="4" fillId="0" borderId="8" xfId="0" applyFont="1" applyBorder="1" applyAlignment="1">
      <alignment horizontal="left" vertical="top"/>
    </xf>
    <xf numFmtId="0" fontId="4" fillId="0" borderId="5" xfId="0" applyFont="1" applyBorder="1" applyAlignment="1">
      <alignment horizontal="left" vertical="top" wrapTex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0" xfId="0" applyFont="1" applyAlignment="1">
      <alignment horizontal="left" vertical="top" wrapText="1"/>
    </xf>
    <xf numFmtId="0" fontId="4" fillId="0" borderId="8" xfId="0" applyFont="1" applyBorder="1" applyAlignment="1">
      <alignment horizontal="left" vertical="top" wrapText="1"/>
    </xf>
    <xf numFmtId="0" fontId="4" fillId="0" borderId="9" xfId="0" applyFont="1" applyBorder="1" applyAlignment="1">
      <alignment horizontal="left" vertical="top" wrapText="1"/>
    </xf>
    <xf numFmtId="0" fontId="4" fillId="0" borderId="10" xfId="0" applyFont="1" applyBorder="1" applyAlignment="1">
      <alignment horizontal="left" vertical="top" wrapText="1"/>
    </xf>
    <xf numFmtId="0" fontId="4" fillId="0" borderId="11" xfId="0" applyFont="1" applyBorder="1" applyAlignment="1">
      <alignment horizontal="left" vertical="top" wrapText="1"/>
    </xf>
    <xf numFmtId="0" fontId="4" fillId="0" borderId="0" xfId="0" applyFont="1" applyAlignment="1">
      <alignment horizontal="center"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5" fillId="0" borderId="4" xfId="0" applyFont="1" applyBorder="1" applyAlignment="1">
      <alignment horizontal="left" vertical="top" wrapText="1"/>
    </xf>
    <xf numFmtId="0" fontId="5" fillId="0" borderId="5" xfId="0" applyFont="1" applyBorder="1" applyAlignment="1">
      <alignment horizontal="left" vertical="top" wrapText="1"/>
    </xf>
    <xf numFmtId="0" fontId="5" fillId="0" borderId="6" xfId="0" applyFont="1" applyBorder="1" applyAlignment="1">
      <alignment horizontal="left" vertical="top" wrapText="1"/>
    </xf>
    <xf numFmtId="0" fontId="5" fillId="0" borderId="7" xfId="0" applyFont="1" applyBorder="1" applyAlignment="1">
      <alignment horizontal="left" vertical="top" wrapText="1"/>
    </xf>
    <xf numFmtId="0" fontId="5" fillId="0" borderId="0" xfId="0" applyFont="1" applyAlignment="1">
      <alignment horizontal="left" vertical="top" wrapText="1"/>
    </xf>
    <xf numFmtId="0" fontId="5" fillId="0" borderId="8" xfId="0" applyFont="1" applyBorder="1" applyAlignment="1">
      <alignment horizontal="left" vertical="top" wrapText="1"/>
    </xf>
    <xf numFmtId="0" fontId="5" fillId="0" borderId="9" xfId="0" applyFont="1" applyBorder="1" applyAlignment="1">
      <alignment horizontal="left" vertical="top" wrapText="1"/>
    </xf>
    <xf numFmtId="0" fontId="5" fillId="0" borderId="10" xfId="0" applyFont="1" applyBorder="1" applyAlignment="1">
      <alignment horizontal="left" vertical="top" wrapText="1"/>
    </xf>
    <xf numFmtId="0" fontId="5" fillId="0" borderId="11" xfId="0" applyFont="1" applyBorder="1" applyAlignment="1">
      <alignment horizontal="left" vertical="top" wrapText="1"/>
    </xf>
    <xf numFmtId="0" fontId="4" fillId="0" borderId="4" xfId="0" applyFont="1" applyBorder="1" applyAlignment="1">
      <alignment horizontal="left" vertical="top"/>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4" fillId="3" borderId="3" xfId="0" applyFont="1" applyFill="1" applyBorder="1" applyAlignment="1">
      <alignment horizontal="center" vertical="center"/>
    </xf>
    <xf numFmtId="0" fontId="4" fillId="0" borderId="2" xfId="0" applyFont="1" applyBorder="1" applyAlignment="1">
      <alignment horizontal="center" vertical="center" wrapText="1"/>
    </xf>
    <xf numFmtId="38" fontId="5" fillId="13" borderId="1" xfId="0" applyNumberFormat="1" applyFont="1" applyFill="1" applyBorder="1" applyAlignment="1">
      <alignment horizontal="right" vertical="center" wrapText="1"/>
    </xf>
    <xf numFmtId="0" fontId="5" fillId="13" borderId="1" xfId="0" applyFont="1" applyFill="1" applyBorder="1" applyAlignment="1">
      <alignment horizontal="right" vertical="center" wrapText="1"/>
    </xf>
    <xf numFmtId="0" fontId="4" fillId="0" borderId="1" xfId="0" applyFont="1" applyBorder="1" applyAlignment="1">
      <alignment horizontal="center" vertical="center" wrapText="1"/>
    </xf>
    <xf numFmtId="3" fontId="5" fillId="13" borderId="1" xfId="0" applyNumberFormat="1" applyFont="1" applyFill="1" applyBorder="1" applyAlignment="1">
      <alignment horizontal="right" vertical="center" wrapText="1"/>
    </xf>
    <xf numFmtId="0" fontId="4" fillId="2" borderId="2" xfId="0" applyFont="1" applyFill="1" applyBorder="1" applyAlignment="1">
      <alignment horizontal="left" vertical="center" wrapText="1"/>
    </xf>
    <xf numFmtId="0" fontId="4" fillId="9" borderId="2" xfId="0" applyFont="1" applyFill="1" applyBorder="1" applyAlignment="1">
      <alignment horizontal="left" vertical="center" wrapText="1"/>
    </xf>
    <xf numFmtId="0" fontId="4" fillId="10" borderId="2" xfId="0" applyFont="1" applyFill="1" applyBorder="1" applyAlignment="1">
      <alignment horizontal="left" vertical="center" wrapText="1"/>
    </xf>
    <xf numFmtId="0" fontId="4" fillId="8" borderId="2" xfId="0" applyFont="1" applyFill="1" applyBorder="1" applyAlignment="1">
      <alignment horizontal="left" vertical="center" wrapText="1"/>
    </xf>
    <xf numFmtId="38" fontId="20" fillId="0" borderId="0" xfId="1" applyFont="1" applyAlignment="1">
      <alignment horizontal="center" vertical="center"/>
    </xf>
    <xf numFmtId="38" fontId="12" fillId="0" borderId="14" xfId="1" applyFont="1" applyBorder="1">
      <alignment vertical="center"/>
    </xf>
    <xf numFmtId="38" fontId="12" fillId="0" borderId="15" xfId="1" applyFont="1" applyBorder="1">
      <alignment vertical="center"/>
    </xf>
    <xf numFmtId="38" fontId="12" fillId="0" borderId="46" xfId="1" applyFont="1" applyBorder="1">
      <alignment vertical="center"/>
    </xf>
    <xf numFmtId="38" fontId="12" fillId="0" borderId="47" xfId="1" applyFont="1" applyBorder="1">
      <alignment vertical="center"/>
    </xf>
    <xf numFmtId="38" fontId="12" fillId="0" borderId="2" xfId="1" applyFont="1" applyBorder="1" applyAlignment="1">
      <alignment horizontal="center" vertical="center"/>
    </xf>
    <xf numFmtId="38" fontId="12" fillId="4" borderId="18" xfId="1" applyFont="1" applyFill="1" applyBorder="1" applyAlignment="1">
      <alignment horizontal="center" vertical="center"/>
    </xf>
    <xf numFmtId="38" fontId="12" fillId="4" borderId="20" xfId="1" applyFont="1" applyFill="1" applyBorder="1" applyAlignment="1">
      <alignment horizontal="center" vertical="center"/>
    </xf>
    <xf numFmtId="38" fontId="12" fillId="4" borderId="18" xfId="1" applyFont="1" applyFill="1" applyBorder="1" applyAlignment="1">
      <alignment horizontal="center" vertical="center" wrapText="1"/>
    </xf>
    <xf numFmtId="38" fontId="12" fillId="4" borderId="20" xfId="1" applyFont="1" applyFill="1" applyBorder="1" applyAlignment="1">
      <alignment horizontal="center" vertical="center" wrapText="1"/>
    </xf>
  </cellXfs>
  <cellStyles count="3">
    <cellStyle name="桁区切り" xfId="1" builtinId="6"/>
    <cellStyle name="標準" xfId="0" builtinId="0"/>
    <cellStyle name="標準 2" xfId="2" xr:uid="{00000000-0005-0000-0000-000002000000}"/>
  </cellStyles>
  <dxfs count="11">
    <dxf>
      <font>
        <b/>
        <i val="0"/>
        <color rgb="FFFF0000"/>
      </font>
    </dxf>
    <dxf>
      <font>
        <b/>
        <i val="0"/>
        <color rgb="FFFF0000"/>
      </font>
      <fill>
        <patternFill patternType="none">
          <bgColor auto="1"/>
        </patternFill>
      </fill>
    </dxf>
    <dxf>
      <font>
        <b/>
        <i val="0"/>
        <color rgb="FFFF0000"/>
      </font>
      <fill>
        <patternFill patternType="none">
          <bgColor auto="1"/>
        </patternFill>
      </fill>
    </dxf>
    <dxf>
      <font>
        <b val="0"/>
        <i val="0"/>
        <color auto="1"/>
      </font>
      <fill>
        <patternFill>
          <bgColor rgb="FFFF9999"/>
        </patternFill>
      </fill>
    </dxf>
    <dxf>
      <fill>
        <patternFill>
          <fgColor rgb="FFFF0000"/>
        </patternFill>
      </fill>
    </dxf>
    <dxf>
      <fill>
        <patternFill>
          <bgColor rgb="FFFF0000"/>
        </patternFill>
      </fill>
    </dxf>
    <dxf>
      <font>
        <color auto="1"/>
      </font>
      <fill>
        <patternFill>
          <bgColor rgb="FFFF9999"/>
        </patternFill>
      </fill>
    </dxf>
    <dxf>
      <font>
        <b/>
        <i val="0"/>
        <color rgb="FFFF0000"/>
      </font>
    </dxf>
    <dxf>
      <font>
        <b/>
        <i val="0"/>
        <color rgb="FFFF0000"/>
      </font>
      <fill>
        <patternFill patternType="none">
          <bgColor auto="1"/>
        </patternFill>
      </fill>
    </dxf>
    <dxf>
      <font>
        <b/>
        <i val="0"/>
        <color rgb="FFFF0000"/>
      </font>
      <fill>
        <patternFill patternType="none">
          <bgColor auto="1"/>
        </patternFill>
      </fill>
    </dxf>
    <dxf>
      <font>
        <b val="0"/>
        <i val="0"/>
        <color auto="1"/>
      </font>
      <fill>
        <patternFill>
          <bgColor rgb="FFFF9999"/>
        </patternFill>
      </fill>
    </dxf>
  </dxfs>
  <tableStyles count="0" defaultTableStyle="TableStyleMedium2" defaultPivotStyle="PivotStyleLight16"/>
  <colors>
    <mruColors>
      <color rgb="FFFFCCCC"/>
      <color rgb="FFFF9999"/>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5</xdr:col>
      <xdr:colOff>112059</xdr:colOff>
      <xdr:row>32</xdr:row>
      <xdr:rowOff>44823</xdr:rowOff>
    </xdr:from>
    <xdr:to>
      <xdr:col>5</xdr:col>
      <xdr:colOff>649941</xdr:colOff>
      <xdr:row>33</xdr:row>
      <xdr:rowOff>224118</xdr:rowOff>
    </xdr:to>
    <xdr:sp macro="" textlink="">
      <xdr:nvSpPr>
        <xdr:cNvPr id="2" name="右矢印 1">
          <a:extLst>
            <a:ext uri="{FF2B5EF4-FFF2-40B4-BE49-F238E27FC236}">
              <a16:creationId xmlns:a16="http://schemas.microsoft.com/office/drawing/2014/main" id="{00000000-0008-0000-0000-000002000000}"/>
            </a:ext>
          </a:extLst>
        </xdr:cNvPr>
        <xdr:cNvSpPr/>
      </xdr:nvSpPr>
      <xdr:spPr>
        <a:xfrm>
          <a:off x="3731559" y="6902823"/>
          <a:ext cx="537882" cy="4332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112059</xdr:colOff>
      <xdr:row>91</xdr:row>
      <xdr:rowOff>44823</xdr:rowOff>
    </xdr:from>
    <xdr:to>
      <xdr:col>5</xdr:col>
      <xdr:colOff>649941</xdr:colOff>
      <xdr:row>92</xdr:row>
      <xdr:rowOff>224118</xdr:rowOff>
    </xdr:to>
    <xdr:sp macro="" textlink="">
      <xdr:nvSpPr>
        <xdr:cNvPr id="6" name="右矢印 11">
          <a:extLst>
            <a:ext uri="{FF2B5EF4-FFF2-40B4-BE49-F238E27FC236}">
              <a16:creationId xmlns:a16="http://schemas.microsoft.com/office/drawing/2014/main" id="{00000000-0008-0000-0000-000006000000}"/>
            </a:ext>
          </a:extLst>
        </xdr:cNvPr>
        <xdr:cNvSpPr/>
      </xdr:nvSpPr>
      <xdr:spPr>
        <a:xfrm>
          <a:off x="3731559" y="40938823"/>
          <a:ext cx="537882" cy="4332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9526</xdr:colOff>
      <xdr:row>43</xdr:row>
      <xdr:rowOff>201610</xdr:rowOff>
    </xdr:from>
    <xdr:to>
      <xdr:col>5</xdr:col>
      <xdr:colOff>402168</xdr:colOff>
      <xdr:row>60</xdr:row>
      <xdr:rowOff>95250</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9526" y="10463210"/>
          <a:ext cx="6564842" cy="3665540"/>
        </a:xfrm>
        <a:prstGeom prst="roundRect">
          <a:avLst>
            <a:gd name="adj" fmla="val 505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fPrintsWithSheet="0"/>
  </xdr:twoCellAnchor>
  <xdr:twoCellAnchor>
    <xdr:from>
      <xdr:col>0</xdr:col>
      <xdr:colOff>112715</xdr:colOff>
      <xdr:row>48</xdr:row>
      <xdr:rowOff>136525</xdr:rowOff>
    </xdr:from>
    <xdr:to>
      <xdr:col>0</xdr:col>
      <xdr:colOff>360365</xdr:colOff>
      <xdr:row>49</xdr:row>
      <xdr:rowOff>127000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12715" y="11503025"/>
          <a:ext cx="247650" cy="212725"/>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0</xdr:col>
      <xdr:colOff>523875</xdr:colOff>
      <xdr:row>47</xdr:row>
      <xdr:rowOff>65087</xdr:rowOff>
    </xdr:from>
    <xdr:to>
      <xdr:col>4</xdr:col>
      <xdr:colOff>1111250</xdr:colOff>
      <xdr:row>50</xdr:row>
      <xdr:rowOff>142876</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523875" y="11209337"/>
          <a:ext cx="5635625" cy="7445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1100">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100">
              <a:latin typeface="メイリオ" panose="020B0604030504040204" pitchFamily="50" charset="-128"/>
              <a:ea typeface="メイリオ" panose="020B0604030504040204" pitchFamily="50" charset="-128"/>
              <a:cs typeface="メイリオ" panose="020B0604030504040204" pitchFamily="50" charset="-128"/>
            </a:rPr>
            <a:t>ア</a:t>
          </a:r>
          <a:r>
            <a:rPr kumimoji="1" lang="en-US" altLang="ja-JP" sz="1100">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ja-JP" sz="1100">
              <a:solidFill>
                <a:schemeClr val="dk1"/>
              </a:solidFill>
              <a:latin typeface="メイリオ" panose="020B0604030504040204" pitchFamily="50" charset="-128"/>
              <a:ea typeface="メイリオ" panose="020B0604030504040204" pitchFamily="50" charset="-128"/>
              <a:cs typeface="メイリオ" panose="020B0604030504040204" pitchFamily="50" charset="-128"/>
            </a:rPr>
            <a:t>収入の部</a:t>
          </a:r>
          <a:r>
            <a:rPr kumimoji="1" lang="en-US" altLang="ja-JP" sz="1100">
              <a:solidFill>
                <a:schemeClr val="dk1"/>
              </a:solidFill>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ja-JP" sz="1100">
              <a:solidFill>
                <a:schemeClr val="dk1"/>
              </a:solidFill>
              <a:latin typeface="メイリオ" panose="020B0604030504040204" pitchFamily="50" charset="-128"/>
              <a:ea typeface="メイリオ" panose="020B0604030504040204" pitchFamily="50" charset="-128"/>
              <a:cs typeface="メイリオ" panose="020B0604030504040204" pitchFamily="50" charset="-128"/>
            </a:rPr>
            <a:t>の予算額 </a:t>
          </a:r>
          <a:r>
            <a:rPr kumimoji="1" lang="en-US" altLang="ja-JP" sz="1100">
              <a:solidFill>
                <a:schemeClr val="dk1"/>
              </a:solidFill>
              <a:latin typeface="メイリオ" panose="020B0604030504040204" pitchFamily="50" charset="-128"/>
              <a:ea typeface="メイリオ" panose="020B0604030504040204" pitchFamily="50" charset="-128"/>
              <a:cs typeface="メイリオ" panose="020B0604030504040204" pitchFamily="50" charset="-128"/>
            </a:rPr>
            <a:t>(A)</a:t>
          </a:r>
          <a:r>
            <a:rPr kumimoji="1" lang="ja-JP" altLang="en-US" sz="1100">
              <a:solidFill>
                <a:schemeClr val="dk1"/>
              </a:solidFill>
              <a:latin typeface="メイリオ" panose="020B0604030504040204" pitchFamily="50" charset="-128"/>
              <a:ea typeface="メイリオ" panose="020B0604030504040204" pitchFamily="50" charset="-128"/>
              <a:cs typeface="メイリオ" panose="020B0604030504040204" pitchFamily="50" charset="-128"/>
            </a:rPr>
            <a:t>の①日本財団助成金収入と③収入合計は、</a:t>
          </a:r>
          <a:endParaRPr kumimoji="1" lang="en-US" altLang="ja-JP" sz="1100">
            <a:solidFill>
              <a:schemeClr val="dk1"/>
            </a:solidFill>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en-US" sz="1100">
              <a:solidFill>
                <a:schemeClr val="dk1"/>
              </a:solidFill>
              <a:latin typeface="メイリオ" panose="020B0604030504040204" pitchFamily="50" charset="-128"/>
              <a:ea typeface="メイリオ" panose="020B0604030504040204" pitchFamily="50" charset="-128"/>
              <a:cs typeface="メイリオ" panose="020B0604030504040204" pitchFamily="50" charset="-128"/>
            </a:rPr>
            <a:t>　　契約書に記載されている助成金額及び事業費総額と一致しているか。</a:t>
          </a:r>
          <a:endParaRPr kumimoji="1" lang="en-US" altLang="ja-JP" sz="1100">
            <a:solidFill>
              <a:schemeClr val="dk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0</xdr:col>
      <xdr:colOff>523875</xdr:colOff>
      <xdr:row>44</xdr:row>
      <xdr:rowOff>185737</xdr:rowOff>
    </xdr:from>
    <xdr:to>
      <xdr:col>1</xdr:col>
      <xdr:colOff>685800</xdr:colOff>
      <xdr:row>46</xdr:row>
      <xdr:rowOff>20637</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523875" y="10663237"/>
          <a:ext cx="1895475" cy="279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latin typeface="メイリオ" panose="020B0604030504040204" pitchFamily="50" charset="-128"/>
              <a:ea typeface="メイリオ" panose="020B0604030504040204" pitchFamily="50" charset="-128"/>
              <a:cs typeface="メイリオ" panose="020B0604030504040204" pitchFamily="50" charset="-128"/>
            </a:rPr>
            <a:t>セルフチェック項目</a:t>
          </a:r>
          <a:endParaRPr kumimoji="1" lang="en-US" altLang="ja-JP" sz="1100">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0</xdr:col>
      <xdr:colOff>112716</xdr:colOff>
      <xdr:row>52</xdr:row>
      <xdr:rowOff>49213</xdr:rowOff>
    </xdr:from>
    <xdr:to>
      <xdr:col>0</xdr:col>
      <xdr:colOff>360366</xdr:colOff>
      <xdr:row>53</xdr:row>
      <xdr:rowOff>39688</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12716" y="12304713"/>
          <a:ext cx="247650" cy="212725"/>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0</xdr:col>
      <xdr:colOff>547687</xdr:colOff>
      <xdr:row>51</xdr:row>
      <xdr:rowOff>80962</xdr:rowOff>
    </xdr:from>
    <xdr:to>
      <xdr:col>4</xdr:col>
      <xdr:colOff>1111250</xdr:colOff>
      <xdr:row>54</xdr:row>
      <xdr:rowOff>158751</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547687" y="12114212"/>
          <a:ext cx="5611813" cy="7445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イ</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収入の部</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の予算額</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(A)</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③収入合計と</a:t>
          </a:r>
          <a:endParaRPr kumimoji="1" lang="en-US" altLang="ja-JP" sz="1100">
            <a:solidFill>
              <a:schemeClr val="dk1"/>
            </a:solidFill>
            <a:effectLst/>
            <a:latin typeface="メイリオ" panose="020B0604030504040204" pitchFamily="50" charset="-128"/>
            <a:ea typeface="メイリオ" panose="020B060403050404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メイリオ" panose="020B0604030504040204" pitchFamily="50" charset="-128"/>
              <a:ea typeface="メイリオ" panose="020B0604030504040204" pitchFamily="50" charset="-128"/>
              <a:cs typeface="+mn-cs"/>
            </a:rPr>
            <a:t>　　</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支出の部</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の日本財団承認済の予算額</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(x)</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④支出合計</a:t>
          </a:r>
          <a:r>
            <a:rPr kumimoji="0" lang="ja-JP" altLang="en-US" sz="1100">
              <a:solidFill>
                <a:schemeClr val="dk1"/>
              </a:solidFill>
              <a:effectLst/>
              <a:latin typeface="メイリオ" panose="020B0604030504040204" pitchFamily="50" charset="-128"/>
              <a:ea typeface="メイリオ" panose="020B0604030504040204" pitchFamily="50" charset="-128"/>
              <a:cs typeface="+mn-cs"/>
            </a:rPr>
            <a:t>が一致しているか。</a:t>
          </a:r>
          <a:endParaRPr lang="ja-JP" altLang="ja-JP">
            <a:effectLst/>
            <a:latin typeface="メイリオ" panose="020B0604030504040204" pitchFamily="50" charset="-128"/>
            <a:ea typeface="メイリオ" panose="020B0604030504040204" pitchFamily="50" charset="-128"/>
          </a:endParaRPr>
        </a:p>
      </xdr:txBody>
    </xdr:sp>
    <xdr:clientData/>
  </xdr:twoCellAnchor>
  <xdr:twoCellAnchor>
    <xdr:from>
      <xdr:col>0</xdr:col>
      <xdr:colOff>130179</xdr:colOff>
      <xdr:row>56</xdr:row>
      <xdr:rowOff>74613</xdr:rowOff>
    </xdr:from>
    <xdr:to>
      <xdr:col>0</xdr:col>
      <xdr:colOff>377829</xdr:colOff>
      <xdr:row>57</xdr:row>
      <xdr:rowOff>65088</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30179" y="13219113"/>
          <a:ext cx="247650" cy="212725"/>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0</xdr:col>
      <xdr:colOff>565150</xdr:colOff>
      <xdr:row>55</xdr:row>
      <xdr:rowOff>106362</xdr:rowOff>
    </xdr:from>
    <xdr:to>
      <xdr:col>4</xdr:col>
      <xdr:colOff>1111250</xdr:colOff>
      <xdr:row>58</xdr:row>
      <xdr:rowOff>184151</xdr:rowOff>
    </xdr:to>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565150" y="13028612"/>
          <a:ext cx="5594350" cy="7445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rtl="0" eaLnBrk="1" fontAlgn="auto" latinLnBrk="0" hangingPunct="1"/>
          <a:r>
            <a:rPr kumimoji="1" lang="en-US" altLang="ja-JP" sz="1100">
              <a:solidFill>
                <a:schemeClr val="dk1"/>
              </a:solidFill>
              <a:effectLst/>
              <a:latin typeface="メイリオ" panose="020B0604030504040204" pitchFamily="50" charset="-128"/>
              <a:ea typeface="メイリオ" panose="020B0604030504040204" pitchFamily="50" charset="-128"/>
              <a:cs typeface="+mn-cs"/>
            </a:rPr>
            <a:t>(</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ウ</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一致確認</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欄は全て</a:t>
          </a:r>
          <a:r>
            <a:rPr kumimoji="1" lang="ja-JP" altLang="en-US" sz="1100">
              <a:solidFill>
                <a:schemeClr val="dk1"/>
              </a:solidFill>
              <a:effectLst/>
              <a:latin typeface="メイリオ" panose="020B0604030504040204" pitchFamily="50" charset="-128"/>
              <a:ea typeface="メイリオ" panose="020B0604030504040204" pitchFamily="50" charset="-128"/>
              <a:cs typeface="+mn-cs"/>
            </a:rPr>
            <a:t>「</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OK</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」であるか。</a:t>
          </a:r>
          <a:endParaRPr lang="ja-JP" altLang="ja-JP">
            <a:effectLst/>
            <a:latin typeface="メイリオ" panose="020B0604030504040204" pitchFamily="50" charset="-128"/>
            <a:ea typeface="メイリオ" panose="020B060403050404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0</xdr:col>
          <xdr:colOff>114300</xdr:colOff>
          <xdr:row>48</xdr:row>
          <xdr:rowOff>142875</xdr:rowOff>
        </xdr:from>
        <xdr:to>
          <xdr:col>0</xdr:col>
          <xdr:colOff>447675</xdr:colOff>
          <xdr:row>49</xdr:row>
          <xdr:rowOff>152400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52</xdr:row>
          <xdr:rowOff>9525</xdr:rowOff>
        </xdr:from>
        <xdr:to>
          <xdr:col>0</xdr:col>
          <xdr:colOff>428625</xdr:colOff>
          <xdr:row>53</xdr:row>
          <xdr:rowOff>38100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56</xdr:row>
          <xdr:rowOff>38100</xdr:rowOff>
        </xdr:from>
        <xdr:to>
          <xdr:col>0</xdr:col>
          <xdr:colOff>466725</xdr:colOff>
          <xdr:row>57</xdr:row>
          <xdr:rowOff>66675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3</xdr:col>
      <xdr:colOff>1009650</xdr:colOff>
      <xdr:row>7</xdr:row>
      <xdr:rowOff>66675</xdr:rowOff>
    </xdr:from>
    <xdr:to>
      <xdr:col>8</xdr:col>
      <xdr:colOff>276225</xdr:colOff>
      <xdr:row>10</xdr:row>
      <xdr:rowOff>76200</xdr:rowOff>
    </xdr:to>
    <xdr:sp macro="" textlink="">
      <xdr:nvSpPr>
        <xdr:cNvPr id="2" name="角丸四角形吹き出し 3">
          <a:extLst>
            <a:ext uri="{FF2B5EF4-FFF2-40B4-BE49-F238E27FC236}">
              <a16:creationId xmlns:a16="http://schemas.microsoft.com/office/drawing/2014/main" id="{00000000-0008-0000-0200-000002000000}"/>
            </a:ext>
          </a:extLst>
        </xdr:cNvPr>
        <xdr:cNvSpPr>
          <a:spLocks noChangeArrowheads="1"/>
        </xdr:cNvSpPr>
      </xdr:nvSpPr>
      <xdr:spPr bwMode="auto">
        <a:xfrm>
          <a:off x="4724400" y="2286000"/>
          <a:ext cx="4495800" cy="723900"/>
        </a:xfrm>
        <a:prstGeom prst="wedgeRoundRectCallout">
          <a:avLst>
            <a:gd name="adj1" fmla="val 2928"/>
            <a:gd name="adj2" fmla="val -101363"/>
            <a:gd name="adj3" fmla="val 16667"/>
          </a:avLst>
        </a:prstGeom>
        <a:solidFill>
          <a:srgbClr val="FFFFFF"/>
        </a:solidFill>
        <a:ln w="9525" algn="ctr">
          <a:solidFill>
            <a:srgbClr val="000000"/>
          </a:solidFill>
          <a:miter lim="800000"/>
          <a:headEnd/>
          <a:tailEnd/>
        </a:ln>
      </xdr:spPr>
      <xdr:txBody>
        <a:bodyPr rot="0" vert="horz" wrap="square" lIns="91440" tIns="45720" rIns="91440" bIns="45720" anchor="ctr" anchorCtr="0" upright="1">
          <a:noAutofit/>
        </a:bodyPr>
        <a:lstStyle/>
        <a:p>
          <a:pPr>
            <a:spcAft>
              <a:spcPts val="0"/>
            </a:spcAft>
          </a:pPr>
          <a:r>
            <a:rPr lang="ja-JP" altLang="en-US"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返還いただく見込み額です。</a:t>
          </a:r>
          <a:endParaRPr lang="en-US" altLang="ja-JP"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a:p>
          <a:pPr>
            <a:spcAft>
              <a:spcPts val="0"/>
            </a:spcAft>
          </a:pPr>
          <a:r>
            <a:rPr lang="ja-JP" altLang="en-US" sz="1100" kern="1200">
              <a:solidFill>
                <a:srgbClr val="FF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助成金・負担金額の確定は監査終了後、当財団よりご連絡いたします。</a:t>
          </a:r>
          <a:endParaRPr lang="en-US" altLang="ja-JP" sz="1100" kern="1200">
            <a:solidFill>
              <a:srgbClr val="FF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xdr:txBody>
    </xdr:sp>
    <xdr:clientData fPrintsWithSheet="0"/>
  </xdr:twoCellAnchor>
  <xdr:twoCellAnchor>
    <xdr:from>
      <xdr:col>0</xdr:col>
      <xdr:colOff>228600</xdr:colOff>
      <xdr:row>6</xdr:row>
      <xdr:rowOff>171451</xdr:rowOff>
    </xdr:from>
    <xdr:to>
      <xdr:col>2</xdr:col>
      <xdr:colOff>254000</xdr:colOff>
      <xdr:row>8</xdr:row>
      <xdr:rowOff>114301</xdr:rowOff>
    </xdr:to>
    <xdr:sp macro="" textlink="">
      <xdr:nvSpPr>
        <xdr:cNvPr id="3" name="角丸四角形吹き出し 4">
          <a:extLst>
            <a:ext uri="{FF2B5EF4-FFF2-40B4-BE49-F238E27FC236}">
              <a16:creationId xmlns:a16="http://schemas.microsoft.com/office/drawing/2014/main" id="{00000000-0008-0000-0200-000003000000}"/>
            </a:ext>
          </a:extLst>
        </xdr:cNvPr>
        <xdr:cNvSpPr>
          <a:spLocks noChangeArrowheads="1"/>
        </xdr:cNvSpPr>
      </xdr:nvSpPr>
      <xdr:spPr bwMode="auto">
        <a:xfrm>
          <a:off x="228600" y="2032001"/>
          <a:ext cx="2736850" cy="387350"/>
        </a:xfrm>
        <a:prstGeom prst="wedgeRoundRectCallout">
          <a:avLst>
            <a:gd name="adj1" fmla="val 23055"/>
            <a:gd name="adj2" fmla="val -108550"/>
            <a:gd name="adj3" fmla="val 16667"/>
          </a:avLst>
        </a:prstGeom>
        <a:solidFill>
          <a:srgbClr val="FFFFFF"/>
        </a:solidFill>
        <a:ln w="9525" algn="ctr">
          <a:solidFill>
            <a:srgbClr val="000000"/>
          </a:solidFill>
          <a:miter lim="800000"/>
          <a:headEnd/>
          <a:tailEnd/>
        </a:ln>
      </xdr:spPr>
      <xdr:txBody>
        <a:bodyPr rot="0" vert="horz" wrap="square" lIns="91440" tIns="45720" rIns="91440" bIns="45720" anchor="ctr" anchorCtr="0" upright="1">
          <a:noAutofit/>
        </a:bodyPr>
        <a:lstStyle/>
        <a:p>
          <a:pPr>
            <a:spcAft>
              <a:spcPts val="0"/>
            </a:spcAft>
          </a:pPr>
          <a:r>
            <a:rPr lang="en-US" altLang="ja-JP"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a:t>
          </a:r>
          <a:r>
            <a:rPr lang="ja-JP" altLang="en-US"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補助率は契約書（記３）をご確認ください。</a:t>
          </a:r>
          <a:endParaRPr lang="en-US" altLang="ja-JP"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xdr:txBody>
    </xdr:sp>
    <xdr:clientData fPrintsWithSheet="0"/>
  </xdr:twoCellAnchor>
  <xdr:twoCellAnchor>
    <xdr:from>
      <xdr:col>0</xdr:col>
      <xdr:colOff>1304925</xdr:colOff>
      <xdr:row>9</xdr:row>
      <xdr:rowOff>28574</xdr:rowOff>
    </xdr:from>
    <xdr:to>
      <xdr:col>3</xdr:col>
      <xdr:colOff>447675</xdr:colOff>
      <xdr:row>12</xdr:row>
      <xdr:rowOff>152400</xdr:rowOff>
    </xdr:to>
    <xdr:sp macro="" textlink="">
      <xdr:nvSpPr>
        <xdr:cNvPr id="4" name="角丸四角形吹き出し 5">
          <a:extLst>
            <a:ext uri="{FF2B5EF4-FFF2-40B4-BE49-F238E27FC236}">
              <a16:creationId xmlns:a16="http://schemas.microsoft.com/office/drawing/2014/main" id="{00000000-0008-0000-0200-000004000000}"/>
            </a:ext>
          </a:extLst>
        </xdr:cNvPr>
        <xdr:cNvSpPr>
          <a:spLocks noChangeArrowheads="1"/>
        </xdr:cNvSpPr>
      </xdr:nvSpPr>
      <xdr:spPr bwMode="auto">
        <a:xfrm>
          <a:off x="1304925" y="2555874"/>
          <a:ext cx="2851150" cy="790576"/>
        </a:xfrm>
        <a:prstGeom prst="wedgeRoundRectCallout">
          <a:avLst>
            <a:gd name="adj1" fmla="val 22055"/>
            <a:gd name="adj2" fmla="val -152868"/>
            <a:gd name="adj3" fmla="val 16667"/>
          </a:avLst>
        </a:prstGeom>
        <a:solidFill>
          <a:srgbClr val="FFFFFF"/>
        </a:solidFill>
        <a:ln w="9525" algn="ctr">
          <a:solidFill>
            <a:srgbClr val="000000"/>
          </a:solidFill>
          <a:miter lim="800000"/>
          <a:headEnd/>
          <a:tailEnd/>
        </a:ln>
      </xdr:spPr>
      <xdr:txBody>
        <a:bodyPr rot="0" vert="horz" wrap="square" lIns="91440" tIns="45720" rIns="91440" bIns="45720" anchor="ctr" anchorCtr="0" upright="1">
          <a:noAutofit/>
        </a:bodyPr>
        <a:lstStyle/>
        <a:p>
          <a:pPr>
            <a:spcAft>
              <a:spcPts val="0"/>
            </a:spcAft>
          </a:pPr>
          <a:r>
            <a:rPr lang="ja-JP" altLang="en-US"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収支計算書シートの「セル</a:t>
          </a:r>
          <a:r>
            <a:rPr lang="en-US" altLang="ja-JP"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C7</a:t>
          </a:r>
          <a:r>
            <a:rPr lang="ja-JP" altLang="en-US"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　</a:t>
          </a:r>
          <a:r>
            <a:rPr lang="en-US" altLang="ja-JP"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a:t>
          </a:r>
          <a:r>
            <a:rPr lang="ja-JP" altLang="en-US"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赤色部分）の決算額 </a:t>
          </a:r>
          <a:r>
            <a:rPr lang="en-US" altLang="ja-JP"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(B)</a:t>
          </a:r>
          <a:r>
            <a:rPr lang="ja-JP" altLang="en-US"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の①日本財団助成金収入欄）　へこの金額を転記ください。</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5</xdr:col>
      <xdr:colOff>112059</xdr:colOff>
      <xdr:row>33</xdr:row>
      <xdr:rowOff>44823</xdr:rowOff>
    </xdr:from>
    <xdr:to>
      <xdr:col>5</xdr:col>
      <xdr:colOff>649941</xdr:colOff>
      <xdr:row>34</xdr:row>
      <xdr:rowOff>224118</xdr:rowOff>
    </xdr:to>
    <xdr:sp macro="" textlink="">
      <xdr:nvSpPr>
        <xdr:cNvPr id="2" name="右矢印 1">
          <a:extLst>
            <a:ext uri="{FF2B5EF4-FFF2-40B4-BE49-F238E27FC236}">
              <a16:creationId xmlns:a16="http://schemas.microsoft.com/office/drawing/2014/main" id="{00000000-0008-0000-0300-000002000000}"/>
            </a:ext>
          </a:extLst>
        </xdr:cNvPr>
        <xdr:cNvSpPr/>
      </xdr:nvSpPr>
      <xdr:spPr>
        <a:xfrm>
          <a:off x="3731559" y="6834243"/>
          <a:ext cx="537882" cy="4307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112059</xdr:colOff>
      <xdr:row>55</xdr:row>
      <xdr:rowOff>44823</xdr:rowOff>
    </xdr:from>
    <xdr:to>
      <xdr:col>5</xdr:col>
      <xdr:colOff>649941</xdr:colOff>
      <xdr:row>56</xdr:row>
      <xdr:rowOff>224118</xdr:rowOff>
    </xdr:to>
    <xdr:sp macro="" textlink="">
      <xdr:nvSpPr>
        <xdr:cNvPr id="3" name="右矢印 2">
          <a:extLst>
            <a:ext uri="{FF2B5EF4-FFF2-40B4-BE49-F238E27FC236}">
              <a16:creationId xmlns:a16="http://schemas.microsoft.com/office/drawing/2014/main" id="{00000000-0008-0000-0300-000003000000}"/>
            </a:ext>
          </a:extLst>
        </xdr:cNvPr>
        <xdr:cNvSpPr/>
      </xdr:nvSpPr>
      <xdr:spPr>
        <a:xfrm>
          <a:off x="3731559" y="12366363"/>
          <a:ext cx="537882" cy="4307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112059</xdr:colOff>
      <xdr:row>77</xdr:row>
      <xdr:rowOff>44823</xdr:rowOff>
    </xdr:from>
    <xdr:to>
      <xdr:col>5</xdr:col>
      <xdr:colOff>649941</xdr:colOff>
      <xdr:row>78</xdr:row>
      <xdr:rowOff>224118</xdr:rowOff>
    </xdr:to>
    <xdr:sp macro="" textlink="">
      <xdr:nvSpPr>
        <xdr:cNvPr id="4" name="右矢印 3">
          <a:extLst>
            <a:ext uri="{FF2B5EF4-FFF2-40B4-BE49-F238E27FC236}">
              <a16:creationId xmlns:a16="http://schemas.microsoft.com/office/drawing/2014/main" id="{00000000-0008-0000-0300-000004000000}"/>
            </a:ext>
          </a:extLst>
        </xdr:cNvPr>
        <xdr:cNvSpPr/>
      </xdr:nvSpPr>
      <xdr:spPr>
        <a:xfrm>
          <a:off x="3731559" y="17898483"/>
          <a:ext cx="537882" cy="4307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112059</xdr:colOff>
      <xdr:row>98</xdr:row>
      <xdr:rowOff>44823</xdr:rowOff>
    </xdr:from>
    <xdr:to>
      <xdr:col>5</xdr:col>
      <xdr:colOff>649941</xdr:colOff>
      <xdr:row>99</xdr:row>
      <xdr:rowOff>224118</xdr:rowOff>
    </xdr:to>
    <xdr:sp macro="" textlink="">
      <xdr:nvSpPr>
        <xdr:cNvPr id="5" name="右矢印 4">
          <a:extLst>
            <a:ext uri="{FF2B5EF4-FFF2-40B4-BE49-F238E27FC236}">
              <a16:creationId xmlns:a16="http://schemas.microsoft.com/office/drawing/2014/main" id="{00000000-0008-0000-0300-000005000000}"/>
            </a:ext>
          </a:extLst>
        </xdr:cNvPr>
        <xdr:cNvSpPr/>
      </xdr:nvSpPr>
      <xdr:spPr>
        <a:xfrm>
          <a:off x="3731559" y="23179143"/>
          <a:ext cx="537882" cy="4307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112059</xdr:colOff>
      <xdr:row>167</xdr:row>
      <xdr:rowOff>44823</xdr:rowOff>
    </xdr:from>
    <xdr:to>
      <xdr:col>5</xdr:col>
      <xdr:colOff>649941</xdr:colOff>
      <xdr:row>168</xdr:row>
      <xdr:rowOff>224118</xdr:rowOff>
    </xdr:to>
    <xdr:sp macro="" textlink="">
      <xdr:nvSpPr>
        <xdr:cNvPr id="6" name="右矢印 5">
          <a:extLst>
            <a:ext uri="{FF2B5EF4-FFF2-40B4-BE49-F238E27FC236}">
              <a16:creationId xmlns:a16="http://schemas.microsoft.com/office/drawing/2014/main" id="{00000000-0008-0000-0300-000006000000}"/>
            </a:ext>
          </a:extLst>
        </xdr:cNvPr>
        <xdr:cNvSpPr/>
      </xdr:nvSpPr>
      <xdr:spPr>
        <a:xfrm>
          <a:off x="3731559" y="40529883"/>
          <a:ext cx="537882" cy="4307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89647</xdr:colOff>
      <xdr:row>4</xdr:row>
      <xdr:rowOff>145676</xdr:rowOff>
    </xdr:from>
    <xdr:to>
      <xdr:col>12</xdr:col>
      <xdr:colOff>313765</xdr:colOff>
      <xdr:row>7</xdr:row>
      <xdr:rowOff>115420</xdr:rowOff>
    </xdr:to>
    <xdr:sp macro="" textlink="">
      <xdr:nvSpPr>
        <xdr:cNvPr id="7" name="角丸四角形吹き出し 6">
          <a:extLst>
            <a:ext uri="{FF2B5EF4-FFF2-40B4-BE49-F238E27FC236}">
              <a16:creationId xmlns:a16="http://schemas.microsoft.com/office/drawing/2014/main" id="{00000000-0008-0000-0300-000007000000}"/>
            </a:ext>
          </a:extLst>
        </xdr:cNvPr>
        <xdr:cNvSpPr>
          <a:spLocks noChangeArrowheads="1"/>
        </xdr:cNvSpPr>
      </xdr:nvSpPr>
      <xdr:spPr bwMode="auto">
        <a:xfrm>
          <a:off x="7328647" y="1151516"/>
          <a:ext cx="1633818" cy="724124"/>
        </a:xfrm>
        <a:prstGeom prst="wedgeRoundRectCallout">
          <a:avLst>
            <a:gd name="adj1" fmla="val -43830"/>
            <a:gd name="adj2" fmla="val 77226"/>
            <a:gd name="adj3" fmla="val 16667"/>
          </a:avLst>
        </a:prstGeom>
        <a:solidFill>
          <a:srgbClr val="FFFFFF"/>
        </a:solidFill>
        <a:ln w="9525" algn="ctr">
          <a:solidFill>
            <a:srgbClr val="000000"/>
          </a:solidFill>
          <a:miter lim="800000"/>
          <a:headEnd/>
          <a:tailEnd/>
        </a:ln>
      </xdr:spPr>
      <xdr:txBody>
        <a:bodyPr rot="0" vert="horz" wrap="square" lIns="91440" tIns="45720" rIns="91440" bIns="45720" anchor="ctr" anchorCtr="0" upright="1">
          <a:noAutofit/>
        </a:bodyPr>
        <a:lstStyle/>
        <a:p>
          <a:pPr>
            <a:spcAft>
              <a:spcPts val="0"/>
            </a:spcAft>
          </a:pPr>
          <a:r>
            <a:rPr lang="ja-JP" altLang="en-US" sz="1050" u="sng"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団体の公印</a:t>
          </a:r>
          <a:r>
            <a:rPr lang="ja-JP" sz="105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の押印がないと再提出になります。</a:t>
          </a:r>
          <a:endParaRPr lang="ja-JP" sz="105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a:p>
          <a:pPr>
            <a:spcAft>
              <a:spcPts val="0"/>
            </a:spcAft>
          </a:pPr>
          <a:r>
            <a:rPr lang="ja-JP" sz="105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ご注意ください。</a:t>
          </a:r>
          <a:endParaRPr lang="ja-JP" sz="105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clientData fPrintsWithSheet="0"/>
  </xdr:twoCellAnchor>
  <xdr:twoCellAnchor>
    <xdr:from>
      <xdr:col>3</xdr:col>
      <xdr:colOff>33618</xdr:colOff>
      <xdr:row>8</xdr:row>
      <xdr:rowOff>33618</xdr:rowOff>
    </xdr:from>
    <xdr:to>
      <xdr:col>6</xdr:col>
      <xdr:colOff>174390</xdr:colOff>
      <xdr:row>9</xdr:row>
      <xdr:rowOff>207682</xdr:rowOff>
    </xdr:to>
    <xdr:sp macro="" textlink="">
      <xdr:nvSpPr>
        <xdr:cNvPr id="8" name="角丸四角形吹き出し 7">
          <a:extLst>
            <a:ext uri="{FF2B5EF4-FFF2-40B4-BE49-F238E27FC236}">
              <a16:creationId xmlns:a16="http://schemas.microsoft.com/office/drawing/2014/main" id="{00000000-0008-0000-0300-000008000000}"/>
            </a:ext>
          </a:extLst>
        </xdr:cNvPr>
        <xdr:cNvSpPr>
          <a:spLocks noChangeArrowheads="1"/>
        </xdr:cNvSpPr>
      </xdr:nvSpPr>
      <xdr:spPr bwMode="auto">
        <a:xfrm>
          <a:off x="2205318" y="2045298"/>
          <a:ext cx="2312472" cy="425524"/>
        </a:xfrm>
        <a:prstGeom prst="wedgeRoundRectCallout">
          <a:avLst>
            <a:gd name="adj1" fmla="val 70694"/>
            <a:gd name="adj2" fmla="val -33676"/>
            <a:gd name="adj3" fmla="val 16667"/>
          </a:avLst>
        </a:prstGeom>
        <a:solidFill>
          <a:srgbClr val="FFFFFF"/>
        </a:solidFill>
        <a:ln w="9525" algn="ctr">
          <a:solidFill>
            <a:srgbClr val="000000"/>
          </a:solidFill>
          <a:miter lim="800000"/>
          <a:headEnd/>
          <a:tailEnd/>
        </a:ln>
      </xdr:spPr>
      <xdr:txBody>
        <a:bodyPr rot="0" vert="horz" wrap="square" lIns="91440" tIns="45720" rIns="91440" bIns="45720" anchor="ctr" anchorCtr="0" upright="1">
          <a:noAutofit/>
        </a:bodyPr>
        <a:lstStyle/>
        <a:p>
          <a:pPr fontAlgn="base">
            <a:spcAft>
              <a:spcPts val="0"/>
            </a:spcAft>
          </a:pPr>
          <a:r>
            <a:rPr lang="ja-JP" sz="105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進行報告書とは差出人が異なります。</a:t>
          </a:r>
          <a:endParaRPr lang="ja-JP" sz="105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clientData fPrintsWithSheet="0"/>
  </xdr:twoCellAnchor>
  <xdr:twoCellAnchor>
    <xdr:from>
      <xdr:col>0</xdr:col>
      <xdr:colOff>291352</xdr:colOff>
      <xdr:row>4</xdr:row>
      <xdr:rowOff>0</xdr:rowOff>
    </xdr:from>
    <xdr:to>
      <xdr:col>3</xdr:col>
      <xdr:colOff>392205</xdr:colOff>
      <xdr:row>5</xdr:row>
      <xdr:rowOff>174065</xdr:rowOff>
    </xdr:to>
    <xdr:sp macro="" textlink="">
      <xdr:nvSpPr>
        <xdr:cNvPr id="9" name="角丸四角形吹き出し 8">
          <a:extLst>
            <a:ext uri="{FF2B5EF4-FFF2-40B4-BE49-F238E27FC236}">
              <a16:creationId xmlns:a16="http://schemas.microsoft.com/office/drawing/2014/main" id="{00000000-0008-0000-0300-000009000000}"/>
            </a:ext>
          </a:extLst>
        </xdr:cNvPr>
        <xdr:cNvSpPr>
          <a:spLocks noChangeArrowheads="1"/>
        </xdr:cNvSpPr>
      </xdr:nvSpPr>
      <xdr:spPr bwMode="auto">
        <a:xfrm>
          <a:off x="291352" y="1005840"/>
          <a:ext cx="2272553" cy="425525"/>
        </a:xfrm>
        <a:prstGeom prst="wedgeRoundRectCallout">
          <a:avLst>
            <a:gd name="adj1" fmla="val 24986"/>
            <a:gd name="adj2" fmla="val -106472"/>
            <a:gd name="adj3" fmla="val 16667"/>
          </a:avLst>
        </a:prstGeom>
        <a:solidFill>
          <a:srgbClr val="FFFFFF"/>
        </a:solidFill>
        <a:ln w="9525" algn="ctr">
          <a:solidFill>
            <a:srgbClr val="000000"/>
          </a:solidFill>
          <a:miter lim="800000"/>
          <a:headEnd/>
          <a:tailEnd/>
        </a:ln>
      </xdr:spPr>
      <xdr:txBody>
        <a:bodyPr rot="0" vert="horz" wrap="square" lIns="91440" tIns="45720" rIns="91440" bIns="45720" anchor="ctr" anchorCtr="0" upright="1">
          <a:noAutofit/>
        </a:bodyPr>
        <a:lstStyle/>
        <a:p>
          <a:pPr fontAlgn="base">
            <a:spcAft>
              <a:spcPts val="0"/>
            </a:spcAft>
          </a:pPr>
          <a:r>
            <a:rPr lang="ja-JP" sz="105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進行報告書とは宛名が異なります。</a:t>
          </a:r>
          <a:endParaRPr lang="ja-JP" sz="105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clientData fPrintsWithSheet="0"/>
  </xdr:twoCellAnchor>
  <xdr:twoCellAnchor>
    <xdr:from>
      <xdr:col>10</xdr:col>
      <xdr:colOff>313765</xdr:colOff>
      <xdr:row>120</xdr:row>
      <xdr:rowOff>56031</xdr:rowOff>
    </xdr:from>
    <xdr:to>
      <xdr:col>13</xdr:col>
      <xdr:colOff>649941</xdr:colOff>
      <xdr:row>122</xdr:row>
      <xdr:rowOff>149040</xdr:rowOff>
    </xdr:to>
    <xdr:sp macro="" textlink="">
      <xdr:nvSpPr>
        <xdr:cNvPr id="10" name="角丸四角形吹き出し 9">
          <a:extLst>
            <a:ext uri="{FF2B5EF4-FFF2-40B4-BE49-F238E27FC236}">
              <a16:creationId xmlns:a16="http://schemas.microsoft.com/office/drawing/2014/main" id="{00000000-0008-0000-0300-00000A000000}"/>
            </a:ext>
          </a:extLst>
        </xdr:cNvPr>
        <xdr:cNvSpPr>
          <a:spLocks noChangeArrowheads="1"/>
        </xdr:cNvSpPr>
      </xdr:nvSpPr>
      <xdr:spPr bwMode="auto">
        <a:xfrm>
          <a:off x="7552765" y="30231231"/>
          <a:ext cx="2431676" cy="595929"/>
        </a:xfrm>
        <a:prstGeom prst="wedgeRoundRectCallout">
          <a:avLst>
            <a:gd name="adj1" fmla="val -45885"/>
            <a:gd name="adj2" fmla="val 95325"/>
            <a:gd name="adj3" fmla="val 16667"/>
          </a:avLst>
        </a:prstGeom>
        <a:solidFill>
          <a:srgbClr val="FFFFFF"/>
        </a:solidFill>
        <a:ln w="9525" algn="ctr">
          <a:solidFill>
            <a:srgbClr val="000000"/>
          </a:solidFill>
          <a:miter lim="800000"/>
          <a:headEnd/>
          <a:tailEnd/>
        </a:ln>
      </xdr:spPr>
      <xdr:txBody>
        <a:bodyPr rot="0" vert="horz" wrap="square" lIns="91440" tIns="45720" rIns="91440" bIns="45720" anchor="ctr" anchorCtr="0" upright="1">
          <a:noAutofit/>
        </a:bodyPr>
        <a:lstStyle/>
        <a:p>
          <a:pPr>
            <a:spcAft>
              <a:spcPts val="0"/>
            </a:spcAft>
          </a:pPr>
          <a:r>
            <a:rPr lang="ja-JP" altLang="en-US"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文字数チェック欄が「</a:t>
          </a:r>
          <a:r>
            <a:rPr lang="en-US" altLang="ja-JP"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OK</a:t>
          </a:r>
          <a:r>
            <a:rPr lang="ja-JP" altLang="en-US"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」となっていることをご確認ください。</a:t>
          </a:r>
          <a:endParaRPr lang="en-US" altLang="ja-JP"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xdr:txBody>
    </xdr:sp>
    <xdr:clientData fPrintsWithSheet="0"/>
  </xdr:twoCellAnchor>
  <xdr:twoCellAnchor>
    <xdr:from>
      <xdr:col>10</xdr:col>
      <xdr:colOff>268941</xdr:colOff>
      <xdr:row>11</xdr:row>
      <xdr:rowOff>22411</xdr:rowOff>
    </xdr:from>
    <xdr:to>
      <xdr:col>15</xdr:col>
      <xdr:colOff>78442</xdr:colOff>
      <xdr:row>13</xdr:row>
      <xdr:rowOff>249890</xdr:rowOff>
    </xdr:to>
    <xdr:sp macro="" textlink="">
      <xdr:nvSpPr>
        <xdr:cNvPr id="11" name="角丸四角形吹き出し 10">
          <a:extLst>
            <a:ext uri="{FF2B5EF4-FFF2-40B4-BE49-F238E27FC236}">
              <a16:creationId xmlns:a16="http://schemas.microsoft.com/office/drawing/2014/main" id="{00000000-0008-0000-0300-00000B000000}"/>
            </a:ext>
          </a:extLst>
        </xdr:cNvPr>
        <xdr:cNvSpPr>
          <a:spLocks noChangeArrowheads="1"/>
        </xdr:cNvSpPr>
      </xdr:nvSpPr>
      <xdr:spPr bwMode="auto">
        <a:xfrm>
          <a:off x="7507941" y="2788471"/>
          <a:ext cx="3276601" cy="730399"/>
        </a:xfrm>
        <a:prstGeom prst="wedgeRoundRectCallout">
          <a:avLst>
            <a:gd name="adj1" fmla="val -60953"/>
            <a:gd name="adj2" fmla="val -43438"/>
            <a:gd name="adj3" fmla="val 16667"/>
          </a:avLst>
        </a:prstGeom>
        <a:solidFill>
          <a:srgbClr val="FFFFFF"/>
        </a:solidFill>
        <a:ln w="9525" algn="ctr">
          <a:solidFill>
            <a:srgbClr val="000000"/>
          </a:solidFill>
          <a:miter lim="800000"/>
          <a:headEnd/>
          <a:tailEnd/>
        </a:ln>
      </xdr:spPr>
      <xdr:txBody>
        <a:bodyPr rot="0" vert="horz" wrap="square" lIns="91440" tIns="45720" rIns="91440" bIns="45720" anchor="ctr" anchorCtr="0" upright="1">
          <a:noAutofit/>
        </a:bodyPr>
        <a:lstStyle/>
        <a:p>
          <a:r>
            <a:rPr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①全取引の履行を確認後、請求書を受理した日</a:t>
          </a:r>
          <a:endParaRPr lang="ja-JP" altLang="ja-JP" sz="1100">
            <a:solidFill>
              <a:srgbClr val="FF0000"/>
            </a:solidFill>
            <a:effectLst/>
            <a:latin typeface="ＭＳ Ｐゴシック" panose="020B0600070205080204" pitchFamily="50" charset="-128"/>
            <a:ea typeface="ＭＳ Ｐゴシック" panose="020B0600070205080204" pitchFamily="50" charset="-128"/>
          </a:endParaRPr>
        </a:p>
        <a:p>
          <a:r>
            <a:rPr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②収支計算書の完了日付と合致させてください</a:t>
          </a:r>
          <a:endParaRPr lang="ja-JP" sz="1050">
            <a:solidFill>
              <a:srgbClr val="FF0000"/>
            </a:solidFill>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2</xdr:col>
      <xdr:colOff>546100</xdr:colOff>
      <xdr:row>1</xdr:row>
      <xdr:rowOff>12700</xdr:rowOff>
    </xdr:from>
    <xdr:to>
      <xdr:col>4</xdr:col>
      <xdr:colOff>615950</xdr:colOff>
      <xdr:row>2</xdr:row>
      <xdr:rowOff>25400</xdr:rowOff>
    </xdr:to>
    <xdr:sp macro="" textlink="">
      <xdr:nvSpPr>
        <xdr:cNvPr id="2" name="角丸四角形吹き出し 25">
          <a:extLst>
            <a:ext uri="{FF2B5EF4-FFF2-40B4-BE49-F238E27FC236}">
              <a16:creationId xmlns:a16="http://schemas.microsoft.com/office/drawing/2014/main" id="{00000000-0008-0000-0400-000002000000}"/>
            </a:ext>
          </a:extLst>
        </xdr:cNvPr>
        <xdr:cNvSpPr>
          <a:spLocks noChangeArrowheads="1"/>
        </xdr:cNvSpPr>
      </xdr:nvSpPr>
      <xdr:spPr bwMode="auto">
        <a:xfrm>
          <a:off x="3035300" y="260350"/>
          <a:ext cx="2063750" cy="247650"/>
        </a:xfrm>
        <a:prstGeom prst="wedgeRoundRectCallout">
          <a:avLst>
            <a:gd name="adj1" fmla="val -31117"/>
            <a:gd name="adj2" fmla="val 317630"/>
            <a:gd name="adj3" fmla="val 16667"/>
          </a:avLst>
        </a:prstGeom>
        <a:solidFill>
          <a:srgbClr val="FFFFFF">
            <a:alpha val="78000"/>
          </a:srgbClr>
        </a:solidFill>
        <a:ln w="9525" algn="ctr">
          <a:solidFill>
            <a:srgbClr val="000000"/>
          </a:solidFill>
          <a:miter lim="800000"/>
          <a:headEnd/>
          <a:tailEnd/>
        </a:ln>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MS UI Gothic"/>
              <a:ea typeface="MS UI Gothic"/>
            </a:rPr>
            <a:t>助成金収入は、千円未満は切り捨て</a:t>
          </a:r>
          <a:endParaRPr lang="ja-JP" altLang="en-US" sz="1200" b="0" i="0" u="none" strike="noStrike" baseline="0">
            <a:solidFill>
              <a:srgbClr val="000000"/>
            </a:solidFill>
            <a:latin typeface="Times New Roman"/>
            <a:ea typeface="MS UI Gothic"/>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twoCellAnchor>
    <xdr:from>
      <xdr:col>0</xdr:col>
      <xdr:colOff>647700</xdr:colOff>
      <xdr:row>0</xdr:row>
      <xdr:rowOff>222250</xdr:rowOff>
    </xdr:from>
    <xdr:to>
      <xdr:col>2</xdr:col>
      <xdr:colOff>120650</xdr:colOff>
      <xdr:row>2</xdr:row>
      <xdr:rowOff>57150</xdr:rowOff>
    </xdr:to>
    <xdr:sp macro="" textlink="">
      <xdr:nvSpPr>
        <xdr:cNvPr id="3" name="角丸四角形吹き出し 34">
          <a:extLst>
            <a:ext uri="{FF2B5EF4-FFF2-40B4-BE49-F238E27FC236}">
              <a16:creationId xmlns:a16="http://schemas.microsoft.com/office/drawing/2014/main" id="{00000000-0008-0000-0400-000003000000}"/>
            </a:ext>
          </a:extLst>
        </xdr:cNvPr>
        <xdr:cNvSpPr>
          <a:spLocks noChangeArrowheads="1"/>
        </xdr:cNvSpPr>
      </xdr:nvSpPr>
      <xdr:spPr bwMode="auto">
        <a:xfrm>
          <a:off x="647700" y="222250"/>
          <a:ext cx="1962150" cy="317500"/>
        </a:xfrm>
        <a:prstGeom prst="wedgeRoundRectCallout">
          <a:avLst>
            <a:gd name="adj1" fmla="val -1942"/>
            <a:gd name="adj2" fmla="val 249750"/>
            <a:gd name="adj3" fmla="val 16667"/>
          </a:avLst>
        </a:prstGeom>
        <a:solidFill>
          <a:srgbClr val="FFFFFF">
            <a:alpha val="78000"/>
          </a:srgbClr>
        </a:solidFill>
        <a:ln w="9525" algn="ctr">
          <a:solidFill>
            <a:srgbClr val="000000"/>
          </a:solidFill>
          <a:miter lim="800000"/>
          <a:headEnd/>
          <a:tailEnd/>
        </a:ln>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MS UI Gothic"/>
              <a:ea typeface="MS UI Gothic"/>
            </a:rPr>
            <a:t>助成契約書に記載された助成金額</a:t>
          </a:r>
          <a:endParaRPr lang="ja-JP" altLang="en-US" sz="1200" b="0" i="0" u="none" strike="noStrike" baseline="0">
            <a:solidFill>
              <a:srgbClr val="000000"/>
            </a:solidFill>
            <a:latin typeface="Times New Roman"/>
            <a:ea typeface="MS UI Gothic"/>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twoCellAnchor>
    <xdr:from>
      <xdr:col>1</xdr:col>
      <xdr:colOff>838200</xdr:colOff>
      <xdr:row>8</xdr:row>
      <xdr:rowOff>127000</xdr:rowOff>
    </xdr:from>
    <xdr:to>
      <xdr:col>3</xdr:col>
      <xdr:colOff>781050</xdr:colOff>
      <xdr:row>9</xdr:row>
      <xdr:rowOff>165100</xdr:rowOff>
    </xdr:to>
    <xdr:sp macro="" textlink="">
      <xdr:nvSpPr>
        <xdr:cNvPr id="4" name="角丸四角形吹き出し 34">
          <a:extLst>
            <a:ext uri="{FF2B5EF4-FFF2-40B4-BE49-F238E27FC236}">
              <a16:creationId xmlns:a16="http://schemas.microsoft.com/office/drawing/2014/main" id="{00000000-0008-0000-0400-000004000000}"/>
            </a:ext>
          </a:extLst>
        </xdr:cNvPr>
        <xdr:cNvSpPr>
          <a:spLocks noChangeArrowheads="1"/>
        </xdr:cNvSpPr>
      </xdr:nvSpPr>
      <xdr:spPr bwMode="auto">
        <a:xfrm>
          <a:off x="2330450" y="1905000"/>
          <a:ext cx="1936750" cy="254000"/>
        </a:xfrm>
        <a:prstGeom prst="wedgeRoundRectCallout">
          <a:avLst>
            <a:gd name="adj1" fmla="val -53314"/>
            <a:gd name="adj2" fmla="val -115704"/>
            <a:gd name="adj3" fmla="val 16667"/>
          </a:avLst>
        </a:prstGeom>
        <a:solidFill>
          <a:srgbClr val="FFFFFF">
            <a:alpha val="78000"/>
          </a:srgbClr>
        </a:solidFill>
        <a:ln w="9525" algn="ctr">
          <a:solidFill>
            <a:srgbClr val="000000"/>
          </a:solidFill>
          <a:miter lim="800000"/>
          <a:headEnd/>
          <a:tailEnd/>
        </a:ln>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MS UI Gothic"/>
              <a:ea typeface="MS UI Gothic"/>
            </a:rPr>
            <a:t>助成契約書に記載された事業総額</a:t>
          </a:r>
          <a:endParaRPr lang="ja-JP" altLang="en-US" sz="1200" b="0" i="0" u="none" strike="noStrike" baseline="0">
            <a:solidFill>
              <a:srgbClr val="000000"/>
            </a:solidFill>
            <a:latin typeface="Times New Roman"/>
            <a:ea typeface="MS UI Gothic"/>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twoCellAnchor>
    <xdr:from>
      <xdr:col>0</xdr:col>
      <xdr:colOff>1047750</xdr:colOff>
      <xdr:row>17</xdr:row>
      <xdr:rowOff>95250</xdr:rowOff>
    </xdr:from>
    <xdr:to>
      <xdr:col>2</xdr:col>
      <xdr:colOff>279400</xdr:colOff>
      <xdr:row>19</xdr:row>
      <xdr:rowOff>139700</xdr:rowOff>
    </xdr:to>
    <xdr:sp macro="" textlink="">
      <xdr:nvSpPr>
        <xdr:cNvPr id="5" name="角丸四角形吹き出し 41">
          <a:extLst>
            <a:ext uri="{FF2B5EF4-FFF2-40B4-BE49-F238E27FC236}">
              <a16:creationId xmlns:a16="http://schemas.microsoft.com/office/drawing/2014/main" id="{00000000-0008-0000-0400-000005000000}"/>
            </a:ext>
          </a:extLst>
        </xdr:cNvPr>
        <xdr:cNvSpPr>
          <a:spLocks noChangeArrowheads="1"/>
        </xdr:cNvSpPr>
      </xdr:nvSpPr>
      <xdr:spPr bwMode="auto">
        <a:xfrm>
          <a:off x="1047750" y="3816350"/>
          <a:ext cx="1720850" cy="476250"/>
        </a:xfrm>
        <a:prstGeom prst="wedgeRoundRectCallout">
          <a:avLst>
            <a:gd name="adj1" fmla="val -80316"/>
            <a:gd name="adj2" fmla="val -70713"/>
            <a:gd name="adj3" fmla="val 16667"/>
          </a:avLst>
        </a:prstGeom>
        <a:solidFill>
          <a:srgbClr val="FFFFFF">
            <a:alpha val="78000"/>
          </a:srgbClr>
        </a:solidFill>
        <a:ln w="9525" algn="ctr">
          <a:solidFill>
            <a:srgbClr val="000000"/>
          </a:solidFill>
          <a:miter lim="800000"/>
          <a:headEnd/>
          <a:tailEnd/>
        </a:ln>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MS UI Gothic"/>
              <a:ea typeface="MS UI Gothic"/>
            </a:rPr>
            <a:t>費目は、</a:t>
          </a:r>
          <a:r>
            <a:rPr lang="ja-JP" altLang="en-US" sz="900" b="0" i="0" u="none" strike="noStrike" baseline="0">
              <a:solidFill>
                <a:srgbClr val="FF0000"/>
              </a:solidFill>
              <a:latin typeface="MS UI Gothic"/>
              <a:ea typeface="MS UI Gothic"/>
            </a:rPr>
            <a:t>団体で通常</a:t>
          </a:r>
          <a:r>
            <a:rPr lang="ja-JP" altLang="en-US" sz="900" b="0" i="0" u="none" strike="noStrike" baseline="0">
              <a:solidFill>
                <a:srgbClr val="000000"/>
              </a:solidFill>
              <a:latin typeface="MS UI Gothic"/>
              <a:ea typeface="MS UI Gothic"/>
            </a:rPr>
            <a:t>使用しているものをそのままお使いください。</a:t>
          </a:r>
          <a:endParaRPr lang="ja-JP" altLang="en-US" sz="1200" b="0" i="0" u="none" strike="noStrike" baseline="0">
            <a:solidFill>
              <a:srgbClr val="000000"/>
            </a:solidFill>
            <a:latin typeface="Times New Roman"/>
            <a:ea typeface="MS UI Gothic"/>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twoCellAnchor>
    <xdr:from>
      <xdr:col>2</xdr:col>
      <xdr:colOff>6349</xdr:colOff>
      <xdr:row>24</xdr:row>
      <xdr:rowOff>46567</xdr:rowOff>
    </xdr:from>
    <xdr:to>
      <xdr:col>3</xdr:col>
      <xdr:colOff>948266</xdr:colOff>
      <xdr:row>25</xdr:row>
      <xdr:rowOff>82551</xdr:rowOff>
    </xdr:to>
    <xdr:sp macro="" textlink="">
      <xdr:nvSpPr>
        <xdr:cNvPr id="6" name="角丸四角形吹き出し 34">
          <a:extLst>
            <a:ext uri="{FF2B5EF4-FFF2-40B4-BE49-F238E27FC236}">
              <a16:creationId xmlns:a16="http://schemas.microsoft.com/office/drawing/2014/main" id="{00000000-0008-0000-0400-000006000000}"/>
            </a:ext>
          </a:extLst>
        </xdr:cNvPr>
        <xdr:cNvSpPr>
          <a:spLocks noChangeArrowheads="1"/>
        </xdr:cNvSpPr>
      </xdr:nvSpPr>
      <xdr:spPr bwMode="auto">
        <a:xfrm>
          <a:off x="2495549" y="5278967"/>
          <a:ext cx="1938867" cy="251884"/>
        </a:xfrm>
        <a:prstGeom prst="wedgeRoundRectCallout">
          <a:avLst>
            <a:gd name="adj1" fmla="val -73294"/>
            <a:gd name="adj2" fmla="val 100792"/>
            <a:gd name="adj3" fmla="val 16667"/>
          </a:avLst>
        </a:prstGeom>
        <a:solidFill>
          <a:srgbClr val="FFFFFF">
            <a:alpha val="78000"/>
          </a:srgbClr>
        </a:solidFill>
        <a:ln w="9525" algn="ctr">
          <a:solidFill>
            <a:srgbClr val="000000"/>
          </a:solidFill>
          <a:miter lim="800000"/>
          <a:headEnd/>
          <a:tailEnd/>
        </a:ln>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MS UI Gothic"/>
              <a:ea typeface="MS UI Gothic"/>
            </a:rPr>
            <a:t>助成契約書に記載された事業総額</a:t>
          </a:r>
          <a:endParaRPr lang="ja-JP" altLang="en-US" sz="1200" b="0" i="0" u="none" strike="noStrike" baseline="0">
            <a:solidFill>
              <a:srgbClr val="000000"/>
            </a:solidFill>
            <a:latin typeface="Times New Roman"/>
            <a:ea typeface="MS UI Gothic"/>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twoCellAnchor>
    <xdr:from>
      <xdr:col>0</xdr:col>
      <xdr:colOff>482600</xdr:colOff>
      <xdr:row>7</xdr:row>
      <xdr:rowOff>171450</xdr:rowOff>
    </xdr:from>
    <xdr:to>
      <xdr:col>1</xdr:col>
      <xdr:colOff>609600</xdr:colOff>
      <xdr:row>9</xdr:row>
      <xdr:rowOff>196850</xdr:rowOff>
    </xdr:to>
    <xdr:sp macro="" textlink="">
      <xdr:nvSpPr>
        <xdr:cNvPr id="7" name="角丸四角形吹き出し 42">
          <a:extLst>
            <a:ext uri="{FF2B5EF4-FFF2-40B4-BE49-F238E27FC236}">
              <a16:creationId xmlns:a16="http://schemas.microsoft.com/office/drawing/2014/main" id="{00000000-0008-0000-0400-000007000000}"/>
            </a:ext>
          </a:extLst>
        </xdr:cNvPr>
        <xdr:cNvSpPr>
          <a:spLocks noChangeArrowheads="1"/>
        </xdr:cNvSpPr>
      </xdr:nvSpPr>
      <xdr:spPr bwMode="auto">
        <a:xfrm>
          <a:off x="482600" y="1733550"/>
          <a:ext cx="1619250" cy="457200"/>
        </a:xfrm>
        <a:prstGeom prst="wedgeRoundRectCallout">
          <a:avLst>
            <a:gd name="adj1" fmla="val 27780"/>
            <a:gd name="adj2" fmla="val 63206"/>
            <a:gd name="adj3" fmla="val 16667"/>
          </a:avLst>
        </a:prstGeom>
        <a:solidFill>
          <a:srgbClr val="FFFFFF">
            <a:alpha val="78000"/>
          </a:srgbClr>
        </a:solidFill>
        <a:ln w="9525" algn="ctr">
          <a:solidFill>
            <a:srgbClr val="000000"/>
          </a:solidFill>
          <a:miter lim="800000"/>
          <a:headEnd/>
          <a:tailEnd/>
        </a:ln>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MS UI Gothic"/>
              <a:ea typeface="MS UI Gothic"/>
            </a:rPr>
            <a:t>事業期間内に予算を変更した</a:t>
          </a:r>
          <a:endParaRPr lang="ja-JP" altLang="en-US" sz="1200" b="0" i="0" u="none" strike="noStrike" baseline="0">
            <a:solidFill>
              <a:srgbClr val="000000"/>
            </a:solidFill>
            <a:latin typeface="Times New Roman"/>
            <a:ea typeface="MS UI Gothic"/>
            <a:cs typeface="Times New Roman"/>
          </a:endParaRPr>
        </a:p>
        <a:p>
          <a:pPr algn="l" rtl="0">
            <a:defRPr sz="1000"/>
          </a:pPr>
          <a:r>
            <a:rPr lang="ja-JP" altLang="en-US" sz="900" b="0" i="0" u="none" strike="noStrike" baseline="0">
              <a:solidFill>
                <a:srgbClr val="000000"/>
              </a:solidFill>
              <a:latin typeface="MS UI Gothic"/>
              <a:ea typeface="MS UI Gothic"/>
            </a:rPr>
            <a:t>場合は、変更後の予算額</a:t>
          </a:r>
          <a:endParaRPr lang="ja-JP" altLang="en-US" sz="1200" b="0" i="0" u="none" strike="noStrike" baseline="0">
            <a:solidFill>
              <a:srgbClr val="000000"/>
            </a:solidFill>
            <a:latin typeface="Times New Roman"/>
            <a:ea typeface="MS UI Gothic"/>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twoCellAnchor>
    <xdr:from>
      <xdr:col>4</xdr:col>
      <xdr:colOff>965200</xdr:colOff>
      <xdr:row>0</xdr:row>
      <xdr:rowOff>101600</xdr:rowOff>
    </xdr:from>
    <xdr:to>
      <xdr:col>5</xdr:col>
      <xdr:colOff>1612900</xdr:colOff>
      <xdr:row>2</xdr:row>
      <xdr:rowOff>57150</xdr:rowOff>
    </xdr:to>
    <xdr:sp macro="" textlink="">
      <xdr:nvSpPr>
        <xdr:cNvPr id="8" name="角丸四角形吹き出し 23">
          <a:extLst>
            <a:ext uri="{FF2B5EF4-FFF2-40B4-BE49-F238E27FC236}">
              <a16:creationId xmlns:a16="http://schemas.microsoft.com/office/drawing/2014/main" id="{00000000-0008-0000-0400-000008000000}"/>
            </a:ext>
          </a:extLst>
        </xdr:cNvPr>
        <xdr:cNvSpPr>
          <a:spLocks noChangeArrowheads="1"/>
        </xdr:cNvSpPr>
      </xdr:nvSpPr>
      <xdr:spPr bwMode="auto">
        <a:xfrm>
          <a:off x="5448300" y="101600"/>
          <a:ext cx="1644650" cy="438150"/>
        </a:xfrm>
        <a:prstGeom prst="wedgeRoundRectCallout">
          <a:avLst>
            <a:gd name="adj1" fmla="val -89541"/>
            <a:gd name="adj2" fmla="val 53000"/>
            <a:gd name="adj3" fmla="val 16667"/>
          </a:avLst>
        </a:prstGeom>
        <a:solidFill>
          <a:srgbClr val="FFFFFF"/>
        </a:solidFill>
        <a:ln w="9525" algn="ctr">
          <a:solidFill>
            <a:srgbClr val="000000"/>
          </a:solidFill>
          <a:miter lim="800000"/>
          <a:headEnd/>
          <a:tailEnd/>
        </a:ln>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MS UI Gothic"/>
              <a:ea typeface="MS UI Gothic"/>
            </a:rPr>
            <a:t>事業完了報告書の完了日付と合致させてください。</a:t>
          </a:r>
          <a:endParaRPr lang="ja-JP" altLang="en-US" sz="1200" b="0" i="0" u="none" strike="noStrike" baseline="0">
            <a:solidFill>
              <a:srgbClr val="000000"/>
            </a:solidFill>
            <a:latin typeface="Times New Roman"/>
            <a:ea typeface="MS UI Gothic"/>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546100</xdr:colOff>
      <xdr:row>1</xdr:row>
      <xdr:rowOff>12700</xdr:rowOff>
    </xdr:from>
    <xdr:to>
      <xdr:col>4</xdr:col>
      <xdr:colOff>615950</xdr:colOff>
      <xdr:row>2</xdr:row>
      <xdr:rowOff>25400</xdr:rowOff>
    </xdr:to>
    <xdr:sp macro="" textlink="">
      <xdr:nvSpPr>
        <xdr:cNvPr id="2" name="角丸四角形吹き出し 25">
          <a:extLst>
            <a:ext uri="{FF2B5EF4-FFF2-40B4-BE49-F238E27FC236}">
              <a16:creationId xmlns:a16="http://schemas.microsoft.com/office/drawing/2014/main" id="{00000000-0008-0000-0500-000002000000}"/>
            </a:ext>
          </a:extLst>
        </xdr:cNvPr>
        <xdr:cNvSpPr>
          <a:spLocks noChangeArrowheads="1"/>
        </xdr:cNvSpPr>
      </xdr:nvSpPr>
      <xdr:spPr bwMode="auto">
        <a:xfrm>
          <a:off x="3016250" y="260350"/>
          <a:ext cx="2063750" cy="247650"/>
        </a:xfrm>
        <a:prstGeom prst="wedgeRoundRectCallout">
          <a:avLst>
            <a:gd name="adj1" fmla="val -31117"/>
            <a:gd name="adj2" fmla="val 317630"/>
            <a:gd name="adj3" fmla="val 16667"/>
          </a:avLst>
        </a:prstGeom>
        <a:solidFill>
          <a:srgbClr val="FFFFFF">
            <a:alpha val="78000"/>
          </a:srgbClr>
        </a:solidFill>
        <a:ln w="9525" algn="ctr">
          <a:solidFill>
            <a:srgbClr val="000000"/>
          </a:solidFill>
          <a:miter lim="800000"/>
          <a:headEnd/>
          <a:tailEnd/>
        </a:ln>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MS UI Gothic"/>
              <a:ea typeface="MS UI Gothic"/>
            </a:rPr>
            <a:t>助成金収入は、千円未満は切り捨て</a:t>
          </a:r>
          <a:endParaRPr lang="ja-JP" altLang="en-US" sz="1200" b="0" i="0" u="none" strike="noStrike" baseline="0">
            <a:solidFill>
              <a:srgbClr val="000000"/>
            </a:solidFill>
            <a:latin typeface="Times New Roman"/>
            <a:ea typeface="MS UI Gothic"/>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twoCellAnchor>
    <xdr:from>
      <xdr:col>0</xdr:col>
      <xdr:colOff>647700</xdr:colOff>
      <xdr:row>0</xdr:row>
      <xdr:rowOff>222250</xdr:rowOff>
    </xdr:from>
    <xdr:to>
      <xdr:col>2</xdr:col>
      <xdr:colOff>120650</xdr:colOff>
      <xdr:row>2</xdr:row>
      <xdr:rowOff>57150</xdr:rowOff>
    </xdr:to>
    <xdr:sp macro="" textlink="">
      <xdr:nvSpPr>
        <xdr:cNvPr id="3" name="角丸四角形吹き出し 34">
          <a:extLst>
            <a:ext uri="{FF2B5EF4-FFF2-40B4-BE49-F238E27FC236}">
              <a16:creationId xmlns:a16="http://schemas.microsoft.com/office/drawing/2014/main" id="{00000000-0008-0000-0500-000003000000}"/>
            </a:ext>
          </a:extLst>
        </xdr:cNvPr>
        <xdr:cNvSpPr>
          <a:spLocks noChangeArrowheads="1"/>
        </xdr:cNvSpPr>
      </xdr:nvSpPr>
      <xdr:spPr bwMode="auto">
        <a:xfrm>
          <a:off x="647700" y="222250"/>
          <a:ext cx="1943100" cy="317500"/>
        </a:xfrm>
        <a:prstGeom prst="wedgeRoundRectCallout">
          <a:avLst>
            <a:gd name="adj1" fmla="val -1942"/>
            <a:gd name="adj2" fmla="val 249750"/>
            <a:gd name="adj3" fmla="val 16667"/>
          </a:avLst>
        </a:prstGeom>
        <a:solidFill>
          <a:srgbClr val="FFFFFF">
            <a:alpha val="78000"/>
          </a:srgbClr>
        </a:solidFill>
        <a:ln w="9525" algn="ctr">
          <a:solidFill>
            <a:srgbClr val="000000"/>
          </a:solidFill>
          <a:miter lim="800000"/>
          <a:headEnd/>
          <a:tailEnd/>
        </a:ln>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MS UI Gothic"/>
              <a:ea typeface="MS UI Gothic"/>
            </a:rPr>
            <a:t>助成契約書に記載された助成金額</a:t>
          </a:r>
          <a:endParaRPr lang="ja-JP" altLang="en-US" sz="1200" b="0" i="0" u="none" strike="noStrike" baseline="0">
            <a:solidFill>
              <a:srgbClr val="000000"/>
            </a:solidFill>
            <a:latin typeface="Times New Roman"/>
            <a:ea typeface="MS UI Gothic"/>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twoCellAnchor>
    <xdr:from>
      <xdr:col>1</xdr:col>
      <xdr:colOff>838200</xdr:colOff>
      <xdr:row>8</xdr:row>
      <xdr:rowOff>127000</xdr:rowOff>
    </xdr:from>
    <xdr:to>
      <xdr:col>3</xdr:col>
      <xdr:colOff>781050</xdr:colOff>
      <xdr:row>9</xdr:row>
      <xdr:rowOff>165100</xdr:rowOff>
    </xdr:to>
    <xdr:sp macro="" textlink="">
      <xdr:nvSpPr>
        <xdr:cNvPr id="4" name="角丸四角形吹き出し 34">
          <a:extLst>
            <a:ext uri="{FF2B5EF4-FFF2-40B4-BE49-F238E27FC236}">
              <a16:creationId xmlns:a16="http://schemas.microsoft.com/office/drawing/2014/main" id="{00000000-0008-0000-0500-000004000000}"/>
            </a:ext>
          </a:extLst>
        </xdr:cNvPr>
        <xdr:cNvSpPr>
          <a:spLocks noChangeArrowheads="1"/>
        </xdr:cNvSpPr>
      </xdr:nvSpPr>
      <xdr:spPr bwMode="auto">
        <a:xfrm>
          <a:off x="2311400" y="1905000"/>
          <a:ext cx="1936750" cy="254000"/>
        </a:xfrm>
        <a:prstGeom prst="wedgeRoundRectCallout">
          <a:avLst>
            <a:gd name="adj1" fmla="val -53314"/>
            <a:gd name="adj2" fmla="val -115704"/>
            <a:gd name="adj3" fmla="val 16667"/>
          </a:avLst>
        </a:prstGeom>
        <a:solidFill>
          <a:srgbClr val="FFFFFF">
            <a:alpha val="78000"/>
          </a:srgbClr>
        </a:solidFill>
        <a:ln w="9525" algn="ctr">
          <a:solidFill>
            <a:srgbClr val="000000"/>
          </a:solidFill>
          <a:miter lim="800000"/>
          <a:headEnd/>
          <a:tailEnd/>
        </a:ln>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MS UI Gothic"/>
              <a:ea typeface="MS UI Gothic"/>
            </a:rPr>
            <a:t>助成契約書に記載された事業総額</a:t>
          </a:r>
          <a:endParaRPr lang="ja-JP" altLang="en-US" sz="1200" b="0" i="0" u="none" strike="noStrike" baseline="0">
            <a:solidFill>
              <a:srgbClr val="000000"/>
            </a:solidFill>
            <a:latin typeface="Times New Roman"/>
            <a:ea typeface="MS UI Gothic"/>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twoCellAnchor>
    <xdr:from>
      <xdr:col>0</xdr:col>
      <xdr:colOff>1047750</xdr:colOff>
      <xdr:row>17</xdr:row>
      <xdr:rowOff>120650</xdr:rowOff>
    </xdr:from>
    <xdr:to>
      <xdr:col>2</xdr:col>
      <xdr:colOff>279400</xdr:colOff>
      <xdr:row>19</xdr:row>
      <xdr:rowOff>165100</xdr:rowOff>
    </xdr:to>
    <xdr:sp macro="" textlink="">
      <xdr:nvSpPr>
        <xdr:cNvPr id="5" name="角丸四角形吹き出し 41">
          <a:extLst>
            <a:ext uri="{FF2B5EF4-FFF2-40B4-BE49-F238E27FC236}">
              <a16:creationId xmlns:a16="http://schemas.microsoft.com/office/drawing/2014/main" id="{00000000-0008-0000-0500-000005000000}"/>
            </a:ext>
          </a:extLst>
        </xdr:cNvPr>
        <xdr:cNvSpPr>
          <a:spLocks noChangeArrowheads="1"/>
        </xdr:cNvSpPr>
      </xdr:nvSpPr>
      <xdr:spPr bwMode="auto">
        <a:xfrm>
          <a:off x="1047750" y="3841750"/>
          <a:ext cx="1701800" cy="476250"/>
        </a:xfrm>
        <a:prstGeom prst="wedgeRoundRectCallout">
          <a:avLst>
            <a:gd name="adj1" fmla="val -80316"/>
            <a:gd name="adj2" fmla="val -70713"/>
            <a:gd name="adj3" fmla="val 16667"/>
          </a:avLst>
        </a:prstGeom>
        <a:solidFill>
          <a:srgbClr val="FFFFFF">
            <a:alpha val="78000"/>
          </a:srgbClr>
        </a:solidFill>
        <a:ln w="9525" algn="ctr">
          <a:solidFill>
            <a:srgbClr val="000000"/>
          </a:solidFill>
          <a:miter lim="800000"/>
          <a:headEnd/>
          <a:tailEnd/>
        </a:ln>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MS UI Gothic"/>
              <a:ea typeface="MS UI Gothic"/>
            </a:rPr>
            <a:t>費目は、</a:t>
          </a:r>
          <a:r>
            <a:rPr lang="ja-JP" altLang="en-US" sz="900" b="0" i="0" u="none" strike="noStrike" baseline="0">
              <a:solidFill>
                <a:srgbClr val="FF0000"/>
              </a:solidFill>
              <a:latin typeface="MS UI Gothic"/>
              <a:ea typeface="MS UI Gothic"/>
            </a:rPr>
            <a:t>団体で</a:t>
          </a:r>
          <a:r>
            <a:rPr lang="ja-JP" altLang="en-US" sz="900" b="0" i="0" u="none" strike="noStrike" baseline="0">
              <a:solidFill>
                <a:srgbClr val="000000"/>
              </a:solidFill>
              <a:latin typeface="MS UI Gothic"/>
              <a:ea typeface="MS UI Gothic"/>
            </a:rPr>
            <a:t>通常使用しているものをそのままお使いください。</a:t>
          </a:r>
          <a:endParaRPr lang="ja-JP" altLang="en-US" sz="1200" b="0" i="0" u="none" strike="noStrike" baseline="0">
            <a:solidFill>
              <a:srgbClr val="000000"/>
            </a:solidFill>
            <a:latin typeface="Times New Roman"/>
            <a:ea typeface="MS UI Gothic"/>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twoCellAnchor>
    <xdr:from>
      <xdr:col>0</xdr:col>
      <xdr:colOff>482600</xdr:colOff>
      <xdr:row>7</xdr:row>
      <xdr:rowOff>171450</xdr:rowOff>
    </xdr:from>
    <xdr:to>
      <xdr:col>1</xdr:col>
      <xdr:colOff>609600</xdr:colOff>
      <xdr:row>9</xdr:row>
      <xdr:rowOff>196850</xdr:rowOff>
    </xdr:to>
    <xdr:sp macro="" textlink="">
      <xdr:nvSpPr>
        <xdr:cNvPr id="6" name="角丸四角形吹き出し 42">
          <a:extLst>
            <a:ext uri="{FF2B5EF4-FFF2-40B4-BE49-F238E27FC236}">
              <a16:creationId xmlns:a16="http://schemas.microsoft.com/office/drawing/2014/main" id="{00000000-0008-0000-0500-000006000000}"/>
            </a:ext>
          </a:extLst>
        </xdr:cNvPr>
        <xdr:cNvSpPr>
          <a:spLocks noChangeArrowheads="1"/>
        </xdr:cNvSpPr>
      </xdr:nvSpPr>
      <xdr:spPr bwMode="auto">
        <a:xfrm>
          <a:off x="482600" y="1733550"/>
          <a:ext cx="1600200" cy="457200"/>
        </a:xfrm>
        <a:prstGeom prst="wedgeRoundRectCallout">
          <a:avLst>
            <a:gd name="adj1" fmla="val 27780"/>
            <a:gd name="adj2" fmla="val 63206"/>
            <a:gd name="adj3" fmla="val 16667"/>
          </a:avLst>
        </a:prstGeom>
        <a:solidFill>
          <a:srgbClr val="FFFFFF">
            <a:alpha val="78000"/>
          </a:srgbClr>
        </a:solidFill>
        <a:ln w="9525" algn="ctr">
          <a:solidFill>
            <a:srgbClr val="000000"/>
          </a:solidFill>
          <a:miter lim="800000"/>
          <a:headEnd/>
          <a:tailEnd/>
        </a:ln>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MS UI Gothic"/>
              <a:ea typeface="MS UI Gothic"/>
            </a:rPr>
            <a:t>事業期間内に予算を変更した場合は、変更後の予算額</a:t>
          </a:r>
          <a:endParaRPr lang="ja-JP" altLang="en-US" sz="1200" b="0" i="0" u="none" strike="noStrike" baseline="0">
            <a:solidFill>
              <a:srgbClr val="000000"/>
            </a:solidFill>
            <a:latin typeface="Times New Roman"/>
            <a:ea typeface="MS UI Gothic"/>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twoCellAnchor>
    <xdr:from>
      <xdr:col>4</xdr:col>
      <xdr:colOff>965200</xdr:colOff>
      <xdr:row>0</xdr:row>
      <xdr:rowOff>101600</xdr:rowOff>
    </xdr:from>
    <xdr:to>
      <xdr:col>5</xdr:col>
      <xdr:colOff>1612900</xdr:colOff>
      <xdr:row>2</xdr:row>
      <xdr:rowOff>57150</xdr:rowOff>
    </xdr:to>
    <xdr:sp macro="" textlink="">
      <xdr:nvSpPr>
        <xdr:cNvPr id="7" name="角丸四角形吹き出し 23">
          <a:extLst>
            <a:ext uri="{FF2B5EF4-FFF2-40B4-BE49-F238E27FC236}">
              <a16:creationId xmlns:a16="http://schemas.microsoft.com/office/drawing/2014/main" id="{00000000-0008-0000-0500-000007000000}"/>
            </a:ext>
          </a:extLst>
        </xdr:cNvPr>
        <xdr:cNvSpPr>
          <a:spLocks noChangeArrowheads="1"/>
        </xdr:cNvSpPr>
      </xdr:nvSpPr>
      <xdr:spPr bwMode="auto">
        <a:xfrm>
          <a:off x="5429250" y="101600"/>
          <a:ext cx="1644650" cy="438150"/>
        </a:xfrm>
        <a:prstGeom prst="wedgeRoundRectCallout">
          <a:avLst>
            <a:gd name="adj1" fmla="val -89541"/>
            <a:gd name="adj2" fmla="val 53000"/>
            <a:gd name="adj3" fmla="val 16667"/>
          </a:avLst>
        </a:prstGeom>
        <a:solidFill>
          <a:srgbClr val="FFFFFF"/>
        </a:solidFill>
        <a:ln w="9525" algn="ctr">
          <a:solidFill>
            <a:srgbClr val="000000"/>
          </a:solidFill>
          <a:miter lim="800000"/>
          <a:headEnd/>
          <a:tailEnd/>
        </a:ln>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MS UI Gothic"/>
              <a:ea typeface="MS UI Gothic"/>
            </a:rPr>
            <a:t>事業完了報告書の完了日付と合致させてください。</a:t>
          </a:r>
          <a:endParaRPr lang="ja-JP" altLang="en-US" sz="1200" b="0" i="0" u="none" strike="noStrike" baseline="0">
            <a:solidFill>
              <a:srgbClr val="000000"/>
            </a:solidFill>
            <a:latin typeface="Times New Roman"/>
            <a:ea typeface="MS UI Gothic"/>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twoCellAnchor>
    <xdr:from>
      <xdr:col>2</xdr:col>
      <xdr:colOff>10589</xdr:colOff>
      <xdr:row>24</xdr:row>
      <xdr:rowOff>42332</xdr:rowOff>
    </xdr:from>
    <xdr:to>
      <xdr:col>3</xdr:col>
      <xdr:colOff>952505</xdr:colOff>
      <xdr:row>25</xdr:row>
      <xdr:rowOff>78316</xdr:rowOff>
    </xdr:to>
    <xdr:sp macro="" textlink="">
      <xdr:nvSpPr>
        <xdr:cNvPr id="8" name="角丸四角形吹き出し 34">
          <a:extLst>
            <a:ext uri="{FF2B5EF4-FFF2-40B4-BE49-F238E27FC236}">
              <a16:creationId xmlns:a16="http://schemas.microsoft.com/office/drawing/2014/main" id="{00000000-0008-0000-0500-000008000000}"/>
            </a:ext>
          </a:extLst>
        </xdr:cNvPr>
        <xdr:cNvSpPr>
          <a:spLocks noChangeArrowheads="1"/>
        </xdr:cNvSpPr>
      </xdr:nvSpPr>
      <xdr:spPr bwMode="auto">
        <a:xfrm>
          <a:off x="2480739" y="5274732"/>
          <a:ext cx="1938866" cy="251884"/>
        </a:xfrm>
        <a:prstGeom prst="wedgeRoundRectCallout">
          <a:avLst>
            <a:gd name="adj1" fmla="val -73294"/>
            <a:gd name="adj2" fmla="val 100792"/>
            <a:gd name="adj3" fmla="val 16667"/>
          </a:avLst>
        </a:prstGeom>
        <a:solidFill>
          <a:srgbClr val="FFFFFF">
            <a:alpha val="78000"/>
          </a:srgbClr>
        </a:solidFill>
        <a:ln w="9525" algn="ctr">
          <a:solidFill>
            <a:srgbClr val="000000"/>
          </a:solidFill>
          <a:miter lim="800000"/>
          <a:headEnd/>
          <a:tailEnd/>
        </a:ln>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MS UI Gothic"/>
              <a:ea typeface="MS UI Gothic"/>
            </a:rPr>
            <a:t>助成契約書に記載された事業総額</a:t>
          </a:r>
          <a:endParaRPr lang="ja-JP" altLang="en-US" sz="1200" b="0" i="0" u="none" strike="noStrike" baseline="0">
            <a:solidFill>
              <a:srgbClr val="000000"/>
            </a:solidFill>
            <a:latin typeface="Times New Roman"/>
            <a:ea typeface="MS UI Gothic"/>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twoCellAnchor>
    <xdr:from>
      <xdr:col>2</xdr:col>
      <xdr:colOff>6349</xdr:colOff>
      <xdr:row>24</xdr:row>
      <xdr:rowOff>46567</xdr:rowOff>
    </xdr:from>
    <xdr:to>
      <xdr:col>3</xdr:col>
      <xdr:colOff>948266</xdr:colOff>
      <xdr:row>25</xdr:row>
      <xdr:rowOff>82551</xdr:rowOff>
    </xdr:to>
    <xdr:sp macro="" textlink="">
      <xdr:nvSpPr>
        <xdr:cNvPr id="10" name="角丸四角形吹き出し 34">
          <a:extLst>
            <a:ext uri="{FF2B5EF4-FFF2-40B4-BE49-F238E27FC236}">
              <a16:creationId xmlns:a16="http://schemas.microsoft.com/office/drawing/2014/main" id="{00000000-0008-0000-0500-00000A000000}"/>
            </a:ext>
          </a:extLst>
        </xdr:cNvPr>
        <xdr:cNvSpPr>
          <a:spLocks noChangeArrowheads="1"/>
        </xdr:cNvSpPr>
      </xdr:nvSpPr>
      <xdr:spPr bwMode="auto">
        <a:xfrm>
          <a:off x="2498089" y="5220547"/>
          <a:ext cx="1940137" cy="249344"/>
        </a:xfrm>
        <a:prstGeom prst="wedgeRoundRectCallout">
          <a:avLst>
            <a:gd name="adj1" fmla="val -73294"/>
            <a:gd name="adj2" fmla="val 100792"/>
            <a:gd name="adj3" fmla="val 16667"/>
          </a:avLst>
        </a:prstGeom>
        <a:solidFill>
          <a:srgbClr val="FFFFFF">
            <a:alpha val="78000"/>
          </a:srgbClr>
        </a:solidFill>
        <a:ln w="9525" algn="ctr">
          <a:solidFill>
            <a:srgbClr val="000000"/>
          </a:solidFill>
          <a:miter lim="800000"/>
          <a:headEnd/>
          <a:tailEnd/>
        </a:ln>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MS UI Gothic"/>
              <a:ea typeface="MS UI Gothic"/>
            </a:rPr>
            <a:t>助成契約書に記載された事業総額</a:t>
          </a:r>
          <a:endParaRPr lang="ja-JP" altLang="en-US" sz="1200" b="0" i="0" u="none" strike="noStrike" baseline="0">
            <a:solidFill>
              <a:srgbClr val="000000"/>
            </a:solidFill>
            <a:latin typeface="Times New Roman"/>
            <a:ea typeface="MS UI Gothic"/>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K108"/>
  <sheetViews>
    <sheetView view="pageLayout" topLeftCell="A56" zoomScaleNormal="100" workbookViewId="0">
      <selection activeCell="L106" sqref="A106:XFD106"/>
    </sheetView>
  </sheetViews>
  <sheetFormatPr defaultColWidth="9" defaultRowHeight="20.25" customHeight="1" x14ac:dyDescent="0.4"/>
  <cols>
    <col min="1" max="10" width="9.5" style="128" customWidth="1"/>
    <col min="11" max="11" width="11.5" style="128" customWidth="1"/>
    <col min="12" max="16384" width="9" style="96"/>
  </cols>
  <sheetData>
    <row r="2" spans="1:11" ht="20.25" customHeight="1" x14ac:dyDescent="0.4">
      <c r="A2" s="127" t="s">
        <v>125</v>
      </c>
    </row>
    <row r="3" spans="1:11" ht="20.25" customHeight="1" x14ac:dyDescent="0.4">
      <c r="A3" s="128" t="s">
        <v>0</v>
      </c>
    </row>
    <row r="4" spans="1:11" ht="20.25" customHeight="1" x14ac:dyDescent="0.4">
      <c r="H4" s="128" t="s">
        <v>155</v>
      </c>
    </row>
    <row r="6" spans="1:11" ht="20.25" customHeight="1" x14ac:dyDescent="0.4">
      <c r="H6" s="128" t="s">
        <v>156</v>
      </c>
    </row>
    <row r="7" spans="1:11" ht="20.25" customHeight="1" x14ac:dyDescent="0.4">
      <c r="H7" s="128" t="s">
        <v>157</v>
      </c>
    </row>
    <row r="8" spans="1:11" ht="20.25" customHeight="1" x14ac:dyDescent="0.4">
      <c r="H8" s="128" t="s">
        <v>158</v>
      </c>
    </row>
    <row r="9" spans="1:11" ht="20.25" customHeight="1" x14ac:dyDescent="0.4">
      <c r="H9" s="128" t="s">
        <v>137</v>
      </c>
    </row>
    <row r="10" spans="1:11" ht="20.25" customHeight="1" x14ac:dyDescent="0.4">
      <c r="H10" s="128" t="s">
        <v>138</v>
      </c>
    </row>
    <row r="11" spans="1:11" ht="20.25" customHeight="1" x14ac:dyDescent="0.4">
      <c r="H11" s="128" t="s">
        <v>139</v>
      </c>
    </row>
    <row r="12" spans="1:11" ht="20.25" customHeight="1" thickBot="1" x14ac:dyDescent="0.45">
      <c r="A12" s="129" t="s">
        <v>133</v>
      </c>
      <c r="B12" s="129"/>
      <c r="C12" s="129"/>
      <c r="D12" s="129"/>
      <c r="E12" s="129"/>
      <c r="F12" s="129"/>
    </row>
    <row r="13" spans="1:11" ht="20.25" customHeight="1" thickBot="1" x14ac:dyDescent="0.45">
      <c r="A13" s="138" t="s">
        <v>130</v>
      </c>
      <c r="B13" s="138"/>
      <c r="C13" s="130" t="s">
        <v>27</v>
      </c>
      <c r="D13" s="139">
        <f>'【フォーム】収支計算書　※提出必須'!B28</f>
        <v>9630000</v>
      </c>
      <c r="E13" s="140"/>
      <c r="F13" s="131" t="s">
        <v>129</v>
      </c>
    </row>
    <row r="14" spans="1:11" ht="20.25" customHeight="1" thickBot="1" x14ac:dyDescent="0.45">
      <c r="A14" s="142" t="s">
        <v>131</v>
      </c>
      <c r="B14" s="142"/>
      <c r="C14" s="130" t="s">
        <v>27</v>
      </c>
      <c r="D14" s="139">
        <f>'【フォーム】収支計算書　※提出必須'!B8</f>
        <v>1930000</v>
      </c>
      <c r="E14" s="140"/>
      <c r="F14" s="131" t="s">
        <v>129</v>
      </c>
      <c r="H14" s="96"/>
      <c r="I14" s="96"/>
      <c r="J14" s="96"/>
      <c r="K14" s="96"/>
    </row>
    <row r="15" spans="1:11" ht="20.25" customHeight="1" thickBot="1" x14ac:dyDescent="0.45">
      <c r="A15" s="142" t="s">
        <v>132</v>
      </c>
      <c r="B15" s="142"/>
      <c r="C15" s="130" t="s">
        <v>27</v>
      </c>
      <c r="D15" s="139">
        <f>'【フォーム】収支計算書　※提出必須'!B7</f>
        <v>7700000</v>
      </c>
      <c r="E15" s="140"/>
      <c r="F15" s="131" t="s">
        <v>129</v>
      </c>
      <c r="G15" s="132" t="s">
        <v>135</v>
      </c>
      <c r="H15" s="132"/>
      <c r="I15" s="132"/>
      <c r="J15" s="132"/>
      <c r="K15" s="132"/>
    </row>
    <row r="17" spans="1:11" ht="20.25" customHeight="1" thickBot="1" x14ac:dyDescent="0.45">
      <c r="A17" s="129" t="s">
        <v>134</v>
      </c>
      <c r="B17" s="129"/>
      <c r="C17" s="129"/>
      <c r="D17" s="129"/>
      <c r="E17" s="129"/>
      <c r="F17" s="129"/>
      <c r="G17" s="129"/>
      <c r="H17" s="129"/>
      <c r="I17" s="129"/>
      <c r="J17" s="129"/>
      <c r="K17" s="129"/>
    </row>
    <row r="18" spans="1:11" ht="20.25" customHeight="1" thickBot="1" x14ac:dyDescent="0.45">
      <c r="A18" s="138" t="s">
        <v>8</v>
      </c>
      <c r="B18" s="138"/>
      <c r="C18" s="130" t="s">
        <v>27</v>
      </c>
      <c r="D18" s="139">
        <f>'【フォーム】収支計算書　※提出必須'!C9</f>
        <v>9862292</v>
      </c>
      <c r="E18" s="140"/>
      <c r="F18" s="131" t="s">
        <v>129</v>
      </c>
      <c r="G18" s="141" t="s">
        <v>9</v>
      </c>
      <c r="H18" s="141"/>
      <c r="I18" s="141"/>
      <c r="J18" s="141"/>
      <c r="K18" s="141"/>
    </row>
    <row r="19" spans="1:11" ht="20.25" customHeight="1" thickBot="1" x14ac:dyDescent="0.45">
      <c r="A19" s="142" t="s">
        <v>10</v>
      </c>
      <c r="B19" s="142"/>
      <c r="C19" s="130" t="s">
        <v>27</v>
      </c>
      <c r="D19" s="139">
        <f>'【フォーム】収支計算書　※提出必須'!C8</f>
        <v>2162292</v>
      </c>
      <c r="E19" s="140"/>
      <c r="F19" s="131" t="s">
        <v>129</v>
      </c>
      <c r="G19" s="143" t="s">
        <v>11</v>
      </c>
      <c r="H19" s="143"/>
      <c r="I19" s="143"/>
      <c r="J19" s="143"/>
      <c r="K19" s="143"/>
    </row>
    <row r="20" spans="1:11" ht="20.25" customHeight="1" thickBot="1" x14ac:dyDescent="0.45">
      <c r="A20" s="142" t="s">
        <v>12</v>
      </c>
      <c r="B20" s="142"/>
      <c r="C20" s="130" t="s">
        <v>27</v>
      </c>
      <c r="D20" s="139">
        <f>'【フォーム】収支計算書　※提出必須'!C7</f>
        <v>7700000</v>
      </c>
      <c r="E20" s="140"/>
      <c r="F20" s="131" t="s">
        <v>129</v>
      </c>
      <c r="G20" s="159" t="s">
        <v>13</v>
      </c>
      <c r="H20" s="159"/>
      <c r="I20" s="159"/>
      <c r="J20" s="159"/>
      <c r="K20" s="159"/>
    </row>
    <row r="21" spans="1:11" ht="20.25" customHeight="1" thickBot="1" x14ac:dyDescent="0.45">
      <c r="A21" s="142" t="s">
        <v>14</v>
      </c>
      <c r="B21" s="142"/>
      <c r="C21" s="130" t="s">
        <v>27</v>
      </c>
      <c r="D21" s="139">
        <f>'【フォーム】収支計算書　※提出必須'!F7</f>
        <v>0</v>
      </c>
      <c r="E21" s="140"/>
      <c r="F21" s="131" t="s">
        <v>129</v>
      </c>
      <c r="G21" s="160" t="s">
        <v>15</v>
      </c>
      <c r="H21" s="160"/>
      <c r="I21" s="160"/>
      <c r="J21" s="160"/>
      <c r="K21" s="160"/>
    </row>
    <row r="23" spans="1:11" ht="20.25" customHeight="1" x14ac:dyDescent="0.4">
      <c r="A23" s="128" t="s">
        <v>16</v>
      </c>
    </row>
    <row r="24" spans="1:11" ht="20.25" customHeight="1" x14ac:dyDescent="0.4">
      <c r="A24" s="161" t="s">
        <v>126</v>
      </c>
      <c r="B24" s="161"/>
      <c r="C24" s="161"/>
      <c r="D24" s="161"/>
      <c r="E24" s="161"/>
      <c r="F24" s="161"/>
      <c r="G24" s="161"/>
      <c r="H24" s="161"/>
      <c r="I24" s="161"/>
      <c r="J24" s="161"/>
      <c r="K24" s="161"/>
    </row>
    <row r="25" spans="1:11" ht="20.25" customHeight="1" x14ac:dyDescent="0.4">
      <c r="A25" s="161"/>
      <c r="B25" s="161"/>
      <c r="C25" s="161"/>
      <c r="D25" s="161"/>
      <c r="E25" s="161"/>
      <c r="F25" s="161"/>
      <c r="G25" s="161"/>
      <c r="H25" s="161"/>
      <c r="I25" s="161"/>
      <c r="J25" s="161"/>
      <c r="K25" s="161"/>
    </row>
    <row r="26" spans="1:11" ht="20.25" customHeight="1" x14ac:dyDescent="0.4">
      <c r="A26" s="161"/>
      <c r="B26" s="161"/>
      <c r="C26" s="161"/>
      <c r="D26" s="161"/>
      <c r="E26" s="161"/>
      <c r="F26" s="161"/>
      <c r="G26" s="161"/>
      <c r="H26" s="161"/>
      <c r="I26" s="161"/>
      <c r="J26" s="161"/>
      <c r="K26" s="161"/>
    </row>
    <row r="27" spans="1:11" ht="20.25" customHeight="1" x14ac:dyDescent="0.4">
      <c r="A27" s="161"/>
      <c r="B27" s="161"/>
      <c r="C27" s="161"/>
      <c r="D27" s="161"/>
      <c r="E27" s="161"/>
      <c r="F27" s="161"/>
      <c r="G27" s="161"/>
      <c r="H27" s="161"/>
      <c r="I27" s="161"/>
      <c r="J27" s="161"/>
      <c r="K27" s="161"/>
    </row>
    <row r="28" spans="1:11" ht="20.25" customHeight="1" x14ac:dyDescent="0.4">
      <c r="A28" s="128" t="s">
        <v>40</v>
      </c>
    </row>
    <row r="29" spans="1:11" ht="20.25" customHeight="1" x14ac:dyDescent="0.4">
      <c r="A29" s="128" t="s">
        <v>21</v>
      </c>
      <c r="G29" s="128" t="s">
        <v>22</v>
      </c>
    </row>
    <row r="30" spans="1:11" ht="20.25" customHeight="1" x14ac:dyDescent="0.4">
      <c r="A30" s="153" t="s">
        <v>159</v>
      </c>
      <c r="B30" s="154"/>
      <c r="C30" s="154"/>
      <c r="D30" s="154"/>
      <c r="E30" s="155"/>
      <c r="G30" s="153" t="s">
        <v>166</v>
      </c>
      <c r="H30" s="165"/>
      <c r="I30" s="165"/>
      <c r="J30" s="165"/>
      <c r="K30" s="166"/>
    </row>
    <row r="31" spans="1:11" ht="20.25" customHeight="1" x14ac:dyDescent="0.4">
      <c r="A31" s="162"/>
      <c r="B31" s="163"/>
      <c r="C31" s="163"/>
      <c r="D31" s="163"/>
      <c r="E31" s="164"/>
      <c r="G31" s="167"/>
      <c r="H31" s="168"/>
      <c r="I31" s="168"/>
      <c r="J31" s="168"/>
      <c r="K31" s="169"/>
    </row>
    <row r="32" spans="1:11" ht="20.25" customHeight="1" x14ac:dyDescent="0.4">
      <c r="A32" s="162"/>
      <c r="B32" s="163"/>
      <c r="C32" s="163"/>
      <c r="D32" s="163"/>
      <c r="E32" s="164"/>
      <c r="G32" s="167"/>
      <c r="H32" s="168"/>
      <c r="I32" s="168"/>
      <c r="J32" s="168"/>
      <c r="K32" s="169"/>
    </row>
    <row r="33" spans="1:11" ht="20.25" customHeight="1" x14ac:dyDescent="0.4">
      <c r="A33" s="162"/>
      <c r="B33" s="163"/>
      <c r="C33" s="163"/>
      <c r="D33" s="163"/>
      <c r="E33" s="164"/>
      <c r="F33" s="173"/>
      <c r="G33" s="167"/>
      <c r="H33" s="168"/>
      <c r="I33" s="168"/>
      <c r="J33" s="168"/>
      <c r="K33" s="169"/>
    </row>
    <row r="34" spans="1:11" ht="20.25" customHeight="1" x14ac:dyDescent="0.4">
      <c r="A34" s="162"/>
      <c r="B34" s="163"/>
      <c r="C34" s="163"/>
      <c r="D34" s="163"/>
      <c r="E34" s="164"/>
      <c r="F34" s="173"/>
      <c r="G34" s="167"/>
      <c r="H34" s="168"/>
      <c r="I34" s="168"/>
      <c r="J34" s="168"/>
      <c r="K34" s="169"/>
    </row>
    <row r="35" spans="1:11" ht="20.25" customHeight="1" x14ac:dyDescent="0.4">
      <c r="A35" s="162"/>
      <c r="B35" s="163"/>
      <c r="C35" s="163"/>
      <c r="D35" s="163"/>
      <c r="E35" s="164"/>
      <c r="G35" s="167"/>
      <c r="H35" s="168"/>
      <c r="I35" s="168"/>
      <c r="J35" s="168"/>
      <c r="K35" s="169"/>
    </row>
    <row r="36" spans="1:11" ht="20.25" customHeight="1" x14ac:dyDescent="0.4">
      <c r="A36" s="162"/>
      <c r="B36" s="163"/>
      <c r="C36" s="163"/>
      <c r="D36" s="163"/>
      <c r="E36" s="164"/>
      <c r="G36" s="167"/>
      <c r="H36" s="168"/>
      <c r="I36" s="168"/>
      <c r="J36" s="168"/>
      <c r="K36" s="169"/>
    </row>
    <row r="37" spans="1:11" ht="20.25" customHeight="1" x14ac:dyDescent="0.4">
      <c r="A37" s="162"/>
      <c r="B37" s="163"/>
      <c r="C37" s="163"/>
      <c r="D37" s="163"/>
      <c r="E37" s="164"/>
      <c r="G37" s="167"/>
      <c r="H37" s="168"/>
      <c r="I37" s="168"/>
      <c r="J37" s="168"/>
      <c r="K37" s="169"/>
    </row>
    <row r="38" spans="1:11" ht="191.25" customHeight="1" x14ac:dyDescent="0.4">
      <c r="A38" s="156"/>
      <c r="B38" s="157"/>
      <c r="C38" s="157"/>
      <c r="D38" s="157"/>
      <c r="E38" s="158"/>
      <c r="G38" s="170"/>
      <c r="H38" s="171"/>
      <c r="I38" s="171"/>
      <c r="J38" s="171"/>
      <c r="K38" s="172"/>
    </row>
    <row r="39" spans="1:11" ht="20.25" customHeight="1" x14ac:dyDescent="0.4">
      <c r="A39" s="128" t="s">
        <v>19</v>
      </c>
    </row>
    <row r="40" spans="1:11" ht="20.25" customHeight="1" x14ac:dyDescent="0.4">
      <c r="A40" s="174" t="s">
        <v>169</v>
      </c>
      <c r="B40" s="154"/>
      <c r="C40" s="154"/>
      <c r="D40" s="154"/>
      <c r="E40" s="154"/>
      <c r="F40" s="154"/>
      <c r="G40" s="154"/>
      <c r="H40" s="154"/>
      <c r="I40" s="154"/>
      <c r="J40" s="154"/>
      <c r="K40" s="155"/>
    </row>
    <row r="41" spans="1:11" ht="87" customHeight="1" x14ac:dyDescent="0.4">
      <c r="A41" s="156"/>
      <c r="B41" s="157"/>
      <c r="C41" s="157"/>
      <c r="D41" s="157"/>
      <c r="E41" s="157"/>
      <c r="F41" s="157"/>
      <c r="G41" s="157"/>
      <c r="H41" s="157"/>
      <c r="I41" s="157"/>
      <c r="J41" s="157"/>
      <c r="K41" s="158"/>
    </row>
    <row r="42" spans="1:11" ht="20.25" customHeight="1" x14ac:dyDescent="0.4">
      <c r="A42" s="128" t="s">
        <v>20</v>
      </c>
    </row>
    <row r="43" spans="1:11" ht="20.25" customHeight="1" x14ac:dyDescent="0.4">
      <c r="A43" s="153" t="s">
        <v>161</v>
      </c>
      <c r="B43" s="154"/>
      <c r="C43" s="154"/>
      <c r="D43" s="154"/>
      <c r="E43" s="154"/>
      <c r="F43" s="154"/>
      <c r="G43" s="154"/>
      <c r="H43" s="154"/>
      <c r="I43" s="154"/>
      <c r="J43" s="154"/>
      <c r="K43" s="155"/>
    </row>
    <row r="44" spans="1:11" ht="48.75" customHeight="1" x14ac:dyDescent="0.4">
      <c r="A44" s="156"/>
      <c r="B44" s="157"/>
      <c r="C44" s="157"/>
      <c r="D44" s="157"/>
      <c r="E44" s="157"/>
      <c r="F44" s="157"/>
      <c r="G44" s="157"/>
      <c r="H44" s="157"/>
      <c r="I44" s="157"/>
      <c r="J44" s="157"/>
      <c r="K44" s="158"/>
    </row>
    <row r="45" spans="1:11" ht="20.25" customHeight="1" x14ac:dyDescent="0.4">
      <c r="A45" s="128" t="s">
        <v>31</v>
      </c>
    </row>
    <row r="46" spans="1:11" ht="20.25" customHeight="1" x14ac:dyDescent="0.4">
      <c r="A46" s="144" t="s">
        <v>170</v>
      </c>
      <c r="B46" s="145"/>
      <c r="C46" s="145"/>
      <c r="D46" s="145"/>
      <c r="E46" s="145"/>
      <c r="F46" s="145"/>
      <c r="G46" s="145"/>
      <c r="H46" s="145"/>
      <c r="I46" s="145"/>
      <c r="J46" s="145"/>
      <c r="K46" s="146"/>
    </row>
    <row r="47" spans="1:11" ht="20.25" customHeight="1" x14ac:dyDescent="0.4">
      <c r="A47" s="147"/>
      <c r="B47" s="148"/>
      <c r="C47" s="148"/>
      <c r="D47" s="148"/>
      <c r="E47" s="148"/>
      <c r="F47" s="148"/>
      <c r="G47" s="148"/>
      <c r="H47" s="148"/>
      <c r="I47" s="148"/>
      <c r="J47" s="148"/>
      <c r="K47" s="149"/>
    </row>
    <row r="48" spans="1:11" ht="20.25" customHeight="1" x14ac:dyDescent="0.4">
      <c r="A48" s="150"/>
      <c r="B48" s="151"/>
      <c r="C48" s="151"/>
      <c r="D48" s="151"/>
      <c r="E48" s="151"/>
      <c r="F48" s="151"/>
      <c r="G48" s="151"/>
      <c r="H48" s="151"/>
      <c r="I48" s="151"/>
      <c r="J48" s="151"/>
      <c r="K48" s="152"/>
    </row>
    <row r="50" spans="1:11" ht="20.25" customHeight="1" x14ac:dyDescent="0.4">
      <c r="A50" s="128" t="s">
        <v>23</v>
      </c>
    </row>
    <row r="51" spans="1:11" ht="20.25" customHeight="1" x14ac:dyDescent="0.4">
      <c r="A51" s="153" t="s">
        <v>160</v>
      </c>
      <c r="B51" s="154"/>
      <c r="C51" s="154"/>
      <c r="D51" s="154"/>
      <c r="E51" s="154"/>
      <c r="F51" s="154"/>
      <c r="G51" s="154"/>
      <c r="H51" s="154"/>
      <c r="I51" s="154"/>
      <c r="J51" s="154"/>
      <c r="K51" s="155"/>
    </row>
    <row r="52" spans="1:11" ht="20.25" customHeight="1" x14ac:dyDescent="0.4">
      <c r="A52" s="167"/>
      <c r="B52" s="163"/>
      <c r="C52" s="163"/>
      <c r="D52" s="163"/>
      <c r="E52" s="163"/>
      <c r="F52" s="163"/>
      <c r="G52" s="163"/>
      <c r="H52" s="163"/>
      <c r="I52" s="163"/>
      <c r="J52" s="163"/>
      <c r="K52" s="164"/>
    </row>
    <row r="53" spans="1:11" ht="20.25" customHeight="1" x14ac:dyDescent="0.4">
      <c r="A53" s="167"/>
      <c r="B53" s="163"/>
      <c r="C53" s="163"/>
      <c r="D53" s="163"/>
      <c r="E53" s="163"/>
      <c r="F53" s="163"/>
      <c r="G53" s="163"/>
      <c r="H53" s="163"/>
      <c r="I53" s="163"/>
      <c r="J53" s="163"/>
      <c r="K53" s="164"/>
    </row>
    <row r="54" spans="1:11" ht="20.25" customHeight="1" x14ac:dyDescent="0.4">
      <c r="A54" s="167"/>
      <c r="B54" s="163"/>
      <c r="C54" s="163"/>
      <c r="D54" s="163"/>
      <c r="E54" s="163"/>
      <c r="F54" s="163"/>
      <c r="G54" s="163"/>
      <c r="H54" s="163"/>
      <c r="I54" s="163"/>
      <c r="J54" s="163"/>
      <c r="K54" s="164"/>
    </row>
    <row r="55" spans="1:11" ht="20.25" customHeight="1" x14ac:dyDescent="0.4">
      <c r="A55" s="167"/>
      <c r="B55" s="163"/>
      <c r="C55" s="163"/>
      <c r="D55" s="163"/>
      <c r="E55" s="163"/>
      <c r="F55" s="163"/>
      <c r="G55" s="163"/>
      <c r="H55" s="163"/>
      <c r="I55" s="163"/>
      <c r="J55" s="163"/>
      <c r="K55" s="164"/>
    </row>
    <row r="56" spans="1:11" ht="12" customHeight="1" x14ac:dyDescent="0.4">
      <c r="A56" s="167"/>
      <c r="B56" s="163"/>
      <c r="C56" s="163"/>
      <c r="D56" s="163"/>
      <c r="E56" s="163"/>
      <c r="F56" s="163"/>
      <c r="G56" s="163"/>
      <c r="H56" s="163"/>
      <c r="I56" s="163"/>
      <c r="J56" s="163"/>
      <c r="K56" s="164"/>
    </row>
    <row r="57" spans="1:11" ht="20.25" hidden="1" customHeight="1" x14ac:dyDescent="0.4">
      <c r="A57" s="167"/>
      <c r="B57" s="163"/>
      <c r="C57" s="163"/>
      <c r="D57" s="163"/>
      <c r="E57" s="163"/>
      <c r="F57" s="163"/>
      <c r="G57" s="163"/>
      <c r="H57" s="163"/>
      <c r="I57" s="163"/>
      <c r="J57" s="163"/>
      <c r="K57" s="164"/>
    </row>
    <row r="58" spans="1:11" ht="20.25" hidden="1" customHeight="1" x14ac:dyDescent="0.4">
      <c r="A58" s="167"/>
      <c r="B58" s="163"/>
      <c r="C58" s="163"/>
      <c r="D58" s="163"/>
      <c r="E58" s="163"/>
      <c r="F58" s="163"/>
      <c r="G58" s="163"/>
      <c r="H58" s="163"/>
      <c r="I58" s="163"/>
      <c r="J58" s="163"/>
      <c r="K58" s="164"/>
    </row>
    <row r="59" spans="1:11" ht="20.25" hidden="1" customHeight="1" x14ac:dyDescent="0.4">
      <c r="A59" s="156"/>
      <c r="B59" s="157"/>
      <c r="C59" s="157"/>
      <c r="D59" s="157"/>
      <c r="E59" s="157"/>
      <c r="F59" s="157"/>
      <c r="G59" s="157"/>
      <c r="H59" s="157"/>
      <c r="I59" s="157"/>
      <c r="J59" s="157"/>
      <c r="K59" s="158"/>
    </row>
    <row r="60" spans="1:11" ht="20.25" customHeight="1" x14ac:dyDescent="0.4">
      <c r="A60" s="134"/>
      <c r="B60" s="134"/>
      <c r="C60" s="134"/>
      <c r="D60" s="134"/>
      <c r="E60" s="134"/>
      <c r="F60" s="134"/>
      <c r="G60" s="134"/>
      <c r="H60" s="134"/>
      <c r="I60" s="134"/>
      <c r="J60" s="134"/>
      <c r="K60" s="134"/>
    </row>
    <row r="61" spans="1:11" ht="20.25" customHeight="1" x14ac:dyDescent="0.4">
      <c r="A61" s="128" t="s">
        <v>38</v>
      </c>
    </row>
    <row r="62" spans="1:11" ht="20.25" customHeight="1" x14ac:dyDescent="0.4">
      <c r="A62" s="175" t="s">
        <v>24</v>
      </c>
      <c r="B62" s="176"/>
      <c r="C62" s="6">
        <f>LEN(A63)</f>
        <v>263</v>
      </c>
      <c r="D62" s="177" t="s">
        <v>39</v>
      </c>
      <c r="E62" s="177"/>
      <c r="F62" s="178" t="str">
        <f>IF($C$62&lt;700,"OK","700文字を越えています。700文字以内になるようご調整ください。")</f>
        <v>OK</v>
      </c>
      <c r="G62" s="178"/>
      <c r="H62" s="178"/>
      <c r="I62" s="178"/>
      <c r="J62" s="178"/>
      <c r="K62" s="178"/>
    </row>
    <row r="63" spans="1:11" ht="20.25" customHeight="1" x14ac:dyDescent="0.4">
      <c r="A63" s="174" t="s">
        <v>168</v>
      </c>
      <c r="B63" s="154"/>
      <c r="C63" s="154"/>
      <c r="D63" s="154"/>
      <c r="E63" s="154"/>
      <c r="F63" s="154"/>
      <c r="G63" s="154"/>
      <c r="H63" s="154"/>
      <c r="I63" s="154"/>
      <c r="J63" s="154"/>
      <c r="K63" s="155"/>
    </row>
    <row r="64" spans="1:11" ht="20.25" customHeight="1" x14ac:dyDescent="0.4">
      <c r="A64" s="167"/>
      <c r="B64" s="163"/>
      <c r="C64" s="163"/>
      <c r="D64" s="163"/>
      <c r="E64" s="163"/>
      <c r="F64" s="163"/>
      <c r="G64" s="163"/>
      <c r="H64" s="163"/>
      <c r="I64" s="163"/>
      <c r="J64" s="163"/>
      <c r="K64" s="164"/>
    </row>
    <row r="65" spans="1:11" ht="20.25" customHeight="1" x14ac:dyDescent="0.4">
      <c r="A65" s="167"/>
      <c r="B65" s="163"/>
      <c r="C65" s="163"/>
      <c r="D65" s="163"/>
      <c r="E65" s="163"/>
      <c r="F65" s="163"/>
      <c r="G65" s="163"/>
      <c r="H65" s="163"/>
      <c r="I65" s="163"/>
      <c r="J65" s="163"/>
      <c r="K65" s="164"/>
    </row>
    <row r="66" spans="1:11" ht="20.25" customHeight="1" x14ac:dyDescent="0.4">
      <c r="A66" s="167"/>
      <c r="B66" s="163"/>
      <c r="C66" s="163"/>
      <c r="D66" s="163"/>
      <c r="E66" s="163"/>
      <c r="F66" s="163"/>
      <c r="G66" s="163"/>
      <c r="H66" s="163"/>
      <c r="I66" s="163"/>
      <c r="J66" s="163"/>
      <c r="K66" s="164"/>
    </row>
    <row r="67" spans="1:11" ht="20.25" customHeight="1" x14ac:dyDescent="0.4">
      <c r="A67" s="167"/>
      <c r="B67" s="163"/>
      <c r="C67" s="163"/>
      <c r="D67" s="163"/>
      <c r="E67" s="163"/>
      <c r="F67" s="163"/>
      <c r="G67" s="163"/>
      <c r="H67" s="163"/>
      <c r="I67" s="163"/>
      <c r="J67" s="163"/>
      <c r="K67" s="164"/>
    </row>
    <row r="68" spans="1:11" ht="20.25" customHeight="1" x14ac:dyDescent="0.4">
      <c r="A68" s="167"/>
      <c r="B68" s="163"/>
      <c r="C68" s="163"/>
      <c r="D68" s="163"/>
      <c r="E68" s="163"/>
      <c r="F68" s="163"/>
      <c r="G68" s="163"/>
      <c r="H68" s="163"/>
      <c r="I68" s="163"/>
      <c r="J68" s="163"/>
      <c r="K68" s="164"/>
    </row>
    <row r="69" spans="1:11" ht="14.25" customHeight="1" x14ac:dyDescent="0.4">
      <c r="A69" s="162"/>
      <c r="B69" s="163"/>
      <c r="C69" s="163"/>
      <c r="D69" s="163"/>
      <c r="E69" s="163"/>
      <c r="F69" s="163"/>
      <c r="G69" s="163"/>
      <c r="H69" s="163"/>
      <c r="I69" s="163"/>
      <c r="J69" s="163"/>
      <c r="K69" s="164"/>
    </row>
    <row r="70" spans="1:11" ht="15.75" customHeight="1" x14ac:dyDescent="0.4">
      <c r="A70" s="156"/>
      <c r="B70" s="157"/>
      <c r="C70" s="157"/>
      <c r="D70" s="157"/>
      <c r="E70" s="157"/>
      <c r="F70" s="157"/>
      <c r="G70" s="157"/>
      <c r="H70" s="157"/>
      <c r="I70" s="157"/>
      <c r="J70" s="157"/>
      <c r="K70" s="158"/>
    </row>
    <row r="72" spans="1:11" ht="20.25" customHeight="1" x14ac:dyDescent="0.4">
      <c r="A72" s="128" t="s">
        <v>29</v>
      </c>
    </row>
    <row r="73" spans="1:11" ht="20.25" customHeight="1" x14ac:dyDescent="0.4">
      <c r="A73" s="153" t="s">
        <v>162</v>
      </c>
      <c r="B73" s="154"/>
      <c r="C73" s="154"/>
      <c r="D73" s="154"/>
      <c r="E73" s="154"/>
      <c r="F73" s="154"/>
      <c r="G73" s="154"/>
      <c r="H73" s="154"/>
      <c r="I73" s="154"/>
      <c r="J73" s="154"/>
      <c r="K73" s="155"/>
    </row>
    <row r="74" spans="1:11" ht="20.25" customHeight="1" x14ac:dyDescent="0.4">
      <c r="A74" s="167"/>
      <c r="B74" s="163"/>
      <c r="C74" s="163"/>
      <c r="D74" s="163"/>
      <c r="E74" s="163"/>
      <c r="F74" s="163"/>
      <c r="G74" s="163"/>
      <c r="H74" s="163"/>
      <c r="I74" s="163"/>
      <c r="J74" s="163"/>
      <c r="K74" s="164"/>
    </row>
    <row r="75" spans="1:11" ht="20.25" customHeight="1" x14ac:dyDescent="0.4">
      <c r="A75" s="167"/>
      <c r="B75" s="163"/>
      <c r="C75" s="163"/>
      <c r="D75" s="163"/>
      <c r="E75" s="163"/>
      <c r="F75" s="163"/>
      <c r="G75" s="163"/>
      <c r="H75" s="163"/>
      <c r="I75" s="163"/>
      <c r="J75" s="163"/>
      <c r="K75" s="164"/>
    </row>
    <row r="76" spans="1:11" ht="20.25" customHeight="1" x14ac:dyDescent="0.4">
      <c r="A76" s="167"/>
      <c r="B76" s="163"/>
      <c r="C76" s="163"/>
      <c r="D76" s="163"/>
      <c r="E76" s="163"/>
      <c r="F76" s="163"/>
      <c r="G76" s="163"/>
      <c r="H76" s="163"/>
      <c r="I76" s="163"/>
      <c r="J76" s="163"/>
      <c r="K76" s="164"/>
    </row>
    <row r="77" spans="1:11" ht="20.25" customHeight="1" x14ac:dyDescent="0.4">
      <c r="A77" s="167"/>
      <c r="B77" s="163"/>
      <c r="C77" s="163"/>
      <c r="D77" s="163"/>
      <c r="E77" s="163"/>
      <c r="F77" s="163"/>
      <c r="G77" s="163"/>
      <c r="H77" s="163"/>
      <c r="I77" s="163"/>
      <c r="J77" s="163"/>
      <c r="K77" s="164"/>
    </row>
    <row r="78" spans="1:11" ht="20.25" customHeight="1" x14ac:dyDescent="0.4">
      <c r="A78" s="167"/>
      <c r="B78" s="163"/>
      <c r="C78" s="163"/>
      <c r="D78" s="163"/>
      <c r="E78" s="163"/>
      <c r="F78" s="163"/>
      <c r="G78" s="163"/>
      <c r="H78" s="163"/>
      <c r="I78" s="163"/>
      <c r="J78" s="163"/>
      <c r="K78" s="164"/>
    </row>
    <row r="79" spans="1:11" ht="20.25" customHeight="1" x14ac:dyDescent="0.4">
      <c r="A79" s="167"/>
      <c r="B79" s="163"/>
      <c r="C79" s="163"/>
      <c r="D79" s="163"/>
      <c r="E79" s="163"/>
      <c r="F79" s="163"/>
      <c r="G79" s="163"/>
      <c r="H79" s="163"/>
      <c r="I79" s="163"/>
      <c r="J79" s="163"/>
      <c r="K79" s="164"/>
    </row>
    <row r="80" spans="1:11" ht="20.25" customHeight="1" x14ac:dyDescent="0.4">
      <c r="A80" s="167"/>
      <c r="B80" s="163"/>
      <c r="C80" s="163"/>
      <c r="D80" s="163"/>
      <c r="E80" s="163"/>
      <c r="F80" s="163"/>
      <c r="G80" s="163"/>
      <c r="H80" s="163"/>
      <c r="I80" s="163"/>
      <c r="J80" s="163"/>
      <c r="K80" s="164"/>
    </row>
    <row r="81" spans="1:11" ht="20.25" customHeight="1" x14ac:dyDescent="0.4">
      <c r="A81" s="156"/>
      <c r="B81" s="157"/>
      <c r="C81" s="157"/>
      <c r="D81" s="157"/>
      <c r="E81" s="157"/>
      <c r="F81" s="157"/>
      <c r="G81" s="157"/>
      <c r="H81" s="157"/>
      <c r="I81" s="157"/>
      <c r="J81" s="157"/>
      <c r="K81" s="158"/>
    </row>
    <row r="83" spans="1:11" ht="20.25" customHeight="1" x14ac:dyDescent="0.4">
      <c r="A83" s="128" t="s">
        <v>34</v>
      </c>
    </row>
    <row r="84" spans="1:11" ht="20.25" customHeight="1" x14ac:dyDescent="0.4">
      <c r="A84" s="153" t="s">
        <v>163</v>
      </c>
      <c r="B84" s="154"/>
      <c r="C84" s="154"/>
      <c r="D84" s="154"/>
      <c r="E84" s="154"/>
      <c r="F84" s="154"/>
      <c r="G84" s="154"/>
      <c r="H84" s="154"/>
      <c r="I84" s="154"/>
      <c r="J84" s="154"/>
      <c r="K84" s="155"/>
    </row>
    <row r="85" spans="1:11" ht="37.5" customHeight="1" x14ac:dyDescent="0.4">
      <c r="A85" s="170"/>
      <c r="B85" s="157"/>
      <c r="C85" s="157"/>
      <c r="D85" s="157"/>
      <c r="E85" s="157"/>
      <c r="F85" s="157"/>
      <c r="G85" s="157"/>
      <c r="H85" s="157"/>
      <c r="I85" s="157"/>
      <c r="J85" s="157"/>
      <c r="K85" s="158"/>
    </row>
    <row r="87" spans="1:11" ht="20.25" customHeight="1" x14ac:dyDescent="0.4">
      <c r="A87" s="128" t="s">
        <v>32</v>
      </c>
    </row>
    <row r="88" spans="1:11" ht="20.25" customHeight="1" x14ac:dyDescent="0.4">
      <c r="A88" s="128" t="s">
        <v>25</v>
      </c>
      <c r="G88" s="128" t="s">
        <v>26</v>
      </c>
    </row>
    <row r="89" spans="1:11" ht="20.25" customHeight="1" x14ac:dyDescent="0.4">
      <c r="A89" s="153" t="s">
        <v>164</v>
      </c>
      <c r="B89" s="154"/>
      <c r="C89" s="154"/>
      <c r="D89" s="154"/>
      <c r="E89" s="155"/>
      <c r="G89" s="153" t="s">
        <v>165</v>
      </c>
      <c r="H89" s="165"/>
      <c r="I89" s="165"/>
      <c r="J89" s="165"/>
      <c r="K89" s="166"/>
    </row>
    <row r="90" spans="1:11" ht="20.25" customHeight="1" x14ac:dyDescent="0.4">
      <c r="A90" s="162"/>
      <c r="B90" s="163"/>
      <c r="C90" s="163"/>
      <c r="D90" s="163"/>
      <c r="E90" s="164"/>
      <c r="G90" s="167"/>
      <c r="H90" s="168"/>
      <c r="I90" s="168"/>
      <c r="J90" s="168"/>
      <c r="K90" s="169"/>
    </row>
    <row r="91" spans="1:11" ht="20.25" customHeight="1" x14ac:dyDescent="0.4">
      <c r="A91" s="162"/>
      <c r="B91" s="163"/>
      <c r="C91" s="163"/>
      <c r="D91" s="163"/>
      <c r="E91" s="164"/>
      <c r="G91" s="167"/>
      <c r="H91" s="168"/>
      <c r="I91" s="168"/>
      <c r="J91" s="168"/>
      <c r="K91" s="169"/>
    </row>
    <row r="92" spans="1:11" ht="20.25" customHeight="1" x14ac:dyDescent="0.4">
      <c r="A92" s="162"/>
      <c r="B92" s="163"/>
      <c r="C92" s="163"/>
      <c r="D92" s="163"/>
      <c r="E92" s="164"/>
      <c r="F92" s="173"/>
      <c r="G92" s="167"/>
      <c r="H92" s="168"/>
      <c r="I92" s="168"/>
      <c r="J92" s="168"/>
      <c r="K92" s="169"/>
    </row>
    <row r="93" spans="1:11" ht="20.25" customHeight="1" x14ac:dyDescent="0.4">
      <c r="A93" s="162"/>
      <c r="B93" s="163"/>
      <c r="C93" s="163"/>
      <c r="D93" s="163"/>
      <c r="E93" s="164"/>
      <c r="F93" s="173"/>
      <c r="G93" s="167"/>
      <c r="H93" s="168"/>
      <c r="I93" s="168"/>
      <c r="J93" s="168"/>
      <c r="K93" s="169"/>
    </row>
    <row r="94" spans="1:11" ht="20.25" customHeight="1" x14ac:dyDescent="0.4">
      <c r="A94" s="162"/>
      <c r="B94" s="163"/>
      <c r="C94" s="163"/>
      <c r="D94" s="163"/>
      <c r="E94" s="164"/>
      <c r="G94" s="167"/>
      <c r="H94" s="168"/>
      <c r="I94" s="168"/>
      <c r="J94" s="168"/>
      <c r="K94" s="169"/>
    </row>
    <row r="95" spans="1:11" ht="20.25" customHeight="1" x14ac:dyDescent="0.4">
      <c r="A95" s="162"/>
      <c r="B95" s="163"/>
      <c r="C95" s="163"/>
      <c r="D95" s="163"/>
      <c r="E95" s="164"/>
      <c r="G95" s="167"/>
      <c r="H95" s="168"/>
      <c r="I95" s="168"/>
      <c r="J95" s="168"/>
      <c r="K95" s="169"/>
    </row>
    <row r="96" spans="1:11" ht="20.25" customHeight="1" x14ac:dyDescent="0.4">
      <c r="A96" s="162"/>
      <c r="B96" s="163"/>
      <c r="C96" s="163"/>
      <c r="D96" s="163"/>
      <c r="E96" s="164"/>
      <c r="G96" s="167"/>
      <c r="H96" s="168"/>
      <c r="I96" s="168"/>
      <c r="J96" s="168"/>
      <c r="K96" s="169"/>
    </row>
    <row r="97" spans="1:11" ht="62.25" customHeight="1" x14ac:dyDescent="0.4">
      <c r="A97" s="156"/>
      <c r="B97" s="157"/>
      <c r="C97" s="157"/>
      <c r="D97" s="157"/>
      <c r="E97" s="158"/>
      <c r="G97" s="170"/>
      <c r="H97" s="171"/>
      <c r="I97" s="171"/>
      <c r="J97" s="171"/>
      <c r="K97" s="172"/>
    </row>
    <row r="98" spans="1:11" ht="20.25" customHeight="1" x14ac:dyDescent="0.4">
      <c r="A98" s="128" t="s">
        <v>25</v>
      </c>
    </row>
    <row r="99" spans="1:11" ht="20.25" customHeight="1" x14ac:dyDescent="0.4">
      <c r="A99" s="153" t="s">
        <v>173</v>
      </c>
      <c r="B99" s="154"/>
      <c r="C99" s="154"/>
      <c r="D99" s="154"/>
      <c r="E99" s="154"/>
      <c r="F99" s="154"/>
      <c r="G99" s="154"/>
      <c r="H99" s="154"/>
      <c r="I99" s="154"/>
      <c r="J99" s="154"/>
      <c r="K99" s="155"/>
    </row>
    <row r="100" spans="1:11" ht="20.25" customHeight="1" x14ac:dyDescent="0.4">
      <c r="A100" s="162"/>
      <c r="B100" s="163"/>
      <c r="C100" s="163"/>
      <c r="D100" s="163"/>
      <c r="E100" s="163"/>
      <c r="F100" s="163"/>
      <c r="G100" s="163"/>
      <c r="H100" s="163"/>
      <c r="I100" s="163"/>
      <c r="J100" s="163"/>
      <c r="K100" s="164"/>
    </row>
    <row r="101" spans="1:11" ht="23.25" customHeight="1" x14ac:dyDescent="0.4">
      <c r="A101" s="156"/>
      <c r="B101" s="157"/>
      <c r="C101" s="157"/>
      <c r="D101" s="157"/>
      <c r="E101" s="157"/>
      <c r="F101" s="157"/>
      <c r="G101" s="157"/>
      <c r="H101" s="157"/>
      <c r="I101" s="157"/>
      <c r="J101" s="157"/>
      <c r="K101" s="158"/>
    </row>
    <row r="103" spans="1:11" ht="20.25" customHeight="1" x14ac:dyDescent="0.4">
      <c r="A103" s="128" t="s">
        <v>172</v>
      </c>
    </row>
    <row r="104" spans="1:11" ht="20.25" customHeight="1" x14ac:dyDescent="0.4">
      <c r="A104" s="153" t="s">
        <v>171</v>
      </c>
      <c r="B104" s="154"/>
      <c r="C104" s="154"/>
      <c r="D104" s="154"/>
      <c r="E104" s="154"/>
      <c r="F104" s="154"/>
      <c r="G104" s="154"/>
      <c r="H104" s="154"/>
      <c r="I104" s="154"/>
      <c r="J104" s="154"/>
      <c r="K104" s="155"/>
    </row>
    <row r="105" spans="1:11" ht="20.25" customHeight="1" x14ac:dyDescent="0.4">
      <c r="A105" s="162"/>
      <c r="B105" s="163"/>
      <c r="C105" s="163"/>
      <c r="D105" s="163"/>
      <c r="E105" s="163"/>
      <c r="F105" s="163"/>
      <c r="G105" s="163"/>
      <c r="H105" s="163"/>
      <c r="I105" s="163"/>
      <c r="J105" s="163"/>
      <c r="K105" s="164"/>
    </row>
    <row r="106" spans="1:11" ht="20.25" customHeight="1" x14ac:dyDescent="0.4">
      <c r="A106" s="162"/>
      <c r="B106" s="163"/>
      <c r="C106" s="163"/>
      <c r="D106" s="163"/>
      <c r="E106" s="163"/>
      <c r="F106" s="163"/>
      <c r="G106" s="163"/>
      <c r="H106" s="163"/>
      <c r="I106" s="163"/>
      <c r="J106" s="163"/>
      <c r="K106" s="164"/>
    </row>
    <row r="107" spans="1:11" ht="10.5" customHeight="1" x14ac:dyDescent="0.4">
      <c r="A107" s="162"/>
      <c r="B107" s="163"/>
      <c r="C107" s="163"/>
      <c r="D107" s="163"/>
      <c r="E107" s="163"/>
      <c r="F107" s="163"/>
      <c r="G107" s="163"/>
      <c r="H107" s="163"/>
      <c r="I107" s="163"/>
      <c r="J107" s="163"/>
      <c r="K107" s="164"/>
    </row>
    <row r="108" spans="1:11" ht="20.25" customHeight="1" x14ac:dyDescent="0.4">
      <c r="A108" s="135"/>
      <c r="B108" s="136"/>
      <c r="C108" s="136"/>
      <c r="D108" s="136"/>
      <c r="E108" s="136"/>
      <c r="F108" s="136"/>
      <c r="G108" s="136"/>
      <c r="H108" s="136"/>
      <c r="I108" s="136"/>
      <c r="J108" s="136"/>
      <c r="K108" s="137"/>
    </row>
  </sheetData>
  <protectedRanges>
    <protectedRange sqref="A62:K62" name="範囲1"/>
  </protectedRanges>
  <mergeCells count="37">
    <mergeCell ref="D13:E13"/>
    <mergeCell ref="D14:E14"/>
    <mergeCell ref="D15:E15"/>
    <mergeCell ref="A13:B13"/>
    <mergeCell ref="A14:B14"/>
    <mergeCell ref="A15:B15"/>
    <mergeCell ref="A104:K107"/>
    <mergeCell ref="A73:K81"/>
    <mergeCell ref="A84:K85"/>
    <mergeCell ref="A89:E97"/>
    <mergeCell ref="G89:K97"/>
    <mergeCell ref="F92:F93"/>
    <mergeCell ref="A99:K101"/>
    <mergeCell ref="A63:K70"/>
    <mergeCell ref="A51:K59"/>
    <mergeCell ref="A62:B62"/>
    <mergeCell ref="D62:E62"/>
    <mergeCell ref="F62:K62"/>
    <mergeCell ref="A46:K48"/>
    <mergeCell ref="A43:K44"/>
    <mergeCell ref="A20:B20"/>
    <mergeCell ref="D20:E20"/>
    <mergeCell ref="G20:K20"/>
    <mergeCell ref="A21:B21"/>
    <mergeCell ref="D21:E21"/>
    <mergeCell ref="G21:K21"/>
    <mergeCell ref="A24:K27"/>
    <mergeCell ref="A30:E38"/>
    <mergeCell ref="G30:K38"/>
    <mergeCell ref="F33:F34"/>
    <mergeCell ref="A40:K41"/>
    <mergeCell ref="A18:B18"/>
    <mergeCell ref="D18:E18"/>
    <mergeCell ref="G18:K18"/>
    <mergeCell ref="A19:B19"/>
    <mergeCell ref="D19:E19"/>
    <mergeCell ref="G19:K19"/>
  </mergeCells>
  <phoneticPr fontId="1"/>
  <conditionalFormatting sqref="A63:K70">
    <cfRule type="expression" dxfId="10" priority="5">
      <formula>$C$62&gt;700</formula>
    </cfRule>
  </conditionalFormatting>
  <conditionalFormatting sqref="C62:D62">
    <cfRule type="expression" dxfId="9" priority="3">
      <formula>$B$62&gt;700</formula>
    </cfRule>
  </conditionalFormatting>
  <conditionalFormatting sqref="F62">
    <cfRule type="expression" dxfId="8" priority="2">
      <formula>$B$62&gt;700</formula>
    </cfRule>
  </conditionalFormatting>
  <conditionalFormatting sqref="F62:K62">
    <cfRule type="expression" dxfId="7" priority="1">
      <formula>$C$62&gt;700</formula>
    </cfRule>
  </conditionalFormatting>
  <pageMargins left="0.7" right="0.7" top="0.75" bottom="0.75" header="0.3" footer="0.3"/>
  <pageSetup paperSize="9" scale="70" fitToHeight="0" orientation="portrait" r:id="rId1"/>
  <rowBreaks count="1" manualBreakCount="1">
    <brk id="70"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58"/>
  <sheetViews>
    <sheetView tabSelected="1" workbookViewId="0">
      <selection activeCell="C9" sqref="C9"/>
    </sheetView>
  </sheetViews>
  <sheetFormatPr defaultColWidth="8.625" defaultRowHeight="18.75" x14ac:dyDescent="0.4"/>
  <cols>
    <col min="1" max="1" width="22.625" style="62" customWidth="1"/>
    <col min="2" max="2" width="17.375" style="62" customWidth="1"/>
    <col min="3" max="4" width="13.125" style="62" customWidth="1"/>
    <col min="5" max="5" width="14.625" style="62" customWidth="1"/>
    <col min="6" max="6" width="27.375" style="62" customWidth="1"/>
    <col min="7" max="10" width="8.625" style="62"/>
    <col min="11" max="13" width="17.375" style="62" customWidth="1"/>
    <col min="14" max="16384" width="8.625" style="62"/>
  </cols>
  <sheetData>
    <row r="1" spans="1:6" ht="19.5" customHeight="1" thickBot="1" x14ac:dyDescent="0.45">
      <c r="A1" s="182" t="s">
        <v>120</v>
      </c>
      <c r="B1" s="182"/>
      <c r="C1" s="182"/>
      <c r="D1" s="61" t="s">
        <v>141</v>
      </c>
    </row>
    <row r="2" spans="1:6" ht="18.600000000000001" customHeight="1" thickBot="1" x14ac:dyDescent="0.45">
      <c r="B2" s="63"/>
      <c r="C2" s="63"/>
      <c r="D2" s="64" t="s">
        <v>62</v>
      </c>
      <c r="E2" s="183" t="s">
        <v>140</v>
      </c>
      <c r="F2" s="184"/>
    </row>
    <row r="3" spans="1:6" ht="18.600000000000001" customHeight="1" thickBot="1" x14ac:dyDescent="0.45">
      <c r="B3" s="63"/>
      <c r="C3" s="63"/>
      <c r="D3" s="64" t="s">
        <v>63</v>
      </c>
      <c r="E3" s="185" t="s">
        <v>153</v>
      </c>
      <c r="F3" s="186"/>
    </row>
    <row r="4" spans="1:6" ht="17.100000000000001" customHeight="1" thickBot="1" x14ac:dyDescent="0.45">
      <c r="A4" s="65" t="s">
        <v>64</v>
      </c>
      <c r="B4" s="187"/>
      <c r="C4" s="187"/>
      <c r="D4" s="187"/>
      <c r="E4" s="187"/>
      <c r="F4" s="64" t="s">
        <v>65</v>
      </c>
    </row>
    <row r="5" spans="1:6" ht="17.100000000000001" customHeight="1" x14ac:dyDescent="0.4">
      <c r="A5" s="188" t="s">
        <v>66</v>
      </c>
      <c r="B5" s="179" t="s">
        <v>67</v>
      </c>
      <c r="C5" s="188" t="s">
        <v>68</v>
      </c>
      <c r="D5" s="188" t="s">
        <v>69</v>
      </c>
      <c r="E5" s="133" t="s">
        <v>70</v>
      </c>
      <c r="F5" s="66" t="s">
        <v>71</v>
      </c>
    </row>
    <row r="6" spans="1:6" ht="17.100000000000001" customHeight="1" thickBot="1" x14ac:dyDescent="0.45">
      <c r="A6" s="189"/>
      <c r="B6" s="180"/>
      <c r="C6" s="189"/>
      <c r="D6" s="189"/>
      <c r="E6" s="67" t="s">
        <v>72</v>
      </c>
      <c r="F6" s="68" t="s">
        <v>73</v>
      </c>
    </row>
    <row r="7" spans="1:6" ht="17.100000000000001" customHeight="1" x14ac:dyDescent="0.4">
      <c r="A7" s="69" t="s">
        <v>74</v>
      </c>
      <c r="B7" s="70">
        <v>7700000</v>
      </c>
      <c r="C7" s="71">
        <v>7700000</v>
      </c>
      <c r="D7" s="72">
        <v>7700000</v>
      </c>
      <c r="E7" s="111">
        <f>IF(B7-D7&lt;0,"",(B7-D7))</f>
        <v>0</v>
      </c>
      <c r="F7" s="112">
        <f>IF(B7-C7&lt;0,"",(B7-C7))</f>
        <v>0</v>
      </c>
    </row>
    <row r="8" spans="1:6" ht="17.100000000000001" customHeight="1" thickBot="1" x14ac:dyDescent="0.45">
      <c r="A8" s="73" t="s">
        <v>75</v>
      </c>
      <c r="B8" s="74">
        <v>1930000</v>
      </c>
      <c r="C8" s="75">
        <v>2162292</v>
      </c>
      <c r="D8" s="113">
        <f>IF(C8=0,"",C8)</f>
        <v>2162292</v>
      </c>
      <c r="E8" s="76"/>
      <c r="F8" s="77"/>
    </row>
    <row r="9" spans="1:6" ht="17.100000000000001" customHeight="1" thickBot="1" x14ac:dyDescent="0.45">
      <c r="A9" s="78" t="s">
        <v>76</v>
      </c>
      <c r="B9" s="114">
        <f>IF(SUM(B7,B8)=0,"",SUM(B7,B8))</f>
        <v>9630000</v>
      </c>
      <c r="C9" s="115">
        <f t="shared" ref="C9" si="0">IF(SUM(C7,C8)=0,"",SUM(C7,C8))</f>
        <v>9862292</v>
      </c>
      <c r="D9" s="116">
        <f t="shared" ref="D9" si="1">IF(SUM(D7,D8)=0,"",SUM(D7,D8))</f>
        <v>9862292</v>
      </c>
      <c r="E9" s="117">
        <f>E7</f>
        <v>0</v>
      </c>
      <c r="F9" s="114">
        <f>F7</f>
        <v>0</v>
      </c>
    </row>
    <row r="10" spans="1:6" ht="17.100000000000001" customHeight="1" x14ac:dyDescent="0.4"/>
    <row r="11" spans="1:6" ht="17.100000000000001" customHeight="1" thickBot="1" x14ac:dyDescent="0.45">
      <c r="A11" s="65" t="s">
        <v>77</v>
      </c>
      <c r="B11" s="64"/>
      <c r="C11" s="79"/>
      <c r="D11" s="79"/>
      <c r="E11" s="79"/>
      <c r="F11" s="64" t="s">
        <v>78</v>
      </c>
    </row>
    <row r="12" spans="1:6" ht="18.75" customHeight="1" x14ac:dyDescent="0.4">
      <c r="A12" s="188" t="s">
        <v>66</v>
      </c>
      <c r="B12" s="179" t="s">
        <v>79</v>
      </c>
      <c r="C12" s="188" t="s">
        <v>80</v>
      </c>
      <c r="D12" s="188" t="s">
        <v>81</v>
      </c>
      <c r="E12" s="80" t="s">
        <v>82</v>
      </c>
      <c r="F12" s="179" t="s">
        <v>83</v>
      </c>
    </row>
    <row r="13" spans="1:6" ht="29.25" customHeight="1" thickBot="1" x14ac:dyDescent="0.45">
      <c r="A13" s="189"/>
      <c r="B13" s="180"/>
      <c r="C13" s="189"/>
      <c r="D13" s="189"/>
      <c r="E13" s="81" t="s">
        <v>84</v>
      </c>
      <c r="F13" s="180"/>
    </row>
    <row r="14" spans="1:6" ht="16.7" customHeight="1" x14ac:dyDescent="0.4">
      <c r="A14" s="82" t="s">
        <v>142</v>
      </c>
      <c r="B14" s="72">
        <v>4830000</v>
      </c>
      <c r="C14" s="72">
        <v>5214564</v>
      </c>
      <c r="D14" s="72">
        <v>4675717</v>
      </c>
      <c r="E14" s="120">
        <f t="shared" ref="E14:E27" si="2">IF(C14-D14=0,"",C14-D14)</f>
        <v>538847</v>
      </c>
      <c r="F14" s="83"/>
    </row>
    <row r="15" spans="1:6" ht="17.100000000000001" customHeight="1" x14ac:dyDescent="0.4">
      <c r="A15" s="82" t="s">
        <v>143</v>
      </c>
      <c r="B15" s="84">
        <v>357600</v>
      </c>
      <c r="C15" s="84">
        <v>390886</v>
      </c>
      <c r="D15" s="85">
        <v>364543</v>
      </c>
      <c r="E15" s="120">
        <f t="shared" si="2"/>
        <v>26343</v>
      </c>
      <c r="F15" s="86"/>
    </row>
    <row r="16" spans="1:6" ht="17.100000000000001" customHeight="1" x14ac:dyDescent="0.4">
      <c r="A16" s="82" t="s">
        <v>144</v>
      </c>
      <c r="B16" s="84">
        <v>192000</v>
      </c>
      <c r="C16" s="84">
        <v>46328</v>
      </c>
      <c r="D16" s="85">
        <v>46328</v>
      </c>
      <c r="E16" s="120" t="str">
        <f t="shared" si="2"/>
        <v/>
      </c>
      <c r="F16" s="87"/>
    </row>
    <row r="17" spans="1:6" ht="17.100000000000001" customHeight="1" x14ac:dyDescent="0.4">
      <c r="A17" s="82" t="s">
        <v>145</v>
      </c>
      <c r="B17" s="84">
        <v>130000</v>
      </c>
      <c r="C17" s="84">
        <v>7714</v>
      </c>
      <c r="D17" s="85">
        <v>7714</v>
      </c>
      <c r="E17" s="120" t="str">
        <f t="shared" si="2"/>
        <v/>
      </c>
      <c r="F17" s="87"/>
    </row>
    <row r="18" spans="1:6" ht="17.100000000000001" customHeight="1" x14ac:dyDescent="0.4">
      <c r="A18" s="82" t="s">
        <v>146</v>
      </c>
      <c r="B18" s="84">
        <v>1572000</v>
      </c>
      <c r="C18" s="84">
        <v>515096</v>
      </c>
      <c r="D18" s="85">
        <v>515096</v>
      </c>
      <c r="E18" s="120" t="str">
        <f t="shared" si="2"/>
        <v/>
      </c>
      <c r="F18" s="87"/>
    </row>
    <row r="19" spans="1:6" ht="17.100000000000001" customHeight="1" x14ac:dyDescent="0.4">
      <c r="A19" s="82" t="s">
        <v>147</v>
      </c>
      <c r="B19" s="84">
        <v>176000</v>
      </c>
      <c r="C19" s="84">
        <v>143941</v>
      </c>
      <c r="D19" s="85">
        <v>143941</v>
      </c>
      <c r="E19" s="120" t="str">
        <f t="shared" si="2"/>
        <v/>
      </c>
      <c r="F19" s="87"/>
    </row>
    <row r="20" spans="1:6" ht="17.100000000000001" customHeight="1" x14ac:dyDescent="0.4">
      <c r="A20" s="82" t="s">
        <v>148</v>
      </c>
      <c r="B20" s="84">
        <v>76000</v>
      </c>
      <c r="C20" s="84">
        <v>76740</v>
      </c>
      <c r="D20" s="85">
        <v>76740</v>
      </c>
      <c r="E20" s="120" t="str">
        <f t="shared" si="2"/>
        <v/>
      </c>
      <c r="F20" s="87"/>
    </row>
    <row r="21" spans="1:6" ht="17.100000000000001" customHeight="1" x14ac:dyDescent="0.4">
      <c r="A21" s="82" t="s">
        <v>149</v>
      </c>
      <c r="B21" s="84">
        <v>444000</v>
      </c>
      <c r="C21" s="84">
        <v>108079</v>
      </c>
      <c r="D21" s="85">
        <v>108079</v>
      </c>
      <c r="E21" s="120" t="str">
        <f t="shared" si="2"/>
        <v/>
      </c>
      <c r="F21" s="87"/>
    </row>
    <row r="22" spans="1:6" ht="17.100000000000001" customHeight="1" x14ac:dyDescent="0.4">
      <c r="A22" s="82" t="s">
        <v>150</v>
      </c>
      <c r="B22" s="84">
        <v>264000</v>
      </c>
      <c r="C22" s="84">
        <v>180180</v>
      </c>
      <c r="D22" s="85">
        <v>180180</v>
      </c>
      <c r="E22" s="120" t="str">
        <f t="shared" si="2"/>
        <v/>
      </c>
      <c r="F22" s="87"/>
    </row>
    <row r="23" spans="1:6" ht="17.100000000000001" customHeight="1" x14ac:dyDescent="0.4">
      <c r="A23" s="82" t="s">
        <v>151</v>
      </c>
      <c r="B23" s="84">
        <v>1428000</v>
      </c>
      <c r="C23" s="84">
        <v>1487531</v>
      </c>
      <c r="D23" s="85">
        <v>1487531</v>
      </c>
      <c r="E23" s="120" t="str">
        <f t="shared" si="2"/>
        <v/>
      </c>
      <c r="F23" s="87"/>
    </row>
    <row r="24" spans="1:6" ht="17.100000000000001" customHeight="1" x14ac:dyDescent="0.4">
      <c r="A24" s="82" t="s">
        <v>152</v>
      </c>
      <c r="B24" s="84">
        <v>120000</v>
      </c>
      <c r="C24" s="84">
        <v>563067</v>
      </c>
      <c r="D24" s="85">
        <v>563067</v>
      </c>
      <c r="E24" s="120" t="str">
        <f t="shared" si="2"/>
        <v/>
      </c>
      <c r="F24" s="87"/>
    </row>
    <row r="25" spans="1:6" ht="17.100000000000001" customHeight="1" thickBot="1" x14ac:dyDescent="0.45">
      <c r="A25" s="82" t="s">
        <v>154</v>
      </c>
      <c r="B25" s="84">
        <v>38000</v>
      </c>
      <c r="C25" s="84">
        <v>1128166</v>
      </c>
      <c r="D25" s="85">
        <v>1128166</v>
      </c>
      <c r="E25" s="120" t="str">
        <f t="shared" si="2"/>
        <v/>
      </c>
      <c r="F25" s="87" t="s">
        <v>167</v>
      </c>
    </row>
    <row r="26" spans="1:6" ht="17.100000000000001" customHeight="1" thickBot="1" x14ac:dyDescent="0.45">
      <c r="A26" s="88" t="s">
        <v>85</v>
      </c>
      <c r="B26" s="118">
        <f>IF(SUM(B14:B25)=0,"",SUM(B14:B25))</f>
        <v>9627600</v>
      </c>
      <c r="C26" s="89"/>
      <c r="D26" s="90"/>
      <c r="E26" s="120" t="str">
        <f t="shared" si="2"/>
        <v/>
      </c>
      <c r="F26" s="87"/>
    </row>
    <row r="27" spans="1:6" ht="17.100000000000001" customHeight="1" thickBot="1" x14ac:dyDescent="0.45">
      <c r="A27" s="91" t="s">
        <v>86</v>
      </c>
      <c r="B27" s="119">
        <f>IFERROR(B28-B26,"")</f>
        <v>2400</v>
      </c>
      <c r="C27" s="92"/>
      <c r="D27" s="93"/>
      <c r="E27" s="120" t="str">
        <f t="shared" si="2"/>
        <v/>
      </c>
      <c r="F27" s="87"/>
    </row>
    <row r="28" spans="1:6" ht="17.100000000000001" customHeight="1" thickBot="1" x14ac:dyDescent="0.45">
      <c r="A28" s="94" t="s">
        <v>87</v>
      </c>
      <c r="B28" s="121">
        <f>IFERROR(ROUNDUP(B26,-4),"")</f>
        <v>9630000</v>
      </c>
      <c r="C28" s="122">
        <f>IF(SUM(C14:C27)=0,"",SUM(C14:C27))</f>
        <v>9862292</v>
      </c>
      <c r="D28" s="121">
        <f t="shared" ref="D28" si="3">IF(SUM(D14:D27)=0,"",SUM(D14:D27))</f>
        <v>9297102</v>
      </c>
      <c r="E28" s="123">
        <f>IF(SUM(E14:E27)=0,"0",SUM(E14:E27))</f>
        <v>565190</v>
      </c>
      <c r="F28" s="95"/>
    </row>
    <row r="29" spans="1:6" ht="15.75" customHeight="1" x14ac:dyDescent="0.4">
      <c r="A29" s="96" t="s">
        <v>88</v>
      </c>
      <c r="B29" s="97"/>
    </row>
    <row r="30" spans="1:6" ht="15.75" customHeight="1" x14ac:dyDescent="0.4">
      <c r="A30" s="96" t="s">
        <v>89</v>
      </c>
      <c r="B30" s="97"/>
    </row>
    <row r="31" spans="1:6" ht="15.75" customHeight="1" x14ac:dyDescent="0.4">
      <c r="A31" s="96"/>
      <c r="B31" s="97"/>
    </row>
    <row r="32" spans="1:6" ht="15.75" customHeight="1" x14ac:dyDescent="0.4">
      <c r="A32" s="96" t="s">
        <v>90</v>
      </c>
      <c r="B32" s="97"/>
      <c r="C32" s="98"/>
      <c r="D32" s="98"/>
      <c r="E32" s="98"/>
      <c r="F32" s="98"/>
    </row>
    <row r="33" spans="1:6" ht="15.75" customHeight="1" x14ac:dyDescent="0.4">
      <c r="A33" s="181" t="s">
        <v>91</v>
      </c>
      <c r="B33" s="181"/>
    </row>
    <row r="34" spans="1:6" ht="15.75" customHeight="1" x14ac:dyDescent="0.4">
      <c r="A34" s="190" t="str">
        <f>IF(C9&lt;B9,"有り","無し")</f>
        <v>無し</v>
      </c>
      <c r="B34" s="190"/>
    </row>
    <row r="35" spans="1:6" ht="15.75" customHeight="1" x14ac:dyDescent="0.4">
      <c r="A35" s="99" t="s">
        <v>92</v>
      </c>
      <c r="B35" s="99"/>
      <c r="C35" s="99"/>
      <c r="D35" s="99"/>
      <c r="E35" s="99"/>
      <c r="F35" s="100"/>
    </row>
    <row r="36" spans="1:6" ht="15.75" customHeight="1" x14ac:dyDescent="0.4">
      <c r="A36" s="99" t="s">
        <v>93</v>
      </c>
      <c r="B36" s="99"/>
      <c r="C36" s="99"/>
      <c r="D36" s="99"/>
      <c r="E36" s="99"/>
      <c r="F36" s="100"/>
    </row>
    <row r="37" spans="1:6" ht="15.75" customHeight="1" x14ac:dyDescent="0.4">
      <c r="A37" s="99"/>
      <c r="B37" s="99"/>
      <c r="C37" s="99"/>
      <c r="D37" s="99"/>
      <c r="E37" s="101"/>
    </row>
    <row r="38" spans="1:6" ht="15.75" customHeight="1" x14ac:dyDescent="0.4">
      <c r="A38" s="99"/>
      <c r="B38" s="99"/>
      <c r="C38" s="99"/>
      <c r="D38" s="99"/>
      <c r="E38" s="101"/>
    </row>
    <row r="39" spans="1:6" ht="15.75" customHeight="1" thickBot="1" x14ac:dyDescent="0.45">
      <c r="A39" s="101"/>
      <c r="B39" s="101"/>
      <c r="C39" s="101"/>
      <c r="D39" s="101"/>
      <c r="E39" s="101"/>
    </row>
    <row r="40" spans="1:6" ht="19.5" customHeight="1" thickBot="1" x14ac:dyDescent="0.45">
      <c r="A40" s="102" t="s">
        <v>94</v>
      </c>
      <c r="B40" s="103" t="s">
        <v>95</v>
      </c>
      <c r="C40" s="104"/>
      <c r="D40" s="104"/>
      <c r="E40" s="104"/>
      <c r="F40" s="104"/>
    </row>
    <row r="41" spans="1:6" ht="37.5" x14ac:dyDescent="0.4">
      <c r="A41" s="105" t="s">
        <v>96</v>
      </c>
      <c r="B41" s="124" t="str">
        <f>IF(B9="","",(IF(B9=B28,"OK","NG")))</f>
        <v>OK</v>
      </c>
    </row>
    <row r="42" spans="1:6" ht="37.5" x14ac:dyDescent="0.4">
      <c r="A42" s="106" t="s">
        <v>97</v>
      </c>
      <c r="B42" s="125" t="str">
        <f>IF(B9="","",(IF(C9=C28,"OK","NG")))</f>
        <v>OK</v>
      </c>
      <c r="C42" s="107"/>
    </row>
    <row r="43" spans="1:6" ht="75.75" thickBot="1" x14ac:dyDescent="0.45">
      <c r="A43" s="108" t="s">
        <v>128</v>
      </c>
      <c r="B43" s="126" t="str">
        <f>IFERROR(IF(D9+E9-F9=D28+E28, "OK", "NG"),"")</f>
        <v>OK</v>
      </c>
      <c r="C43" s="109"/>
    </row>
    <row r="44" spans="1:6" ht="17.25" customHeight="1" x14ac:dyDescent="0.4">
      <c r="A44" s="110"/>
      <c r="B44" s="110"/>
      <c r="C44" s="110"/>
      <c r="D44" s="110"/>
      <c r="E44" s="110"/>
      <c r="F44" s="110"/>
    </row>
    <row r="57" spans="1:1" x14ac:dyDescent="0.4">
      <c r="A57" s="96"/>
    </row>
    <row r="58" spans="1:1" x14ac:dyDescent="0.4">
      <c r="A58" s="96"/>
    </row>
  </sheetData>
  <sheetProtection sheet="1" objects="1" scenarios="1"/>
  <mergeCells count="15">
    <mergeCell ref="A34:B34"/>
    <mergeCell ref="A12:A13"/>
    <mergeCell ref="B12:B13"/>
    <mergeCell ref="C12:C13"/>
    <mergeCell ref="D12:D13"/>
    <mergeCell ref="F12:F13"/>
    <mergeCell ref="A33:B33"/>
    <mergeCell ref="A1:C1"/>
    <mergeCell ref="E2:F2"/>
    <mergeCell ref="E3:F3"/>
    <mergeCell ref="B4:E4"/>
    <mergeCell ref="A5:A6"/>
    <mergeCell ref="B5:B6"/>
    <mergeCell ref="C5:C6"/>
    <mergeCell ref="D5:D6"/>
  </mergeCells>
  <phoneticPr fontId="1"/>
  <conditionalFormatting sqref="A34:B34">
    <cfRule type="containsText" dxfId="6" priority="1" operator="containsText" text="有り">
      <formula>NOT(ISERROR(SEARCH("有り",A34)))</formula>
    </cfRule>
  </conditionalFormatting>
  <conditionalFormatting sqref="B41:C43">
    <cfRule type="containsText" dxfId="5" priority="2" operator="containsText" text="NG">
      <formula>NOT(ISERROR(SEARCH("NG",B41)))</formula>
    </cfRule>
  </conditionalFormatting>
  <conditionalFormatting sqref="C41">
    <cfRule type="containsText" priority="8" operator="containsText" text="NG">
      <formula>NOT(ISERROR(SEARCH("NG",C41)))</formula>
    </cfRule>
  </conditionalFormatting>
  <conditionalFormatting sqref="C43">
    <cfRule type="expression" dxfId="4" priority="10">
      <formula>$B$43</formula>
    </cfRule>
    <cfRule type="expression" priority="11">
      <formula>$B$43</formula>
    </cfRule>
  </conditionalFormatting>
  <pageMargins left="0.7" right="0.7" top="0.75" bottom="0.75" header="0.3" footer="0.3"/>
  <pageSetup paperSize="9" scale="6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0</xdr:col>
                    <xdr:colOff>114300</xdr:colOff>
                    <xdr:row>48</xdr:row>
                    <xdr:rowOff>142875</xdr:rowOff>
                  </from>
                  <to>
                    <xdr:col>0</xdr:col>
                    <xdr:colOff>447675</xdr:colOff>
                    <xdr:row>49</xdr:row>
                    <xdr:rowOff>152400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0</xdr:col>
                    <xdr:colOff>104775</xdr:colOff>
                    <xdr:row>52</xdr:row>
                    <xdr:rowOff>9525</xdr:rowOff>
                  </from>
                  <to>
                    <xdr:col>0</xdr:col>
                    <xdr:colOff>428625</xdr:colOff>
                    <xdr:row>53</xdr:row>
                    <xdr:rowOff>38100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0</xdr:col>
                    <xdr:colOff>142875</xdr:colOff>
                    <xdr:row>56</xdr:row>
                    <xdr:rowOff>38100</xdr:rowOff>
                  </from>
                  <to>
                    <xdr:col>0</xdr:col>
                    <xdr:colOff>466725</xdr:colOff>
                    <xdr:row>57</xdr:row>
                    <xdr:rowOff>66675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5"/>
  <sheetViews>
    <sheetView workbookViewId="0">
      <selection sqref="A1:B1"/>
    </sheetView>
  </sheetViews>
  <sheetFormatPr defaultColWidth="8.625" defaultRowHeight="18.75" x14ac:dyDescent="0.4"/>
  <cols>
    <col min="1" max="1" width="18.125" style="7" customWidth="1"/>
    <col min="2" max="2" width="17.375" style="7" customWidth="1"/>
    <col min="3" max="3" width="13.125" style="7" customWidth="1"/>
    <col min="4" max="4" width="20.625" style="7" customWidth="1"/>
    <col min="5" max="5" width="23.625" style="7" customWidth="1"/>
    <col min="6" max="6" width="8.625" style="7"/>
    <col min="7" max="7" width="7.125" style="7" customWidth="1"/>
    <col min="8" max="8" width="8.625" style="7" customWidth="1"/>
    <col min="9" max="16384" width="8.625" style="7"/>
  </cols>
  <sheetData>
    <row r="1" spans="1:5" ht="22.5" x14ac:dyDescent="0.4">
      <c r="A1" s="191" t="s">
        <v>98</v>
      </c>
      <c r="B1" s="191"/>
      <c r="C1" s="50" t="s">
        <v>121</v>
      </c>
      <c r="D1" s="50"/>
    </row>
    <row r="2" spans="1:5" x14ac:dyDescent="0.4">
      <c r="A2" s="33" t="s">
        <v>99</v>
      </c>
    </row>
    <row r="3" spans="1:5" ht="19.5" thickBot="1" x14ac:dyDescent="0.45">
      <c r="A3" s="7" t="s">
        <v>100</v>
      </c>
    </row>
    <row r="4" spans="1:5" ht="57" thickTop="1" x14ac:dyDescent="0.4">
      <c r="A4" s="34" t="s">
        <v>101</v>
      </c>
      <c r="B4" s="35" t="s">
        <v>102</v>
      </c>
      <c r="C4" s="36" t="s">
        <v>103</v>
      </c>
      <c r="D4" s="37" t="s">
        <v>104</v>
      </c>
      <c r="E4" s="38" t="s">
        <v>105</v>
      </c>
    </row>
    <row r="5" spans="1:5" ht="19.5" thickBot="1" x14ac:dyDescent="0.45">
      <c r="A5" s="24">
        <f>'【フォーム】収支計算書　※提出必須'!C9</f>
        <v>9862292</v>
      </c>
      <c r="B5" s="54">
        <v>0.8</v>
      </c>
      <c r="C5" s="39">
        <f>IFERROR(ROUNDDOWN(A5*B5,-3),"")</f>
        <v>7889000</v>
      </c>
      <c r="D5" s="40">
        <f>'【フォーム】収支計算書　※提出必須'!B7</f>
        <v>7700000</v>
      </c>
      <c r="E5" s="41">
        <f>D5-C5</f>
        <v>-189000</v>
      </c>
    </row>
  </sheetData>
  <mergeCells count="1">
    <mergeCell ref="A1:B1"/>
  </mergeCells>
  <phoneticPr fontId="1"/>
  <pageMargins left="0.7" right="0.7" top="0.75" bottom="0.75" header="0.3" footer="0.3"/>
  <pageSetup paperSize="9" scale="8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L186"/>
  <sheetViews>
    <sheetView workbookViewId="0"/>
  </sheetViews>
  <sheetFormatPr defaultColWidth="9" defaultRowHeight="20.25" customHeight="1" x14ac:dyDescent="0.4"/>
  <cols>
    <col min="1" max="11" width="9.5" style="3" customWidth="1"/>
    <col min="12" max="16384" width="9" style="1"/>
  </cols>
  <sheetData>
    <row r="2" spans="1:11" ht="20.25" customHeight="1" x14ac:dyDescent="0.4">
      <c r="A2" s="2" t="s">
        <v>33</v>
      </c>
    </row>
    <row r="3" spans="1:11" ht="20.25" customHeight="1" x14ac:dyDescent="0.4">
      <c r="A3" s="3" t="s">
        <v>0</v>
      </c>
    </row>
    <row r="4" spans="1:11" ht="20.25" customHeight="1" x14ac:dyDescent="0.4">
      <c r="H4" s="3" t="s">
        <v>1</v>
      </c>
    </row>
    <row r="6" spans="1:11" ht="20.25" customHeight="1" x14ac:dyDescent="0.4">
      <c r="H6" s="3" t="s">
        <v>2</v>
      </c>
    </row>
    <row r="7" spans="1:11" ht="20.25" customHeight="1" x14ac:dyDescent="0.4">
      <c r="H7" s="3" t="s">
        <v>3</v>
      </c>
    </row>
    <row r="8" spans="1:11" ht="20.25" customHeight="1" x14ac:dyDescent="0.4">
      <c r="H8" s="3" t="s">
        <v>4</v>
      </c>
    </row>
    <row r="9" spans="1:11" ht="20.25" customHeight="1" x14ac:dyDescent="0.4">
      <c r="H9" s="3" t="s">
        <v>5</v>
      </c>
    </row>
    <row r="10" spans="1:11" ht="20.25" customHeight="1" x14ac:dyDescent="0.4">
      <c r="H10" s="3" t="s">
        <v>6</v>
      </c>
    </row>
    <row r="11" spans="1:11" ht="20.25" customHeight="1" x14ac:dyDescent="0.4">
      <c r="H11" s="3" t="s">
        <v>7</v>
      </c>
    </row>
    <row r="13" spans="1:11" ht="20.25" customHeight="1" thickBot="1" x14ac:dyDescent="0.45">
      <c r="A13" s="4" t="s">
        <v>133</v>
      </c>
      <c r="B13" s="4"/>
      <c r="C13" s="4"/>
      <c r="D13" s="4"/>
      <c r="E13" s="4"/>
      <c r="F13" s="4"/>
    </row>
    <row r="14" spans="1:11" ht="20.25" customHeight="1" thickBot="1" x14ac:dyDescent="0.45">
      <c r="A14" s="230" t="s">
        <v>130</v>
      </c>
      <c r="B14" s="230"/>
      <c r="C14" s="59" t="s">
        <v>27</v>
      </c>
      <c r="D14" s="231">
        <v>3000000</v>
      </c>
      <c r="E14" s="232"/>
      <c r="F14" s="57" t="s">
        <v>129</v>
      </c>
    </row>
    <row r="15" spans="1:11" ht="20.25" customHeight="1" thickBot="1" x14ac:dyDescent="0.45">
      <c r="A15" s="233" t="s">
        <v>131</v>
      </c>
      <c r="B15" s="233"/>
      <c r="C15" s="59" t="s">
        <v>27</v>
      </c>
      <c r="D15" s="231">
        <v>600000</v>
      </c>
      <c r="E15" s="232"/>
      <c r="F15" s="57" t="s">
        <v>129</v>
      </c>
      <c r="H15" s="1"/>
      <c r="I15" s="1"/>
      <c r="J15" s="1"/>
      <c r="K15" s="1"/>
    </row>
    <row r="16" spans="1:11" ht="20.25" customHeight="1" thickBot="1" x14ac:dyDescent="0.45">
      <c r="A16" s="233" t="s">
        <v>132</v>
      </c>
      <c r="B16" s="233"/>
      <c r="C16" s="59" t="s">
        <v>27</v>
      </c>
      <c r="D16" s="231">
        <v>2400000</v>
      </c>
      <c r="E16" s="232"/>
      <c r="F16" s="57" t="s">
        <v>129</v>
      </c>
      <c r="G16" s="60" t="s">
        <v>136</v>
      </c>
      <c r="H16" s="58"/>
      <c r="I16" s="58"/>
      <c r="J16" s="58"/>
      <c r="K16" s="58"/>
    </row>
    <row r="18" spans="1:11" ht="20.25" customHeight="1" thickBot="1" x14ac:dyDescent="0.45">
      <c r="A18" s="4" t="s">
        <v>134</v>
      </c>
      <c r="B18" s="4"/>
      <c r="C18" s="4"/>
      <c r="D18" s="4"/>
      <c r="E18" s="4"/>
      <c r="F18" s="4"/>
      <c r="G18" s="4"/>
      <c r="H18" s="4"/>
      <c r="I18" s="4"/>
      <c r="J18" s="4"/>
      <c r="K18" s="4"/>
    </row>
    <row r="19" spans="1:11" ht="20.25" customHeight="1" thickBot="1" x14ac:dyDescent="0.45">
      <c r="A19" s="230" t="s">
        <v>8</v>
      </c>
      <c r="B19" s="230"/>
      <c r="C19" s="59" t="s">
        <v>27</v>
      </c>
      <c r="D19" s="234">
        <v>3001234</v>
      </c>
      <c r="E19" s="232"/>
      <c r="F19" s="57" t="s">
        <v>129</v>
      </c>
      <c r="G19" s="235" t="s">
        <v>9</v>
      </c>
      <c r="H19" s="235"/>
      <c r="I19" s="235"/>
      <c r="J19" s="235"/>
      <c r="K19" s="235"/>
    </row>
    <row r="20" spans="1:11" ht="20.25" customHeight="1" thickBot="1" x14ac:dyDescent="0.45">
      <c r="A20" s="233" t="s">
        <v>10</v>
      </c>
      <c r="B20" s="233"/>
      <c r="C20" s="59" t="s">
        <v>27</v>
      </c>
      <c r="D20" s="234">
        <v>601234</v>
      </c>
      <c r="E20" s="232"/>
      <c r="F20" s="57" t="s">
        <v>129</v>
      </c>
      <c r="G20" s="236" t="s">
        <v>11</v>
      </c>
      <c r="H20" s="236"/>
      <c r="I20" s="236"/>
      <c r="J20" s="236"/>
      <c r="K20" s="236"/>
    </row>
    <row r="21" spans="1:11" ht="20.25" customHeight="1" thickBot="1" x14ac:dyDescent="0.45">
      <c r="A21" s="233" t="s">
        <v>12</v>
      </c>
      <c r="B21" s="233"/>
      <c r="C21" s="59" t="s">
        <v>27</v>
      </c>
      <c r="D21" s="234">
        <v>2400000</v>
      </c>
      <c r="E21" s="232"/>
      <c r="F21" s="57" t="s">
        <v>129</v>
      </c>
      <c r="G21" s="237" t="s">
        <v>13</v>
      </c>
      <c r="H21" s="237"/>
      <c r="I21" s="237"/>
      <c r="J21" s="237"/>
      <c r="K21" s="237"/>
    </row>
    <row r="22" spans="1:11" ht="20.25" customHeight="1" thickBot="1" x14ac:dyDescent="0.45">
      <c r="A22" s="233" t="s">
        <v>14</v>
      </c>
      <c r="B22" s="233"/>
      <c r="C22" s="59" t="s">
        <v>27</v>
      </c>
      <c r="D22" s="232">
        <v>0</v>
      </c>
      <c r="E22" s="232"/>
      <c r="F22" s="57" t="s">
        <v>129</v>
      </c>
      <c r="G22" s="238" t="s">
        <v>15</v>
      </c>
      <c r="H22" s="238"/>
      <c r="I22" s="238"/>
      <c r="J22" s="238"/>
      <c r="K22" s="238"/>
    </row>
    <row r="24" spans="1:11" ht="20.25" customHeight="1" x14ac:dyDescent="0.4">
      <c r="A24" s="3" t="s">
        <v>16</v>
      </c>
    </row>
    <row r="25" spans="1:11" ht="20.25" customHeight="1" x14ac:dyDescent="0.4">
      <c r="A25" s="198" t="s">
        <v>44</v>
      </c>
      <c r="B25" s="198"/>
      <c r="C25" s="198"/>
      <c r="D25" s="198"/>
      <c r="E25" s="198"/>
      <c r="F25" s="198"/>
      <c r="G25" s="198"/>
      <c r="H25" s="198"/>
      <c r="I25" s="198"/>
      <c r="J25" s="198"/>
      <c r="K25" s="198"/>
    </row>
    <row r="26" spans="1:11" ht="20.25" customHeight="1" x14ac:dyDescent="0.4">
      <c r="A26" s="198"/>
      <c r="B26" s="198"/>
      <c r="C26" s="198"/>
      <c r="D26" s="198"/>
      <c r="E26" s="198"/>
      <c r="F26" s="198"/>
      <c r="G26" s="198"/>
      <c r="H26" s="198"/>
      <c r="I26" s="198"/>
      <c r="J26" s="198"/>
      <c r="K26" s="198"/>
    </row>
    <row r="27" spans="1:11" ht="20.25" customHeight="1" x14ac:dyDescent="0.4">
      <c r="A27" s="198"/>
      <c r="B27" s="198"/>
      <c r="C27" s="198"/>
      <c r="D27" s="198"/>
      <c r="E27" s="198"/>
      <c r="F27" s="198"/>
      <c r="G27" s="198"/>
      <c r="H27" s="198"/>
      <c r="I27" s="198"/>
      <c r="J27" s="198"/>
      <c r="K27" s="198"/>
    </row>
    <row r="28" spans="1:11" ht="20.25" customHeight="1" x14ac:dyDescent="0.4">
      <c r="A28" s="198"/>
      <c r="B28" s="198"/>
      <c r="C28" s="198"/>
      <c r="D28" s="198"/>
      <c r="E28" s="198"/>
      <c r="F28" s="198"/>
      <c r="G28" s="198"/>
      <c r="H28" s="198"/>
      <c r="I28" s="198"/>
      <c r="J28" s="198"/>
      <c r="K28" s="198"/>
    </row>
    <row r="29" spans="1:11" ht="20.25" customHeight="1" x14ac:dyDescent="0.4">
      <c r="A29" s="3" t="s">
        <v>40</v>
      </c>
    </row>
    <row r="30" spans="1:11" ht="20.25" customHeight="1" x14ac:dyDescent="0.4">
      <c r="A30" s="3" t="s">
        <v>21</v>
      </c>
      <c r="G30" s="3" t="s">
        <v>22</v>
      </c>
    </row>
    <row r="31" spans="1:11" ht="20.25" customHeight="1" x14ac:dyDescent="0.4">
      <c r="A31" s="192" t="s">
        <v>55</v>
      </c>
      <c r="B31" s="193"/>
      <c r="C31" s="193"/>
      <c r="D31" s="193"/>
      <c r="E31" s="194"/>
      <c r="G31" s="192" t="s">
        <v>56</v>
      </c>
      <c r="H31" s="202"/>
      <c r="I31" s="202"/>
      <c r="J31" s="202"/>
      <c r="K31" s="203"/>
    </row>
    <row r="32" spans="1:11" ht="20.25" customHeight="1" x14ac:dyDescent="0.4">
      <c r="A32" s="199"/>
      <c r="B32" s="200"/>
      <c r="C32" s="200"/>
      <c r="D32" s="200"/>
      <c r="E32" s="201"/>
      <c r="G32" s="204"/>
      <c r="H32" s="205"/>
      <c r="I32" s="205"/>
      <c r="J32" s="205"/>
      <c r="K32" s="206"/>
    </row>
    <row r="33" spans="1:11" ht="20.25" customHeight="1" x14ac:dyDescent="0.4">
      <c r="A33" s="199"/>
      <c r="B33" s="200"/>
      <c r="C33" s="200"/>
      <c r="D33" s="200"/>
      <c r="E33" s="201"/>
      <c r="G33" s="204"/>
      <c r="H33" s="205"/>
      <c r="I33" s="205"/>
      <c r="J33" s="205"/>
      <c r="K33" s="206"/>
    </row>
    <row r="34" spans="1:11" ht="20.25" customHeight="1" x14ac:dyDescent="0.4">
      <c r="A34" s="199"/>
      <c r="B34" s="200"/>
      <c r="C34" s="200"/>
      <c r="D34" s="200"/>
      <c r="E34" s="201"/>
      <c r="F34" s="210"/>
      <c r="G34" s="204"/>
      <c r="H34" s="205"/>
      <c r="I34" s="205"/>
      <c r="J34" s="205"/>
      <c r="K34" s="206"/>
    </row>
    <row r="35" spans="1:11" ht="20.25" customHeight="1" x14ac:dyDescent="0.4">
      <c r="A35" s="199"/>
      <c r="B35" s="200"/>
      <c r="C35" s="200"/>
      <c r="D35" s="200"/>
      <c r="E35" s="201"/>
      <c r="F35" s="210"/>
      <c r="G35" s="204"/>
      <c r="H35" s="205"/>
      <c r="I35" s="205"/>
      <c r="J35" s="205"/>
      <c r="K35" s="206"/>
    </row>
    <row r="36" spans="1:11" ht="20.25" customHeight="1" x14ac:dyDescent="0.4">
      <c r="A36" s="199"/>
      <c r="B36" s="200"/>
      <c r="C36" s="200"/>
      <c r="D36" s="200"/>
      <c r="E36" s="201"/>
      <c r="G36" s="204"/>
      <c r="H36" s="205"/>
      <c r="I36" s="205"/>
      <c r="J36" s="205"/>
      <c r="K36" s="206"/>
    </row>
    <row r="37" spans="1:11" ht="20.25" customHeight="1" x14ac:dyDescent="0.4">
      <c r="A37" s="199"/>
      <c r="B37" s="200"/>
      <c r="C37" s="200"/>
      <c r="D37" s="200"/>
      <c r="E37" s="201"/>
      <c r="G37" s="204"/>
      <c r="H37" s="205"/>
      <c r="I37" s="205"/>
      <c r="J37" s="205"/>
      <c r="K37" s="206"/>
    </row>
    <row r="38" spans="1:11" ht="20.25" customHeight="1" x14ac:dyDescent="0.4">
      <c r="A38" s="199"/>
      <c r="B38" s="200"/>
      <c r="C38" s="200"/>
      <c r="D38" s="200"/>
      <c r="E38" s="201"/>
      <c r="G38" s="204"/>
      <c r="H38" s="205"/>
      <c r="I38" s="205"/>
      <c r="J38" s="205"/>
      <c r="K38" s="206"/>
    </row>
    <row r="39" spans="1:11" ht="20.25" customHeight="1" x14ac:dyDescent="0.4">
      <c r="A39" s="195"/>
      <c r="B39" s="196"/>
      <c r="C39" s="196"/>
      <c r="D39" s="196"/>
      <c r="E39" s="197"/>
      <c r="G39" s="207"/>
      <c r="H39" s="208"/>
      <c r="I39" s="208"/>
      <c r="J39" s="208"/>
      <c r="K39" s="209"/>
    </row>
    <row r="40" spans="1:11" ht="20.25" customHeight="1" x14ac:dyDescent="0.4">
      <c r="A40" s="3" t="s">
        <v>19</v>
      </c>
    </row>
    <row r="41" spans="1:11" ht="20.25" customHeight="1" x14ac:dyDescent="0.4">
      <c r="A41" s="192" t="s">
        <v>57</v>
      </c>
      <c r="B41" s="193"/>
      <c r="C41" s="193"/>
      <c r="D41" s="193"/>
      <c r="E41" s="193"/>
      <c r="F41" s="193"/>
      <c r="G41" s="193"/>
      <c r="H41" s="193"/>
      <c r="I41" s="193"/>
      <c r="J41" s="193"/>
      <c r="K41" s="194"/>
    </row>
    <row r="42" spans="1:11" ht="20.25" customHeight="1" x14ac:dyDescent="0.4">
      <c r="A42" s="195"/>
      <c r="B42" s="196"/>
      <c r="C42" s="196"/>
      <c r="D42" s="196"/>
      <c r="E42" s="196"/>
      <c r="F42" s="196"/>
      <c r="G42" s="196"/>
      <c r="H42" s="196"/>
      <c r="I42" s="196"/>
      <c r="J42" s="196"/>
      <c r="K42" s="197"/>
    </row>
    <row r="43" spans="1:11" ht="20.25" customHeight="1" x14ac:dyDescent="0.4">
      <c r="A43" s="3" t="s">
        <v>20</v>
      </c>
    </row>
    <row r="44" spans="1:11" ht="20.25" customHeight="1" x14ac:dyDescent="0.4">
      <c r="A44" s="192" t="s">
        <v>58</v>
      </c>
      <c r="B44" s="193"/>
      <c r="C44" s="193"/>
      <c r="D44" s="193"/>
      <c r="E44" s="193"/>
      <c r="F44" s="193"/>
      <c r="G44" s="193"/>
      <c r="H44" s="193"/>
      <c r="I44" s="193"/>
      <c r="J44" s="193"/>
      <c r="K44" s="194"/>
    </row>
    <row r="45" spans="1:11" ht="20.25" customHeight="1" x14ac:dyDescent="0.4">
      <c r="A45" s="195"/>
      <c r="B45" s="196"/>
      <c r="C45" s="196"/>
      <c r="D45" s="196"/>
      <c r="E45" s="196"/>
      <c r="F45" s="196"/>
      <c r="G45" s="196"/>
      <c r="H45" s="196"/>
      <c r="I45" s="196"/>
      <c r="J45" s="196"/>
      <c r="K45" s="197"/>
    </row>
    <row r="46" spans="1:11" ht="20.25" customHeight="1" x14ac:dyDescent="0.4">
      <c r="A46" s="3" t="s">
        <v>31</v>
      </c>
    </row>
    <row r="47" spans="1:11" ht="20.25" customHeight="1" x14ac:dyDescent="0.4">
      <c r="A47" s="217" t="s">
        <v>59</v>
      </c>
      <c r="B47" s="218"/>
      <c r="C47" s="218"/>
      <c r="D47" s="218"/>
      <c r="E47" s="218"/>
      <c r="F47" s="218"/>
      <c r="G47" s="218"/>
      <c r="H47" s="218"/>
      <c r="I47" s="218"/>
      <c r="J47" s="218"/>
      <c r="K47" s="219"/>
    </row>
    <row r="48" spans="1:11" ht="20.25" customHeight="1" x14ac:dyDescent="0.4">
      <c r="A48" s="220"/>
      <c r="B48" s="221"/>
      <c r="C48" s="221"/>
      <c r="D48" s="221"/>
      <c r="E48" s="221"/>
      <c r="F48" s="221"/>
      <c r="G48" s="221"/>
      <c r="H48" s="221"/>
      <c r="I48" s="221"/>
      <c r="J48" s="221"/>
      <c r="K48" s="222"/>
    </row>
    <row r="49" spans="1:11" ht="20.25" customHeight="1" x14ac:dyDescent="0.4">
      <c r="A49" s="223"/>
      <c r="B49" s="224"/>
      <c r="C49" s="224"/>
      <c r="D49" s="224"/>
      <c r="E49" s="224"/>
      <c r="F49" s="224"/>
      <c r="G49" s="224"/>
      <c r="H49" s="224"/>
      <c r="I49" s="224"/>
      <c r="J49" s="224"/>
      <c r="K49" s="225"/>
    </row>
    <row r="51" spans="1:11" ht="20.25" customHeight="1" x14ac:dyDescent="0.4">
      <c r="A51" s="3" t="s">
        <v>41</v>
      </c>
    </row>
    <row r="52" spans="1:11" ht="20.25" customHeight="1" x14ac:dyDescent="0.4">
      <c r="A52" s="3" t="s">
        <v>17</v>
      </c>
      <c r="G52" s="3" t="s">
        <v>18</v>
      </c>
    </row>
    <row r="53" spans="1:11" ht="20.25" customHeight="1" x14ac:dyDescent="0.4">
      <c r="A53" s="192" t="s">
        <v>53</v>
      </c>
      <c r="B53" s="193"/>
      <c r="C53" s="193"/>
      <c r="D53" s="193"/>
      <c r="E53" s="194"/>
      <c r="G53" s="192" t="s">
        <v>54</v>
      </c>
      <c r="H53" s="202"/>
      <c r="I53" s="202"/>
      <c r="J53" s="202"/>
      <c r="K53" s="203"/>
    </row>
    <row r="54" spans="1:11" ht="20.25" customHeight="1" x14ac:dyDescent="0.4">
      <c r="A54" s="199"/>
      <c r="B54" s="200"/>
      <c r="C54" s="200"/>
      <c r="D54" s="200"/>
      <c r="E54" s="201"/>
      <c r="G54" s="204"/>
      <c r="H54" s="205"/>
      <c r="I54" s="205"/>
      <c r="J54" s="205"/>
      <c r="K54" s="206"/>
    </row>
    <row r="55" spans="1:11" ht="20.25" customHeight="1" x14ac:dyDescent="0.4">
      <c r="A55" s="199"/>
      <c r="B55" s="200"/>
      <c r="C55" s="200"/>
      <c r="D55" s="200"/>
      <c r="E55" s="201"/>
      <c r="G55" s="204"/>
      <c r="H55" s="205"/>
      <c r="I55" s="205"/>
      <c r="J55" s="205"/>
      <c r="K55" s="206"/>
    </row>
    <row r="56" spans="1:11" ht="20.25" customHeight="1" x14ac:dyDescent="0.4">
      <c r="A56" s="199"/>
      <c r="B56" s="200"/>
      <c r="C56" s="200"/>
      <c r="D56" s="200"/>
      <c r="E56" s="201"/>
      <c r="F56" s="210"/>
      <c r="G56" s="204"/>
      <c r="H56" s="205"/>
      <c r="I56" s="205"/>
      <c r="J56" s="205"/>
      <c r="K56" s="206"/>
    </row>
    <row r="57" spans="1:11" ht="20.25" customHeight="1" x14ac:dyDescent="0.4">
      <c r="A57" s="199"/>
      <c r="B57" s="200"/>
      <c r="C57" s="200"/>
      <c r="D57" s="200"/>
      <c r="E57" s="201"/>
      <c r="F57" s="210"/>
      <c r="G57" s="204"/>
      <c r="H57" s="205"/>
      <c r="I57" s="205"/>
      <c r="J57" s="205"/>
      <c r="K57" s="206"/>
    </row>
    <row r="58" spans="1:11" ht="20.25" customHeight="1" x14ac:dyDescent="0.4">
      <c r="A58" s="199"/>
      <c r="B58" s="200"/>
      <c r="C58" s="200"/>
      <c r="D58" s="200"/>
      <c r="E58" s="201"/>
      <c r="G58" s="204"/>
      <c r="H58" s="205"/>
      <c r="I58" s="205"/>
      <c r="J58" s="205"/>
      <c r="K58" s="206"/>
    </row>
    <row r="59" spans="1:11" ht="20.25" customHeight="1" x14ac:dyDescent="0.4">
      <c r="A59" s="199"/>
      <c r="B59" s="200"/>
      <c r="C59" s="200"/>
      <c r="D59" s="200"/>
      <c r="E59" s="201"/>
      <c r="G59" s="204"/>
      <c r="H59" s="205"/>
      <c r="I59" s="205"/>
      <c r="J59" s="205"/>
      <c r="K59" s="206"/>
    </row>
    <row r="60" spans="1:11" ht="20.25" customHeight="1" x14ac:dyDescent="0.4">
      <c r="A60" s="199"/>
      <c r="B60" s="200"/>
      <c r="C60" s="200"/>
      <c r="D60" s="200"/>
      <c r="E60" s="201"/>
      <c r="G60" s="204"/>
      <c r="H60" s="205"/>
      <c r="I60" s="205"/>
      <c r="J60" s="205"/>
      <c r="K60" s="206"/>
    </row>
    <row r="61" spans="1:11" ht="20.25" customHeight="1" x14ac:dyDescent="0.4">
      <c r="A61" s="195"/>
      <c r="B61" s="196"/>
      <c r="C61" s="196"/>
      <c r="D61" s="196"/>
      <c r="E61" s="197"/>
      <c r="G61" s="207"/>
      <c r="H61" s="208"/>
      <c r="I61" s="208"/>
      <c r="J61" s="208"/>
      <c r="K61" s="209"/>
    </row>
    <row r="62" spans="1:11" ht="20.25" customHeight="1" x14ac:dyDescent="0.4">
      <c r="A62" s="3" t="s">
        <v>19</v>
      </c>
    </row>
    <row r="63" spans="1:11" ht="20.25" customHeight="1" x14ac:dyDescent="0.4">
      <c r="A63" s="226" t="s">
        <v>52</v>
      </c>
      <c r="B63" s="193"/>
      <c r="C63" s="193"/>
      <c r="D63" s="193"/>
      <c r="E63" s="193"/>
      <c r="F63" s="193"/>
      <c r="G63" s="193"/>
      <c r="H63" s="193"/>
      <c r="I63" s="193"/>
      <c r="J63" s="193"/>
      <c r="K63" s="194"/>
    </row>
    <row r="64" spans="1:11" ht="20.25" customHeight="1" x14ac:dyDescent="0.4">
      <c r="A64" s="195"/>
      <c r="B64" s="196"/>
      <c r="C64" s="196"/>
      <c r="D64" s="196"/>
      <c r="E64" s="196"/>
      <c r="F64" s="196"/>
      <c r="G64" s="196"/>
      <c r="H64" s="196"/>
      <c r="I64" s="196"/>
      <c r="J64" s="196"/>
      <c r="K64" s="197"/>
    </row>
    <row r="65" spans="1:11" ht="20.25" customHeight="1" x14ac:dyDescent="0.4">
      <c r="A65" s="3" t="s">
        <v>20</v>
      </c>
    </row>
    <row r="66" spans="1:11" ht="20.25" customHeight="1" x14ac:dyDescent="0.4">
      <c r="A66" s="226" t="s">
        <v>51</v>
      </c>
      <c r="B66" s="193"/>
      <c r="C66" s="193"/>
      <c r="D66" s="193"/>
      <c r="E66" s="193"/>
      <c r="F66" s="193"/>
      <c r="G66" s="193"/>
      <c r="H66" s="193"/>
      <c r="I66" s="193"/>
      <c r="J66" s="193"/>
      <c r="K66" s="194"/>
    </row>
    <row r="67" spans="1:11" ht="20.25" customHeight="1" x14ac:dyDescent="0.4">
      <c r="A67" s="195"/>
      <c r="B67" s="196"/>
      <c r="C67" s="196"/>
      <c r="D67" s="196"/>
      <c r="E67" s="196"/>
      <c r="F67" s="196"/>
      <c r="G67" s="196"/>
      <c r="H67" s="196"/>
      <c r="I67" s="196"/>
      <c r="J67" s="196"/>
      <c r="K67" s="197"/>
    </row>
    <row r="68" spans="1:11" ht="20.25" customHeight="1" x14ac:dyDescent="0.4">
      <c r="A68" s="3" t="s">
        <v>31</v>
      </c>
    </row>
    <row r="69" spans="1:11" ht="20.25" customHeight="1" x14ac:dyDescent="0.4">
      <c r="A69" s="192" t="s">
        <v>50</v>
      </c>
      <c r="B69" s="218"/>
      <c r="C69" s="218"/>
      <c r="D69" s="218"/>
      <c r="E69" s="218"/>
      <c r="F69" s="218"/>
      <c r="G69" s="218"/>
      <c r="H69" s="218"/>
      <c r="I69" s="218"/>
      <c r="J69" s="218"/>
      <c r="K69" s="219"/>
    </row>
    <row r="70" spans="1:11" ht="20.25" customHeight="1" x14ac:dyDescent="0.4">
      <c r="A70" s="220"/>
      <c r="B70" s="221"/>
      <c r="C70" s="221"/>
      <c r="D70" s="221"/>
      <c r="E70" s="221"/>
      <c r="F70" s="221"/>
      <c r="G70" s="221"/>
      <c r="H70" s="221"/>
      <c r="I70" s="221"/>
      <c r="J70" s="221"/>
      <c r="K70" s="222"/>
    </row>
    <row r="71" spans="1:11" ht="20.25" customHeight="1" x14ac:dyDescent="0.4">
      <c r="A71" s="223"/>
      <c r="B71" s="224"/>
      <c r="C71" s="224"/>
      <c r="D71" s="224"/>
      <c r="E71" s="224"/>
      <c r="F71" s="224"/>
      <c r="G71" s="224"/>
      <c r="H71" s="224"/>
      <c r="I71" s="224"/>
      <c r="J71" s="224"/>
      <c r="K71" s="225"/>
    </row>
    <row r="72" spans="1:11" ht="20.25" customHeight="1" x14ac:dyDescent="0.4">
      <c r="A72" s="5"/>
      <c r="B72" s="5"/>
      <c r="C72" s="5"/>
      <c r="D72" s="5"/>
      <c r="E72" s="5"/>
      <c r="F72" s="5"/>
      <c r="G72" s="5"/>
      <c r="H72" s="5"/>
      <c r="I72" s="5"/>
      <c r="J72" s="5"/>
      <c r="K72" s="5"/>
    </row>
    <row r="73" spans="1:11" ht="20.25" customHeight="1" x14ac:dyDescent="0.4">
      <c r="A73" s="3" t="s">
        <v>42</v>
      </c>
    </row>
    <row r="74" spans="1:11" ht="20.25" customHeight="1" x14ac:dyDescent="0.4">
      <c r="A74" s="3" t="s">
        <v>17</v>
      </c>
      <c r="G74" s="3" t="s">
        <v>18</v>
      </c>
    </row>
    <row r="75" spans="1:11" ht="20.25" customHeight="1" x14ac:dyDescent="0.4">
      <c r="A75" s="192"/>
      <c r="B75" s="193"/>
      <c r="C75" s="193"/>
      <c r="D75" s="193"/>
      <c r="E75" s="194"/>
      <c r="G75" s="192"/>
      <c r="H75" s="202"/>
      <c r="I75" s="202"/>
      <c r="J75" s="202"/>
      <c r="K75" s="203"/>
    </row>
    <row r="76" spans="1:11" ht="20.25" customHeight="1" x14ac:dyDescent="0.4">
      <c r="A76" s="199"/>
      <c r="B76" s="200"/>
      <c r="C76" s="200"/>
      <c r="D76" s="200"/>
      <c r="E76" s="201"/>
      <c r="G76" s="204"/>
      <c r="H76" s="205"/>
      <c r="I76" s="205"/>
      <c r="J76" s="205"/>
      <c r="K76" s="206"/>
    </row>
    <row r="77" spans="1:11" ht="20.25" customHeight="1" x14ac:dyDescent="0.4">
      <c r="A77" s="199"/>
      <c r="B77" s="200"/>
      <c r="C77" s="200"/>
      <c r="D77" s="200"/>
      <c r="E77" s="201"/>
      <c r="G77" s="204"/>
      <c r="H77" s="205"/>
      <c r="I77" s="205"/>
      <c r="J77" s="205"/>
      <c r="K77" s="206"/>
    </row>
    <row r="78" spans="1:11" ht="20.25" customHeight="1" x14ac:dyDescent="0.4">
      <c r="A78" s="199"/>
      <c r="B78" s="200"/>
      <c r="C78" s="200"/>
      <c r="D78" s="200"/>
      <c r="E78" s="201"/>
      <c r="F78" s="210"/>
      <c r="G78" s="204"/>
      <c r="H78" s="205"/>
      <c r="I78" s="205"/>
      <c r="J78" s="205"/>
      <c r="K78" s="206"/>
    </row>
    <row r="79" spans="1:11" ht="20.25" customHeight="1" x14ac:dyDescent="0.4">
      <c r="A79" s="199"/>
      <c r="B79" s="200"/>
      <c r="C79" s="200"/>
      <c r="D79" s="200"/>
      <c r="E79" s="201"/>
      <c r="F79" s="210"/>
      <c r="G79" s="204"/>
      <c r="H79" s="205"/>
      <c r="I79" s="205"/>
      <c r="J79" s="205"/>
      <c r="K79" s="206"/>
    </row>
    <row r="80" spans="1:11" ht="20.25" customHeight="1" x14ac:dyDescent="0.4">
      <c r="A80" s="199"/>
      <c r="B80" s="200"/>
      <c r="C80" s="200"/>
      <c r="D80" s="200"/>
      <c r="E80" s="201"/>
      <c r="G80" s="204"/>
      <c r="H80" s="205"/>
      <c r="I80" s="205"/>
      <c r="J80" s="205"/>
      <c r="K80" s="206"/>
    </row>
    <row r="81" spans="1:11" ht="20.25" customHeight="1" x14ac:dyDescent="0.4">
      <c r="A81" s="199"/>
      <c r="B81" s="200"/>
      <c r="C81" s="200"/>
      <c r="D81" s="200"/>
      <c r="E81" s="201"/>
      <c r="G81" s="204"/>
      <c r="H81" s="205"/>
      <c r="I81" s="205"/>
      <c r="J81" s="205"/>
      <c r="K81" s="206"/>
    </row>
    <row r="82" spans="1:11" ht="20.25" customHeight="1" x14ac:dyDescent="0.4">
      <c r="A82" s="199"/>
      <c r="B82" s="200"/>
      <c r="C82" s="200"/>
      <c r="D82" s="200"/>
      <c r="E82" s="201"/>
      <c r="G82" s="204"/>
      <c r="H82" s="205"/>
      <c r="I82" s="205"/>
      <c r="J82" s="205"/>
      <c r="K82" s="206"/>
    </row>
    <row r="83" spans="1:11" ht="20.25" customHeight="1" x14ac:dyDescent="0.4">
      <c r="A83" s="195"/>
      <c r="B83" s="196"/>
      <c r="C83" s="196"/>
      <c r="D83" s="196"/>
      <c r="E83" s="197"/>
      <c r="G83" s="207"/>
      <c r="H83" s="208"/>
      <c r="I83" s="208"/>
      <c r="J83" s="208"/>
      <c r="K83" s="209"/>
    </row>
    <row r="84" spans="1:11" ht="20.25" customHeight="1" x14ac:dyDescent="0.4">
      <c r="A84" s="3" t="s">
        <v>19</v>
      </c>
    </row>
    <row r="85" spans="1:11" ht="20.25" customHeight="1" x14ac:dyDescent="0.4">
      <c r="A85" s="211"/>
      <c r="B85" s="212"/>
      <c r="C85" s="212"/>
      <c r="D85" s="212"/>
      <c r="E85" s="212"/>
      <c r="F85" s="212"/>
      <c r="G85" s="212"/>
      <c r="H85" s="212"/>
      <c r="I85" s="212"/>
      <c r="J85" s="212"/>
      <c r="K85" s="213"/>
    </row>
    <row r="86" spans="1:11" ht="20.25" customHeight="1" x14ac:dyDescent="0.4">
      <c r="A86" s="214"/>
      <c r="B86" s="215"/>
      <c r="C86" s="215"/>
      <c r="D86" s="215"/>
      <c r="E86" s="215"/>
      <c r="F86" s="215"/>
      <c r="G86" s="215"/>
      <c r="H86" s="215"/>
      <c r="I86" s="215"/>
      <c r="J86" s="215"/>
      <c r="K86" s="216"/>
    </row>
    <row r="87" spans="1:11" ht="20.25" customHeight="1" x14ac:dyDescent="0.4">
      <c r="A87" s="3" t="s">
        <v>20</v>
      </c>
    </row>
    <row r="88" spans="1:11" ht="20.25" customHeight="1" x14ac:dyDescent="0.4">
      <c r="A88" s="211"/>
      <c r="B88" s="212"/>
      <c r="C88" s="212"/>
      <c r="D88" s="212"/>
      <c r="E88" s="212"/>
      <c r="F88" s="212"/>
      <c r="G88" s="212"/>
      <c r="H88" s="212"/>
      <c r="I88" s="212"/>
      <c r="J88" s="212"/>
      <c r="K88" s="213"/>
    </row>
    <row r="89" spans="1:11" ht="20.25" customHeight="1" x14ac:dyDescent="0.4">
      <c r="A89" s="214"/>
      <c r="B89" s="215"/>
      <c r="C89" s="215"/>
      <c r="D89" s="215"/>
      <c r="E89" s="215"/>
      <c r="F89" s="215"/>
      <c r="G89" s="215"/>
      <c r="H89" s="215"/>
      <c r="I89" s="215"/>
      <c r="J89" s="215"/>
      <c r="K89" s="216"/>
    </row>
    <row r="90" spans="1:11" ht="20.25" customHeight="1" x14ac:dyDescent="0.4">
      <c r="A90" s="3" t="s">
        <v>31</v>
      </c>
    </row>
    <row r="91" spans="1:11" ht="20.25" customHeight="1" x14ac:dyDescent="0.4">
      <c r="A91" s="217"/>
      <c r="B91" s="218"/>
      <c r="C91" s="218"/>
      <c r="D91" s="218"/>
      <c r="E91" s="218"/>
      <c r="F91" s="218"/>
      <c r="G91" s="218"/>
      <c r="H91" s="218"/>
      <c r="I91" s="218"/>
      <c r="J91" s="218"/>
      <c r="K91" s="219"/>
    </row>
    <row r="92" spans="1:11" ht="20.25" customHeight="1" x14ac:dyDescent="0.4">
      <c r="A92" s="220"/>
      <c r="B92" s="221"/>
      <c r="C92" s="221"/>
      <c r="D92" s="221"/>
      <c r="E92" s="221"/>
      <c r="F92" s="221"/>
      <c r="G92" s="221"/>
      <c r="H92" s="221"/>
      <c r="I92" s="221"/>
      <c r="J92" s="221"/>
      <c r="K92" s="222"/>
    </row>
    <row r="93" spans="1:11" ht="20.25" customHeight="1" x14ac:dyDescent="0.4">
      <c r="A93" s="223"/>
      <c r="B93" s="224"/>
      <c r="C93" s="224"/>
      <c r="D93" s="224"/>
      <c r="E93" s="224"/>
      <c r="F93" s="224"/>
      <c r="G93" s="224"/>
      <c r="H93" s="224"/>
      <c r="I93" s="224"/>
      <c r="J93" s="224"/>
      <c r="K93" s="225"/>
    </row>
    <row r="94" spans="1:11" ht="20.25" customHeight="1" x14ac:dyDescent="0.4">
      <c r="A94" s="3" t="s">
        <v>43</v>
      </c>
    </row>
    <row r="95" spans="1:11" ht="20.25" customHeight="1" x14ac:dyDescent="0.4">
      <c r="A95" s="3" t="s">
        <v>17</v>
      </c>
      <c r="G95" s="3" t="s">
        <v>18</v>
      </c>
    </row>
    <row r="96" spans="1:11" ht="20.25" customHeight="1" x14ac:dyDescent="0.4">
      <c r="A96" s="192"/>
      <c r="B96" s="193"/>
      <c r="C96" s="193"/>
      <c r="D96" s="193"/>
      <c r="E96" s="194"/>
      <c r="G96" s="192"/>
      <c r="H96" s="202"/>
      <c r="I96" s="202"/>
      <c r="J96" s="202"/>
      <c r="K96" s="203"/>
    </row>
    <row r="97" spans="1:11" ht="20.25" customHeight="1" x14ac:dyDescent="0.4">
      <c r="A97" s="199"/>
      <c r="B97" s="200"/>
      <c r="C97" s="200"/>
      <c r="D97" s="200"/>
      <c r="E97" s="201"/>
      <c r="G97" s="204"/>
      <c r="H97" s="205"/>
      <c r="I97" s="205"/>
      <c r="J97" s="205"/>
      <c r="K97" s="206"/>
    </row>
    <row r="98" spans="1:11" ht="20.25" customHeight="1" x14ac:dyDescent="0.4">
      <c r="A98" s="199"/>
      <c r="B98" s="200"/>
      <c r="C98" s="200"/>
      <c r="D98" s="200"/>
      <c r="E98" s="201"/>
      <c r="G98" s="204"/>
      <c r="H98" s="205"/>
      <c r="I98" s="205"/>
      <c r="J98" s="205"/>
      <c r="K98" s="206"/>
    </row>
    <row r="99" spans="1:11" ht="20.25" customHeight="1" x14ac:dyDescent="0.4">
      <c r="A99" s="199"/>
      <c r="B99" s="200"/>
      <c r="C99" s="200"/>
      <c r="D99" s="200"/>
      <c r="E99" s="201"/>
      <c r="F99" s="210"/>
      <c r="G99" s="204"/>
      <c r="H99" s="205"/>
      <c r="I99" s="205"/>
      <c r="J99" s="205"/>
      <c r="K99" s="206"/>
    </row>
    <row r="100" spans="1:11" ht="20.25" customHeight="1" x14ac:dyDescent="0.4">
      <c r="A100" s="199"/>
      <c r="B100" s="200"/>
      <c r="C100" s="200"/>
      <c r="D100" s="200"/>
      <c r="E100" s="201"/>
      <c r="F100" s="210"/>
      <c r="G100" s="204"/>
      <c r="H100" s="205"/>
      <c r="I100" s="205"/>
      <c r="J100" s="205"/>
      <c r="K100" s="206"/>
    </row>
    <row r="101" spans="1:11" ht="20.25" customHeight="1" x14ac:dyDescent="0.4">
      <c r="A101" s="199"/>
      <c r="B101" s="200"/>
      <c r="C101" s="200"/>
      <c r="D101" s="200"/>
      <c r="E101" s="201"/>
      <c r="G101" s="204"/>
      <c r="H101" s="205"/>
      <c r="I101" s="205"/>
      <c r="J101" s="205"/>
      <c r="K101" s="206"/>
    </row>
    <row r="102" spans="1:11" ht="20.25" customHeight="1" x14ac:dyDescent="0.4">
      <c r="A102" s="199"/>
      <c r="B102" s="200"/>
      <c r="C102" s="200"/>
      <c r="D102" s="200"/>
      <c r="E102" s="201"/>
      <c r="G102" s="204"/>
      <c r="H102" s="205"/>
      <c r="I102" s="205"/>
      <c r="J102" s="205"/>
      <c r="K102" s="206"/>
    </row>
    <row r="103" spans="1:11" ht="20.25" customHeight="1" x14ac:dyDescent="0.4">
      <c r="A103" s="199"/>
      <c r="B103" s="200"/>
      <c r="C103" s="200"/>
      <c r="D103" s="200"/>
      <c r="E103" s="201"/>
      <c r="G103" s="204"/>
      <c r="H103" s="205"/>
      <c r="I103" s="205"/>
      <c r="J103" s="205"/>
      <c r="K103" s="206"/>
    </row>
    <row r="104" spans="1:11" ht="20.25" customHeight="1" x14ac:dyDescent="0.4">
      <c r="A104" s="195"/>
      <c r="B104" s="196"/>
      <c r="C104" s="196"/>
      <c r="D104" s="196"/>
      <c r="E104" s="197"/>
      <c r="G104" s="207"/>
      <c r="H104" s="208"/>
      <c r="I104" s="208"/>
      <c r="J104" s="208"/>
      <c r="K104" s="209"/>
    </row>
    <row r="105" spans="1:11" ht="20.25" customHeight="1" x14ac:dyDescent="0.4">
      <c r="A105" s="3" t="s">
        <v>19</v>
      </c>
    </row>
    <row r="106" spans="1:11" ht="20.25" customHeight="1" x14ac:dyDescent="0.4">
      <c r="A106" s="211"/>
      <c r="B106" s="212"/>
      <c r="C106" s="212"/>
      <c r="D106" s="212"/>
      <c r="E106" s="212"/>
      <c r="F106" s="212"/>
      <c r="G106" s="212"/>
      <c r="H106" s="212"/>
      <c r="I106" s="212"/>
      <c r="J106" s="212"/>
      <c r="K106" s="213"/>
    </row>
    <row r="107" spans="1:11" ht="20.25" customHeight="1" x14ac:dyDescent="0.4">
      <c r="A107" s="214"/>
      <c r="B107" s="215"/>
      <c r="C107" s="215"/>
      <c r="D107" s="215"/>
      <c r="E107" s="215"/>
      <c r="F107" s="215"/>
      <c r="G107" s="215"/>
      <c r="H107" s="215"/>
      <c r="I107" s="215"/>
      <c r="J107" s="215"/>
      <c r="K107" s="216"/>
    </row>
    <row r="108" spans="1:11" ht="20.25" customHeight="1" x14ac:dyDescent="0.4">
      <c r="A108" s="3" t="s">
        <v>20</v>
      </c>
    </row>
    <row r="109" spans="1:11" ht="20.25" customHeight="1" x14ac:dyDescent="0.4">
      <c r="A109" s="211"/>
      <c r="B109" s="212"/>
      <c r="C109" s="212"/>
      <c r="D109" s="212"/>
      <c r="E109" s="212"/>
      <c r="F109" s="212"/>
      <c r="G109" s="212"/>
      <c r="H109" s="212"/>
      <c r="I109" s="212"/>
      <c r="J109" s="212"/>
      <c r="K109" s="213"/>
    </row>
    <row r="110" spans="1:11" ht="20.25" customHeight="1" x14ac:dyDescent="0.4">
      <c r="A110" s="214"/>
      <c r="B110" s="215"/>
      <c r="C110" s="215"/>
      <c r="D110" s="215"/>
      <c r="E110" s="215"/>
      <c r="F110" s="215"/>
      <c r="G110" s="215"/>
      <c r="H110" s="215"/>
      <c r="I110" s="215"/>
      <c r="J110" s="215"/>
      <c r="K110" s="216"/>
    </row>
    <row r="111" spans="1:11" ht="20.25" customHeight="1" x14ac:dyDescent="0.4">
      <c r="A111" s="3" t="s">
        <v>31</v>
      </c>
    </row>
    <row r="112" spans="1:11" ht="20.25" customHeight="1" x14ac:dyDescent="0.4">
      <c r="A112" s="217"/>
      <c r="B112" s="218"/>
      <c r="C112" s="218"/>
      <c r="D112" s="218"/>
      <c r="E112" s="218"/>
      <c r="F112" s="218"/>
      <c r="G112" s="218"/>
      <c r="H112" s="218"/>
      <c r="I112" s="218"/>
      <c r="J112" s="218"/>
      <c r="K112" s="219"/>
    </row>
    <row r="113" spans="1:12" ht="20.25" customHeight="1" x14ac:dyDescent="0.4">
      <c r="A113" s="220"/>
      <c r="B113" s="221"/>
      <c r="C113" s="221"/>
      <c r="D113" s="221"/>
      <c r="E113" s="221"/>
      <c r="F113" s="221"/>
      <c r="G113" s="221"/>
      <c r="H113" s="221"/>
      <c r="I113" s="221"/>
      <c r="J113" s="221"/>
      <c r="K113" s="222"/>
    </row>
    <row r="114" spans="1:12" ht="20.25" customHeight="1" x14ac:dyDescent="0.4">
      <c r="A114" s="223"/>
      <c r="B114" s="224"/>
      <c r="C114" s="224"/>
      <c r="D114" s="224"/>
      <c r="E114" s="224"/>
      <c r="F114" s="224"/>
      <c r="G114" s="224"/>
      <c r="H114" s="224"/>
      <c r="I114" s="224"/>
      <c r="J114" s="224"/>
      <c r="K114" s="225"/>
    </row>
    <row r="116" spans="1:12" ht="20.25" customHeight="1" x14ac:dyDescent="0.4">
      <c r="A116" s="3" t="s">
        <v>28</v>
      </c>
    </row>
    <row r="118" spans="1:12" ht="20.25" customHeight="1" x14ac:dyDescent="0.4">
      <c r="A118" s="3" t="s">
        <v>23</v>
      </c>
    </row>
    <row r="119" spans="1:12" ht="20.25" customHeight="1" x14ac:dyDescent="0.4">
      <c r="A119" s="192" t="s">
        <v>45</v>
      </c>
      <c r="B119" s="193"/>
      <c r="C119" s="193"/>
      <c r="D119" s="193"/>
      <c r="E119" s="193"/>
      <c r="F119" s="193"/>
      <c r="G119" s="193"/>
      <c r="H119" s="193"/>
      <c r="I119" s="193"/>
      <c r="J119" s="193"/>
      <c r="K119" s="194"/>
    </row>
    <row r="120" spans="1:12" ht="20.25" customHeight="1" x14ac:dyDescent="0.4">
      <c r="A120" s="204"/>
      <c r="B120" s="200"/>
      <c r="C120" s="200"/>
      <c r="D120" s="200"/>
      <c r="E120" s="200"/>
      <c r="F120" s="200"/>
      <c r="G120" s="200"/>
      <c r="H120" s="200"/>
      <c r="I120" s="200"/>
      <c r="J120" s="200"/>
      <c r="K120" s="201"/>
    </row>
    <row r="121" spans="1:12" ht="20.25" customHeight="1" x14ac:dyDescent="0.4">
      <c r="A121" s="204"/>
      <c r="B121" s="200"/>
      <c r="C121" s="200"/>
      <c r="D121" s="200"/>
      <c r="E121" s="200"/>
      <c r="F121" s="200"/>
      <c r="G121" s="200"/>
      <c r="H121" s="200"/>
      <c r="I121" s="200"/>
      <c r="J121" s="200"/>
      <c r="K121" s="201"/>
    </row>
    <row r="122" spans="1:12" ht="20.25" customHeight="1" x14ac:dyDescent="0.4">
      <c r="A122" s="204"/>
      <c r="B122" s="200"/>
      <c r="C122" s="200"/>
      <c r="D122" s="200"/>
      <c r="E122" s="200"/>
      <c r="F122" s="200"/>
      <c r="G122" s="200"/>
      <c r="H122" s="200"/>
      <c r="I122" s="200"/>
      <c r="J122" s="200"/>
      <c r="K122" s="201"/>
    </row>
    <row r="123" spans="1:12" ht="20.25" customHeight="1" x14ac:dyDescent="0.4">
      <c r="A123" s="204"/>
      <c r="B123" s="200"/>
      <c r="C123" s="200"/>
      <c r="D123" s="200"/>
      <c r="E123" s="200"/>
      <c r="F123" s="200"/>
      <c r="G123" s="200"/>
      <c r="H123" s="200"/>
      <c r="I123" s="200"/>
      <c r="J123" s="200"/>
      <c r="K123" s="201"/>
    </row>
    <row r="124" spans="1:12" ht="20.25" customHeight="1" x14ac:dyDescent="0.4">
      <c r="A124" s="204"/>
      <c r="B124" s="200"/>
      <c r="C124" s="200"/>
      <c r="D124" s="200"/>
      <c r="E124" s="200"/>
      <c r="F124" s="200"/>
      <c r="G124" s="200"/>
      <c r="H124" s="200"/>
      <c r="I124" s="200"/>
      <c r="J124" s="200"/>
      <c r="K124" s="201"/>
    </row>
    <row r="125" spans="1:12" ht="20.25" customHeight="1" x14ac:dyDescent="0.4">
      <c r="A125" s="204"/>
      <c r="B125" s="200"/>
      <c r="C125" s="200"/>
      <c r="D125" s="200"/>
      <c r="E125" s="200"/>
      <c r="F125" s="200"/>
      <c r="G125" s="200"/>
      <c r="H125" s="200"/>
      <c r="I125" s="200"/>
      <c r="J125" s="200"/>
      <c r="K125" s="201"/>
      <c r="L125" s="1" t="s">
        <v>36</v>
      </c>
    </row>
    <row r="126" spans="1:12" ht="20.25" customHeight="1" x14ac:dyDescent="0.4">
      <c r="A126" s="204"/>
      <c r="B126" s="200"/>
      <c r="C126" s="200"/>
      <c r="D126" s="200"/>
      <c r="E126" s="200"/>
      <c r="F126" s="200"/>
      <c r="G126" s="200"/>
      <c r="H126" s="200"/>
      <c r="I126" s="200"/>
      <c r="J126" s="200"/>
      <c r="K126" s="201"/>
      <c r="L126" s="1" t="s">
        <v>37</v>
      </c>
    </row>
    <row r="127" spans="1:12" ht="20.25" customHeight="1" x14ac:dyDescent="0.4">
      <c r="A127" s="195"/>
      <c r="B127" s="196"/>
      <c r="C127" s="196"/>
      <c r="D127" s="196"/>
      <c r="E127" s="196"/>
      <c r="F127" s="196"/>
      <c r="G127" s="196"/>
      <c r="H127" s="196"/>
      <c r="I127" s="196"/>
      <c r="J127" s="196"/>
      <c r="K127" s="197"/>
      <c r="L127" s="1" t="s">
        <v>60</v>
      </c>
    </row>
    <row r="129" spans="1:11" ht="20.25" customHeight="1" x14ac:dyDescent="0.4">
      <c r="A129" s="3" t="s">
        <v>38</v>
      </c>
    </row>
    <row r="130" spans="1:11" ht="20.25" customHeight="1" x14ac:dyDescent="0.4">
      <c r="A130" s="227" t="s">
        <v>24</v>
      </c>
      <c r="B130" s="228"/>
      <c r="C130" s="6">
        <f>LEN(A131)</f>
        <v>158</v>
      </c>
      <c r="D130" s="229" t="s">
        <v>39</v>
      </c>
      <c r="E130" s="229"/>
      <c r="F130" s="178" t="str">
        <f>IF($C$130&lt;700,"OK","700文字を越えています。700文字以内になるようご調整ください。")</f>
        <v>OK</v>
      </c>
      <c r="G130" s="178"/>
      <c r="H130" s="178"/>
      <c r="I130" s="178"/>
      <c r="J130" s="178"/>
      <c r="K130" s="178"/>
    </row>
    <row r="131" spans="1:11" ht="20.25" customHeight="1" x14ac:dyDescent="0.4">
      <c r="A131" s="192" t="s">
        <v>46</v>
      </c>
      <c r="B131" s="193"/>
      <c r="C131" s="193"/>
      <c r="D131" s="193"/>
      <c r="E131" s="193"/>
      <c r="F131" s="193"/>
      <c r="G131" s="193"/>
      <c r="H131" s="193"/>
      <c r="I131" s="193"/>
      <c r="J131" s="193"/>
      <c r="K131" s="194"/>
    </row>
    <row r="132" spans="1:11" ht="20.25" customHeight="1" x14ac:dyDescent="0.4">
      <c r="A132" s="204"/>
      <c r="B132" s="200"/>
      <c r="C132" s="200"/>
      <c r="D132" s="200"/>
      <c r="E132" s="200"/>
      <c r="F132" s="200"/>
      <c r="G132" s="200"/>
      <c r="H132" s="200"/>
      <c r="I132" s="200"/>
      <c r="J132" s="200"/>
      <c r="K132" s="201"/>
    </row>
    <row r="133" spans="1:11" ht="20.25" customHeight="1" x14ac:dyDescent="0.4">
      <c r="A133" s="204"/>
      <c r="B133" s="200"/>
      <c r="C133" s="200"/>
      <c r="D133" s="200"/>
      <c r="E133" s="200"/>
      <c r="F133" s="200"/>
      <c r="G133" s="200"/>
      <c r="H133" s="200"/>
      <c r="I133" s="200"/>
      <c r="J133" s="200"/>
      <c r="K133" s="201"/>
    </row>
    <row r="134" spans="1:11" ht="20.25" customHeight="1" x14ac:dyDescent="0.4">
      <c r="A134" s="204"/>
      <c r="B134" s="200"/>
      <c r="C134" s="200"/>
      <c r="D134" s="200"/>
      <c r="E134" s="200"/>
      <c r="F134" s="200"/>
      <c r="G134" s="200"/>
      <c r="H134" s="200"/>
      <c r="I134" s="200"/>
      <c r="J134" s="200"/>
      <c r="K134" s="201"/>
    </row>
    <row r="135" spans="1:11" ht="20.25" customHeight="1" x14ac:dyDescent="0.4">
      <c r="A135" s="204"/>
      <c r="B135" s="200"/>
      <c r="C135" s="200"/>
      <c r="D135" s="200"/>
      <c r="E135" s="200"/>
      <c r="F135" s="200"/>
      <c r="G135" s="200"/>
      <c r="H135" s="200"/>
      <c r="I135" s="200"/>
      <c r="J135" s="200"/>
      <c r="K135" s="201"/>
    </row>
    <row r="136" spans="1:11" ht="20.25" customHeight="1" x14ac:dyDescent="0.4">
      <c r="A136" s="204"/>
      <c r="B136" s="200"/>
      <c r="C136" s="200"/>
      <c r="D136" s="200"/>
      <c r="E136" s="200"/>
      <c r="F136" s="200"/>
      <c r="G136" s="200"/>
      <c r="H136" s="200"/>
      <c r="I136" s="200"/>
      <c r="J136" s="200"/>
      <c r="K136" s="201"/>
    </row>
    <row r="137" spans="1:11" ht="20.25" customHeight="1" x14ac:dyDescent="0.4">
      <c r="A137" s="199"/>
      <c r="B137" s="200"/>
      <c r="C137" s="200"/>
      <c r="D137" s="200"/>
      <c r="E137" s="200"/>
      <c r="F137" s="200"/>
      <c r="G137" s="200"/>
      <c r="H137" s="200"/>
      <c r="I137" s="200"/>
      <c r="J137" s="200"/>
      <c r="K137" s="201"/>
    </row>
    <row r="138" spans="1:11" ht="20.25" customHeight="1" x14ac:dyDescent="0.4">
      <c r="A138" s="199"/>
      <c r="B138" s="200"/>
      <c r="C138" s="200"/>
      <c r="D138" s="200"/>
      <c r="E138" s="200"/>
      <c r="F138" s="200"/>
      <c r="G138" s="200"/>
      <c r="H138" s="200"/>
      <c r="I138" s="200"/>
      <c r="J138" s="200"/>
      <c r="K138" s="201"/>
    </row>
    <row r="139" spans="1:11" ht="20.25" customHeight="1" x14ac:dyDescent="0.4">
      <c r="A139" s="195"/>
      <c r="B139" s="196"/>
      <c r="C139" s="196"/>
      <c r="D139" s="196"/>
      <c r="E139" s="196"/>
      <c r="F139" s="196"/>
      <c r="G139" s="196"/>
      <c r="H139" s="196"/>
      <c r="I139" s="196"/>
      <c r="J139" s="196"/>
      <c r="K139" s="197"/>
    </row>
    <row r="141" spans="1:11" ht="20.25" customHeight="1" x14ac:dyDescent="0.4">
      <c r="A141" s="3" t="s">
        <v>29</v>
      </c>
    </row>
    <row r="142" spans="1:11" ht="20.25" customHeight="1" x14ac:dyDescent="0.4">
      <c r="A142" s="192" t="s">
        <v>35</v>
      </c>
      <c r="B142" s="193"/>
      <c r="C142" s="193"/>
      <c r="D142" s="193"/>
      <c r="E142" s="193"/>
      <c r="F142" s="193"/>
      <c r="G142" s="193"/>
      <c r="H142" s="193"/>
      <c r="I142" s="193"/>
      <c r="J142" s="193"/>
      <c r="K142" s="194"/>
    </row>
    <row r="143" spans="1:11" ht="20.25" customHeight="1" x14ac:dyDescent="0.4">
      <c r="A143" s="204"/>
      <c r="B143" s="200"/>
      <c r="C143" s="200"/>
      <c r="D143" s="200"/>
      <c r="E143" s="200"/>
      <c r="F143" s="200"/>
      <c r="G143" s="200"/>
      <c r="H143" s="200"/>
      <c r="I143" s="200"/>
      <c r="J143" s="200"/>
      <c r="K143" s="201"/>
    </row>
    <row r="144" spans="1:11" ht="20.25" customHeight="1" x14ac:dyDescent="0.4">
      <c r="A144" s="204"/>
      <c r="B144" s="200"/>
      <c r="C144" s="200"/>
      <c r="D144" s="200"/>
      <c r="E144" s="200"/>
      <c r="F144" s="200"/>
      <c r="G144" s="200"/>
      <c r="H144" s="200"/>
      <c r="I144" s="200"/>
      <c r="J144" s="200"/>
      <c r="K144" s="201"/>
    </row>
    <row r="145" spans="1:11" ht="20.25" customHeight="1" x14ac:dyDescent="0.4">
      <c r="A145" s="204"/>
      <c r="B145" s="200"/>
      <c r="C145" s="200"/>
      <c r="D145" s="200"/>
      <c r="E145" s="200"/>
      <c r="F145" s="200"/>
      <c r="G145" s="200"/>
      <c r="H145" s="200"/>
      <c r="I145" s="200"/>
      <c r="J145" s="200"/>
      <c r="K145" s="201"/>
    </row>
    <row r="146" spans="1:11" ht="20.25" customHeight="1" x14ac:dyDescent="0.4">
      <c r="A146" s="204"/>
      <c r="B146" s="200"/>
      <c r="C146" s="200"/>
      <c r="D146" s="200"/>
      <c r="E146" s="200"/>
      <c r="F146" s="200"/>
      <c r="G146" s="200"/>
      <c r="H146" s="200"/>
      <c r="I146" s="200"/>
      <c r="J146" s="200"/>
      <c r="K146" s="201"/>
    </row>
    <row r="147" spans="1:11" ht="20.25" customHeight="1" x14ac:dyDescent="0.4">
      <c r="A147" s="204"/>
      <c r="B147" s="200"/>
      <c r="C147" s="200"/>
      <c r="D147" s="200"/>
      <c r="E147" s="200"/>
      <c r="F147" s="200"/>
      <c r="G147" s="200"/>
      <c r="H147" s="200"/>
      <c r="I147" s="200"/>
      <c r="J147" s="200"/>
      <c r="K147" s="201"/>
    </row>
    <row r="148" spans="1:11" ht="20.25" customHeight="1" x14ac:dyDescent="0.4">
      <c r="A148" s="204"/>
      <c r="B148" s="200"/>
      <c r="C148" s="200"/>
      <c r="D148" s="200"/>
      <c r="E148" s="200"/>
      <c r="F148" s="200"/>
      <c r="G148" s="200"/>
      <c r="H148" s="200"/>
      <c r="I148" s="200"/>
      <c r="J148" s="200"/>
      <c r="K148" s="201"/>
    </row>
    <row r="149" spans="1:11" ht="20.25" customHeight="1" x14ac:dyDescent="0.4">
      <c r="A149" s="204"/>
      <c r="B149" s="200"/>
      <c r="C149" s="200"/>
      <c r="D149" s="200"/>
      <c r="E149" s="200"/>
      <c r="F149" s="200"/>
      <c r="G149" s="200"/>
      <c r="H149" s="200"/>
      <c r="I149" s="200"/>
      <c r="J149" s="200"/>
      <c r="K149" s="201"/>
    </row>
    <row r="150" spans="1:11" ht="20.25" customHeight="1" x14ac:dyDescent="0.4">
      <c r="A150" s="195"/>
      <c r="B150" s="196"/>
      <c r="C150" s="196"/>
      <c r="D150" s="196"/>
      <c r="E150" s="196"/>
      <c r="F150" s="196"/>
      <c r="G150" s="196"/>
      <c r="H150" s="196"/>
      <c r="I150" s="196"/>
      <c r="J150" s="196"/>
      <c r="K150" s="197"/>
    </row>
    <row r="152" spans="1:11" ht="20.25" customHeight="1" x14ac:dyDescent="0.4">
      <c r="A152" s="3" t="s">
        <v>34</v>
      </c>
    </row>
    <row r="153" spans="1:11" ht="20.25" customHeight="1" x14ac:dyDescent="0.4">
      <c r="A153" s="192"/>
      <c r="B153" s="193"/>
      <c r="C153" s="193"/>
      <c r="D153" s="193"/>
      <c r="E153" s="193"/>
      <c r="F153" s="193"/>
      <c r="G153" s="193"/>
      <c r="H153" s="193"/>
      <c r="I153" s="193"/>
      <c r="J153" s="193"/>
      <c r="K153" s="194"/>
    </row>
    <row r="154" spans="1:11" ht="20.25" customHeight="1" x14ac:dyDescent="0.4">
      <c r="A154" s="204"/>
      <c r="B154" s="200"/>
      <c r="C154" s="200"/>
      <c r="D154" s="200"/>
      <c r="E154" s="200"/>
      <c r="F154" s="200"/>
      <c r="G154" s="200"/>
      <c r="H154" s="200"/>
      <c r="I154" s="200"/>
      <c r="J154" s="200"/>
      <c r="K154" s="201"/>
    </row>
    <row r="155" spans="1:11" ht="20.25" customHeight="1" x14ac:dyDescent="0.4">
      <c r="A155" s="204"/>
      <c r="B155" s="200"/>
      <c r="C155" s="200"/>
      <c r="D155" s="200"/>
      <c r="E155" s="200"/>
      <c r="F155" s="200"/>
      <c r="G155" s="200"/>
      <c r="H155" s="200"/>
      <c r="I155" s="200"/>
      <c r="J155" s="200"/>
      <c r="K155" s="201"/>
    </row>
    <row r="156" spans="1:11" ht="20.25" customHeight="1" x14ac:dyDescent="0.4">
      <c r="A156" s="204"/>
      <c r="B156" s="200"/>
      <c r="C156" s="200"/>
      <c r="D156" s="200"/>
      <c r="E156" s="200"/>
      <c r="F156" s="200"/>
      <c r="G156" s="200"/>
      <c r="H156" s="200"/>
      <c r="I156" s="200"/>
      <c r="J156" s="200"/>
      <c r="K156" s="201"/>
    </row>
    <row r="157" spans="1:11" ht="20.25" customHeight="1" x14ac:dyDescent="0.4">
      <c r="A157" s="204"/>
      <c r="B157" s="200"/>
      <c r="C157" s="200"/>
      <c r="D157" s="200"/>
      <c r="E157" s="200"/>
      <c r="F157" s="200"/>
      <c r="G157" s="200"/>
      <c r="H157" s="200"/>
      <c r="I157" s="200"/>
      <c r="J157" s="200"/>
      <c r="K157" s="201"/>
    </row>
    <row r="158" spans="1:11" ht="20.25" customHeight="1" x14ac:dyDescent="0.4">
      <c r="A158" s="204"/>
      <c r="B158" s="200"/>
      <c r="C158" s="200"/>
      <c r="D158" s="200"/>
      <c r="E158" s="200"/>
      <c r="F158" s="200"/>
      <c r="G158" s="200"/>
      <c r="H158" s="200"/>
      <c r="I158" s="200"/>
      <c r="J158" s="200"/>
      <c r="K158" s="201"/>
    </row>
    <row r="159" spans="1:11" ht="20.25" customHeight="1" x14ac:dyDescent="0.4">
      <c r="A159" s="204"/>
      <c r="B159" s="200"/>
      <c r="C159" s="200"/>
      <c r="D159" s="200"/>
      <c r="E159" s="200"/>
      <c r="F159" s="200"/>
      <c r="G159" s="200"/>
      <c r="H159" s="200"/>
      <c r="I159" s="200"/>
      <c r="J159" s="200"/>
      <c r="K159" s="201"/>
    </row>
    <row r="160" spans="1:11" ht="20.25" customHeight="1" x14ac:dyDescent="0.4">
      <c r="A160" s="204"/>
      <c r="B160" s="200"/>
      <c r="C160" s="200"/>
      <c r="D160" s="200"/>
      <c r="E160" s="200"/>
      <c r="F160" s="200"/>
      <c r="G160" s="200"/>
      <c r="H160" s="200"/>
      <c r="I160" s="200"/>
      <c r="J160" s="200"/>
      <c r="K160" s="201"/>
    </row>
    <row r="161" spans="1:11" ht="20.25" customHeight="1" x14ac:dyDescent="0.4">
      <c r="A161" s="195"/>
      <c r="B161" s="196"/>
      <c r="C161" s="196"/>
      <c r="D161" s="196"/>
      <c r="E161" s="196"/>
      <c r="F161" s="196"/>
      <c r="G161" s="196"/>
      <c r="H161" s="196"/>
      <c r="I161" s="196"/>
      <c r="J161" s="196"/>
      <c r="K161" s="197"/>
    </row>
    <row r="163" spans="1:11" ht="20.25" customHeight="1" x14ac:dyDescent="0.4">
      <c r="A163" s="3" t="s">
        <v>32</v>
      </c>
    </row>
    <row r="164" spans="1:11" ht="20.25" customHeight="1" x14ac:dyDescent="0.4">
      <c r="A164" s="3" t="s">
        <v>25</v>
      </c>
      <c r="G164" s="3" t="s">
        <v>26</v>
      </c>
    </row>
    <row r="165" spans="1:11" ht="20.25" customHeight="1" x14ac:dyDescent="0.4">
      <c r="A165" s="192" t="s">
        <v>47</v>
      </c>
      <c r="B165" s="193"/>
      <c r="C165" s="193"/>
      <c r="D165" s="193"/>
      <c r="E165" s="194"/>
      <c r="G165" s="192" t="s">
        <v>48</v>
      </c>
      <c r="H165" s="202"/>
      <c r="I165" s="202"/>
      <c r="J165" s="202"/>
      <c r="K165" s="203"/>
    </row>
    <row r="166" spans="1:11" ht="20.25" customHeight="1" x14ac:dyDescent="0.4">
      <c r="A166" s="199"/>
      <c r="B166" s="200"/>
      <c r="C166" s="200"/>
      <c r="D166" s="200"/>
      <c r="E166" s="201"/>
      <c r="G166" s="204"/>
      <c r="H166" s="205"/>
      <c r="I166" s="205"/>
      <c r="J166" s="205"/>
      <c r="K166" s="206"/>
    </row>
    <row r="167" spans="1:11" ht="20.25" customHeight="1" x14ac:dyDescent="0.4">
      <c r="A167" s="199"/>
      <c r="B167" s="200"/>
      <c r="C167" s="200"/>
      <c r="D167" s="200"/>
      <c r="E167" s="201"/>
      <c r="G167" s="204"/>
      <c r="H167" s="205"/>
      <c r="I167" s="205"/>
      <c r="J167" s="205"/>
      <c r="K167" s="206"/>
    </row>
    <row r="168" spans="1:11" ht="20.25" customHeight="1" x14ac:dyDescent="0.4">
      <c r="A168" s="199"/>
      <c r="B168" s="200"/>
      <c r="C168" s="200"/>
      <c r="D168" s="200"/>
      <c r="E168" s="201"/>
      <c r="F168" s="210"/>
      <c r="G168" s="204"/>
      <c r="H168" s="205"/>
      <c r="I168" s="205"/>
      <c r="J168" s="205"/>
      <c r="K168" s="206"/>
    </row>
    <row r="169" spans="1:11" ht="20.25" customHeight="1" x14ac:dyDescent="0.4">
      <c r="A169" s="199"/>
      <c r="B169" s="200"/>
      <c r="C169" s="200"/>
      <c r="D169" s="200"/>
      <c r="E169" s="201"/>
      <c r="F169" s="210"/>
      <c r="G169" s="204"/>
      <c r="H169" s="205"/>
      <c r="I169" s="205"/>
      <c r="J169" s="205"/>
      <c r="K169" s="206"/>
    </row>
    <row r="170" spans="1:11" ht="20.25" customHeight="1" x14ac:dyDescent="0.4">
      <c r="A170" s="199"/>
      <c r="B170" s="200"/>
      <c r="C170" s="200"/>
      <c r="D170" s="200"/>
      <c r="E170" s="201"/>
      <c r="G170" s="204"/>
      <c r="H170" s="205"/>
      <c r="I170" s="205"/>
      <c r="J170" s="205"/>
      <c r="K170" s="206"/>
    </row>
    <row r="171" spans="1:11" ht="20.25" customHeight="1" x14ac:dyDescent="0.4">
      <c r="A171" s="199"/>
      <c r="B171" s="200"/>
      <c r="C171" s="200"/>
      <c r="D171" s="200"/>
      <c r="E171" s="201"/>
      <c r="G171" s="204"/>
      <c r="H171" s="205"/>
      <c r="I171" s="205"/>
      <c r="J171" s="205"/>
      <c r="K171" s="206"/>
    </row>
    <row r="172" spans="1:11" ht="20.25" customHeight="1" x14ac:dyDescent="0.4">
      <c r="A172" s="199"/>
      <c r="B172" s="200"/>
      <c r="C172" s="200"/>
      <c r="D172" s="200"/>
      <c r="E172" s="201"/>
      <c r="G172" s="204"/>
      <c r="H172" s="205"/>
      <c r="I172" s="205"/>
      <c r="J172" s="205"/>
      <c r="K172" s="206"/>
    </row>
    <row r="173" spans="1:11" ht="20.25" customHeight="1" x14ac:dyDescent="0.4">
      <c r="A173" s="195"/>
      <c r="B173" s="196"/>
      <c r="C173" s="196"/>
      <c r="D173" s="196"/>
      <c r="E173" s="197"/>
      <c r="G173" s="207"/>
      <c r="H173" s="208"/>
      <c r="I173" s="208"/>
      <c r="J173" s="208"/>
      <c r="K173" s="209"/>
    </row>
    <row r="174" spans="1:11" ht="20.25" customHeight="1" x14ac:dyDescent="0.4">
      <c r="A174" s="3" t="s">
        <v>30</v>
      </c>
    </row>
    <row r="175" spans="1:11" ht="20.25" customHeight="1" x14ac:dyDescent="0.4">
      <c r="A175" s="192" t="s">
        <v>49</v>
      </c>
      <c r="B175" s="193"/>
      <c r="C175" s="193"/>
      <c r="D175" s="193"/>
      <c r="E175" s="193"/>
      <c r="F175" s="193"/>
      <c r="G175" s="193"/>
      <c r="H175" s="193"/>
      <c r="I175" s="193"/>
      <c r="J175" s="193"/>
      <c r="K175" s="194"/>
    </row>
    <row r="176" spans="1:11" ht="20.25" customHeight="1" x14ac:dyDescent="0.4">
      <c r="A176" s="199"/>
      <c r="B176" s="200"/>
      <c r="C176" s="200"/>
      <c r="D176" s="200"/>
      <c r="E176" s="200"/>
      <c r="F176" s="200"/>
      <c r="G176" s="200"/>
      <c r="H176" s="200"/>
      <c r="I176" s="200"/>
      <c r="J176" s="200"/>
      <c r="K176" s="201"/>
    </row>
    <row r="177" spans="1:11" ht="20.25" customHeight="1" x14ac:dyDescent="0.4">
      <c r="A177" s="199"/>
      <c r="B177" s="200"/>
      <c r="C177" s="200"/>
      <c r="D177" s="200"/>
      <c r="E177" s="200"/>
      <c r="F177" s="200"/>
      <c r="G177" s="200"/>
      <c r="H177" s="200"/>
      <c r="I177" s="200"/>
      <c r="J177" s="200"/>
      <c r="K177" s="201"/>
    </row>
    <row r="178" spans="1:11" ht="20.25" customHeight="1" x14ac:dyDescent="0.4">
      <c r="A178" s="195"/>
      <c r="B178" s="196"/>
      <c r="C178" s="196"/>
      <c r="D178" s="196"/>
      <c r="E178" s="196"/>
      <c r="F178" s="196"/>
      <c r="G178" s="196"/>
      <c r="H178" s="196"/>
      <c r="I178" s="196"/>
      <c r="J178" s="196"/>
      <c r="K178" s="197"/>
    </row>
    <row r="180" spans="1:11" ht="20.25" customHeight="1" x14ac:dyDescent="0.4">
      <c r="A180" s="3" t="s">
        <v>61</v>
      </c>
    </row>
    <row r="181" spans="1:11" ht="20.25" customHeight="1" x14ac:dyDescent="0.4">
      <c r="A181" s="192" t="s">
        <v>124</v>
      </c>
      <c r="B181" s="193"/>
      <c r="C181" s="193"/>
      <c r="D181" s="193"/>
      <c r="E181" s="193"/>
      <c r="F181" s="193"/>
      <c r="G181" s="193"/>
      <c r="H181" s="193"/>
      <c r="I181" s="193"/>
      <c r="J181" s="193"/>
      <c r="K181" s="194"/>
    </row>
    <row r="182" spans="1:11" ht="20.25" customHeight="1" x14ac:dyDescent="0.4">
      <c r="A182" s="199"/>
      <c r="B182" s="200"/>
      <c r="C182" s="200"/>
      <c r="D182" s="200"/>
      <c r="E182" s="200"/>
      <c r="F182" s="200"/>
      <c r="G182" s="200"/>
      <c r="H182" s="200"/>
      <c r="I182" s="200"/>
      <c r="J182" s="200"/>
      <c r="K182" s="201"/>
    </row>
    <row r="183" spans="1:11" ht="20.25" customHeight="1" x14ac:dyDescent="0.4">
      <c r="A183" s="199"/>
      <c r="B183" s="200"/>
      <c r="C183" s="200"/>
      <c r="D183" s="200"/>
      <c r="E183" s="200"/>
      <c r="F183" s="200"/>
      <c r="G183" s="200"/>
      <c r="H183" s="200"/>
      <c r="I183" s="200"/>
      <c r="J183" s="200"/>
      <c r="K183" s="201"/>
    </row>
    <row r="184" spans="1:11" ht="20.25" customHeight="1" x14ac:dyDescent="0.4">
      <c r="A184" s="199"/>
      <c r="B184" s="200"/>
      <c r="C184" s="200"/>
      <c r="D184" s="200"/>
      <c r="E184" s="200"/>
      <c r="F184" s="200"/>
      <c r="G184" s="200"/>
      <c r="H184" s="200"/>
      <c r="I184" s="200"/>
      <c r="J184" s="200"/>
      <c r="K184" s="201"/>
    </row>
    <row r="185" spans="1:11" ht="20.25" customHeight="1" x14ac:dyDescent="0.4">
      <c r="A185" s="199"/>
      <c r="B185" s="200"/>
      <c r="C185" s="200"/>
      <c r="D185" s="200"/>
      <c r="E185" s="200"/>
      <c r="F185" s="200"/>
      <c r="G185" s="200"/>
      <c r="H185" s="200"/>
      <c r="I185" s="200"/>
      <c r="J185" s="200"/>
      <c r="K185" s="201"/>
    </row>
    <row r="186" spans="1:11" ht="20.25" customHeight="1" x14ac:dyDescent="0.4">
      <c r="A186" s="195"/>
      <c r="B186" s="196"/>
      <c r="C186" s="196"/>
      <c r="D186" s="196"/>
      <c r="E186" s="196"/>
      <c r="F186" s="196"/>
      <c r="G186" s="196"/>
      <c r="H186" s="196"/>
      <c r="I186" s="196"/>
      <c r="J186" s="196"/>
      <c r="K186" s="197"/>
    </row>
  </sheetData>
  <protectedRanges>
    <protectedRange sqref="A130:K130" name="範囲1"/>
  </protectedRanges>
  <mergeCells count="55">
    <mergeCell ref="A21:B21"/>
    <mergeCell ref="D21:E21"/>
    <mergeCell ref="G21:K21"/>
    <mergeCell ref="A22:B22"/>
    <mergeCell ref="D22:E22"/>
    <mergeCell ref="G22:K22"/>
    <mergeCell ref="A19:B19"/>
    <mergeCell ref="D19:E19"/>
    <mergeCell ref="G19:K19"/>
    <mergeCell ref="A20:B20"/>
    <mergeCell ref="D20:E20"/>
    <mergeCell ref="G20:K20"/>
    <mergeCell ref="A14:B14"/>
    <mergeCell ref="D14:E14"/>
    <mergeCell ref="A15:B15"/>
    <mergeCell ref="D15:E15"/>
    <mergeCell ref="A16:B16"/>
    <mergeCell ref="D16:E16"/>
    <mergeCell ref="A181:K186"/>
    <mergeCell ref="A142:K150"/>
    <mergeCell ref="A153:K161"/>
    <mergeCell ref="A165:E173"/>
    <mergeCell ref="G165:K173"/>
    <mergeCell ref="F168:F169"/>
    <mergeCell ref="A175:K178"/>
    <mergeCell ref="A131:K139"/>
    <mergeCell ref="A91:K93"/>
    <mergeCell ref="A96:E104"/>
    <mergeCell ref="G96:K104"/>
    <mergeCell ref="F99:F100"/>
    <mergeCell ref="A106:K107"/>
    <mergeCell ref="A109:K110"/>
    <mergeCell ref="A112:K114"/>
    <mergeCell ref="A119:K127"/>
    <mergeCell ref="A130:B130"/>
    <mergeCell ref="D130:E130"/>
    <mergeCell ref="F130:K130"/>
    <mergeCell ref="A88:K89"/>
    <mergeCell ref="A47:K49"/>
    <mergeCell ref="A53:E61"/>
    <mergeCell ref="G53:K61"/>
    <mergeCell ref="F56:F57"/>
    <mergeCell ref="A63:K64"/>
    <mergeCell ref="A66:K67"/>
    <mergeCell ref="A69:K71"/>
    <mergeCell ref="A75:E83"/>
    <mergeCell ref="G75:K83"/>
    <mergeCell ref="F78:F79"/>
    <mergeCell ref="A85:K86"/>
    <mergeCell ref="A44:K45"/>
    <mergeCell ref="A25:K28"/>
    <mergeCell ref="A31:E39"/>
    <mergeCell ref="G31:K39"/>
    <mergeCell ref="F34:F35"/>
    <mergeCell ref="A41:K42"/>
  </mergeCells>
  <phoneticPr fontId="1"/>
  <conditionalFormatting sqref="A131:K139">
    <cfRule type="expression" dxfId="3" priority="5">
      <formula>$C$130&gt;700</formula>
    </cfRule>
  </conditionalFormatting>
  <conditionalFormatting sqref="C130:D130">
    <cfRule type="expression" dxfId="2" priority="3">
      <formula>$B$130&gt;700</formula>
    </cfRule>
  </conditionalFormatting>
  <conditionalFormatting sqref="F130">
    <cfRule type="expression" dxfId="1" priority="2">
      <formula>$B$130&gt;700</formula>
    </cfRule>
  </conditionalFormatting>
  <conditionalFormatting sqref="F130:K130">
    <cfRule type="expression" dxfId="0" priority="1">
      <formula>$C$130&gt;700</formula>
    </cfRule>
  </conditionalFormatting>
  <pageMargins left="0.7" right="0.7" top="0.75" bottom="0.75" header="0.3" footer="0.3"/>
  <pageSetup paperSize="9" scale="76" fitToHeight="0" orientation="portrait" r:id="rId1"/>
  <rowBreaks count="3" manualBreakCount="3">
    <brk id="50" max="10" man="1"/>
    <brk id="93" max="10" man="1"/>
    <brk id="139" max="1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29"/>
  <sheetViews>
    <sheetView workbookViewId="0">
      <selection sqref="A1:C1"/>
    </sheetView>
  </sheetViews>
  <sheetFormatPr defaultColWidth="8.625" defaultRowHeight="18.75" x14ac:dyDescent="0.4"/>
  <cols>
    <col min="1" max="1" width="19.625" style="7" customWidth="1"/>
    <col min="2" max="5" width="13.125" style="7" customWidth="1"/>
    <col min="6" max="6" width="45.625" style="7" customWidth="1"/>
    <col min="7" max="16384" width="8.625" style="7"/>
  </cols>
  <sheetData>
    <row r="1" spans="1:8" ht="19.5" customHeight="1" thickBot="1" x14ac:dyDescent="0.45">
      <c r="A1" s="239" t="s">
        <v>122</v>
      </c>
      <c r="B1" s="239"/>
      <c r="C1" s="239"/>
      <c r="D1" s="9" t="s">
        <v>62</v>
      </c>
      <c r="E1" s="240"/>
      <c r="F1" s="241"/>
    </row>
    <row r="2" spans="1:8" ht="18.600000000000001" customHeight="1" thickBot="1" x14ac:dyDescent="0.45">
      <c r="B2" s="8"/>
      <c r="C2" s="8"/>
      <c r="D2" s="9" t="s">
        <v>63</v>
      </c>
      <c r="E2" s="242"/>
      <c r="F2" s="243"/>
    </row>
    <row r="3" spans="1:8" ht="17.100000000000001" customHeight="1" thickBot="1" x14ac:dyDescent="0.45">
      <c r="A3" s="10" t="s">
        <v>64</v>
      </c>
      <c r="B3" s="244" t="s">
        <v>106</v>
      </c>
      <c r="C3" s="244"/>
      <c r="D3" s="244"/>
      <c r="E3" s="244"/>
      <c r="F3" s="9" t="s">
        <v>65</v>
      </c>
    </row>
    <row r="4" spans="1:8" ht="17.100000000000001" customHeight="1" x14ac:dyDescent="0.4">
      <c r="A4" s="245" t="s">
        <v>66</v>
      </c>
      <c r="B4" s="247" t="s">
        <v>67</v>
      </c>
      <c r="C4" s="245" t="s">
        <v>107</v>
      </c>
      <c r="D4" s="245" t="s">
        <v>69</v>
      </c>
      <c r="E4" s="11" t="s">
        <v>70</v>
      </c>
      <c r="F4" s="12" t="s">
        <v>71</v>
      </c>
    </row>
    <row r="5" spans="1:8" ht="17.100000000000001" customHeight="1" thickBot="1" x14ac:dyDescent="0.45">
      <c r="A5" s="246"/>
      <c r="B5" s="248"/>
      <c r="C5" s="246"/>
      <c r="D5" s="246"/>
      <c r="E5" s="13" t="s">
        <v>72</v>
      </c>
      <c r="F5" s="14" t="s">
        <v>73</v>
      </c>
    </row>
    <row r="6" spans="1:8" ht="17.100000000000001" customHeight="1" x14ac:dyDescent="0.4">
      <c r="A6" s="15" t="s">
        <v>74</v>
      </c>
      <c r="B6" s="16">
        <v>2400000</v>
      </c>
      <c r="C6" s="56">
        <v>2400000</v>
      </c>
      <c r="D6" s="17">
        <v>2400000</v>
      </c>
      <c r="E6" s="18">
        <f>IF(B6-D6&lt;0,"",(B6-D6))</f>
        <v>0</v>
      </c>
      <c r="F6" s="55">
        <f>IF(B6-C6&lt;0,"",(B6-C6))</f>
        <v>0</v>
      </c>
    </row>
    <row r="7" spans="1:8" ht="17.100000000000001" customHeight="1" thickBot="1" x14ac:dyDescent="0.45">
      <c r="A7" s="19" t="s">
        <v>75</v>
      </c>
      <c r="B7" s="20">
        <v>600000</v>
      </c>
      <c r="C7" s="51">
        <v>601234</v>
      </c>
      <c r="D7" s="42">
        <v>601234</v>
      </c>
      <c r="E7" s="21"/>
      <c r="F7" s="22"/>
    </row>
    <row r="8" spans="1:8" ht="17.100000000000001" customHeight="1" thickBot="1" x14ac:dyDescent="0.45">
      <c r="A8" s="23" t="s">
        <v>76</v>
      </c>
      <c r="B8" s="24">
        <f>IF(SUM(B6,B7)=0,"",SUM(B6,B7))</f>
        <v>3000000</v>
      </c>
      <c r="C8" s="52">
        <f t="shared" ref="C8:D8" si="0">IF(SUM(C6,C7)=0,"",SUM(C6,C7))</f>
        <v>3001234</v>
      </c>
      <c r="D8" s="31">
        <f t="shared" si="0"/>
        <v>3001234</v>
      </c>
      <c r="E8" s="25">
        <f>E6</f>
        <v>0</v>
      </c>
      <c r="F8" s="24">
        <f>F6</f>
        <v>0</v>
      </c>
    </row>
    <row r="9" spans="1:8" ht="17.100000000000001" customHeight="1" x14ac:dyDescent="0.4"/>
    <row r="10" spans="1:8" ht="17.100000000000001" customHeight="1" thickBot="1" x14ac:dyDescent="0.45">
      <c r="A10" s="10" t="s">
        <v>77</v>
      </c>
      <c r="B10" s="9"/>
      <c r="C10" s="26"/>
      <c r="D10" s="26"/>
      <c r="E10" s="26"/>
      <c r="F10" s="9" t="s">
        <v>78</v>
      </c>
      <c r="H10" s="43"/>
    </row>
    <row r="11" spans="1:8" ht="17.100000000000001" customHeight="1" x14ac:dyDescent="0.4">
      <c r="A11" s="245" t="s">
        <v>66</v>
      </c>
      <c r="B11" s="247" t="s">
        <v>79</v>
      </c>
      <c r="C11" s="245" t="s">
        <v>80</v>
      </c>
      <c r="D11" s="245" t="s">
        <v>81</v>
      </c>
      <c r="E11" s="27" t="s">
        <v>108</v>
      </c>
      <c r="F11" s="247" t="s">
        <v>83</v>
      </c>
    </row>
    <row r="12" spans="1:8" ht="17.100000000000001" customHeight="1" thickBot="1" x14ac:dyDescent="0.45">
      <c r="A12" s="246"/>
      <c r="B12" s="248"/>
      <c r="C12" s="246"/>
      <c r="D12" s="246"/>
      <c r="E12" s="28" t="s">
        <v>84</v>
      </c>
      <c r="F12" s="248"/>
    </row>
    <row r="13" spans="1:8" ht="17.100000000000001" customHeight="1" x14ac:dyDescent="0.4">
      <c r="A13" s="44" t="s">
        <v>109</v>
      </c>
      <c r="B13" s="17">
        <v>997380</v>
      </c>
      <c r="C13" s="17">
        <v>1150000</v>
      </c>
      <c r="D13" s="29">
        <v>1150000</v>
      </c>
      <c r="E13" s="18" t="str">
        <f>IF(C13-D13=0,"",C13-D13)</f>
        <v/>
      </c>
      <c r="F13" s="45"/>
    </row>
    <row r="14" spans="1:8" ht="17.100000000000001" customHeight="1" x14ac:dyDescent="0.4">
      <c r="A14" s="44" t="s">
        <v>110</v>
      </c>
      <c r="B14" s="29">
        <v>500000</v>
      </c>
      <c r="C14" s="29">
        <v>300000</v>
      </c>
      <c r="D14" s="29">
        <v>300000</v>
      </c>
      <c r="E14" s="46" t="str">
        <f>IF(C14-D14=0,"",C14-D14)</f>
        <v/>
      </c>
      <c r="F14" s="47"/>
    </row>
    <row r="15" spans="1:8" ht="17.100000000000001" customHeight="1" x14ac:dyDescent="0.4">
      <c r="A15" s="44" t="s">
        <v>111</v>
      </c>
      <c r="B15" s="29">
        <v>500000</v>
      </c>
      <c r="C15" s="29">
        <v>601234</v>
      </c>
      <c r="D15" s="29">
        <v>601234</v>
      </c>
      <c r="E15" s="46" t="str">
        <f t="shared" ref="E15:E26" si="1">IF(C15-D15=0,"",C15-D15)</f>
        <v/>
      </c>
      <c r="F15" s="47"/>
    </row>
    <row r="16" spans="1:8" ht="17.100000000000001" customHeight="1" x14ac:dyDescent="0.4">
      <c r="A16" s="44" t="s">
        <v>112</v>
      </c>
      <c r="B16" s="29">
        <v>340000</v>
      </c>
      <c r="C16" s="29">
        <v>300000</v>
      </c>
      <c r="D16" s="29">
        <v>300000</v>
      </c>
      <c r="E16" s="46" t="str">
        <f t="shared" si="1"/>
        <v/>
      </c>
      <c r="F16" s="47"/>
    </row>
    <row r="17" spans="1:6" ht="17.100000000000001" customHeight="1" x14ac:dyDescent="0.4">
      <c r="A17" s="44" t="s">
        <v>113</v>
      </c>
      <c r="B17" s="29">
        <v>660000</v>
      </c>
      <c r="C17" s="29">
        <v>650000</v>
      </c>
      <c r="D17" s="29">
        <v>0</v>
      </c>
      <c r="E17" s="46">
        <f t="shared" si="1"/>
        <v>650000</v>
      </c>
      <c r="F17" s="47"/>
    </row>
    <row r="18" spans="1:6" ht="17.100000000000001" customHeight="1" x14ac:dyDescent="0.4">
      <c r="A18" s="44"/>
      <c r="B18" s="29"/>
      <c r="C18" s="29"/>
      <c r="D18" s="29"/>
      <c r="E18" s="46" t="str">
        <f t="shared" si="1"/>
        <v/>
      </c>
      <c r="F18" s="47"/>
    </row>
    <row r="19" spans="1:6" ht="17.100000000000001" customHeight="1" x14ac:dyDescent="0.4">
      <c r="A19" s="44"/>
      <c r="B19" s="29"/>
      <c r="C19" s="29"/>
      <c r="D19" s="29"/>
      <c r="E19" s="46" t="str">
        <f t="shared" si="1"/>
        <v/>
      </c>
      <c r="F19" s="47"/>
    </row>
    <row r="20" spans="1:6" ht="17.100000000000001" customHeight="1" x14ac:dyDescent="0.4">
      <c r="A20" s="44"/>
      <c r="B20" s="29"/>
      <c r="C20" s="29"/>
      <c r="D20" s="29"/>
      <c r="E20" s="46" t="str">
        <f t="shared" si="1"/>
        <v/>
      </c>
      <c r="F20" s="47"/>
    </row>
    <row r="21" spans="1:6" ht="17.100000000000001" customHeight="1" x14ac:dyDescent="0.4">
      <c r="A21" s="44"/>
      <c r="B21" s="29"/>
      <c r="C21" s="29"/>
      <c r="D21" s="29"/>
      <c r="E21" s="46" t="str">
        <f t="shared" si="1"/>
        <v/>
      </c>
      <c r="F21" s="47"/>
    </row>
    <row r="22" spans="1:6" ht="17.100000000000001" customHeight="1" x14ac:dyDescent="0.4">
      <c r="A22" s="44"/>
      <c r="B22" s="29"/>
      <c r="C22" s="29"/>
      <c r="D22" s="29"/>
      <c r="E22" s="46" t="str">
        <f t="shared" si="1"/>
        <v/>
      </c>
      <c r="F22" s="47"/>
    </row>
    <row r="23" spans="1:6" ht="17.100000000000001" customHeight="1" x14ac:dyDescent="0.4">
      <c r="A23" s="44"/>
      <c r="B23" s="29"/>
      <c r="C23" s="29"/>
      <c r="D23" s="29"/>
      <c r="E23" s="46" t="str">
        <f t="shared" si="1"/>
        <v/>
      </c>
      <c r="F23" s="47"/>
    </row>
    <row r="24" spans="1:6" ht="17.100000000000001" customHeight="1" thickBot="1" x14ac:dyDescent="0.45">
      <c r="A24" s="44"/>
      <c r="B24" s="29"/>
      <c r="C24" s="29"/>
      <c r="D24" s="29"/>
      <c r="E24" s="46" t="str">
        <f t="shared" si="1"/>
        <v/>
      </c>
      <c r="F24" s="47"/>
    </row>
    <row r="25" spans="1:6" ht="17.100000000000001" customHeight="1" thickBot="1" x14ac:dyDescent="0.45">
      <c r="A25" s="88" t="s">
        <v>85</v>
      </c>
      <c r="B25" s="118">
        <f>IF(SUM(B13:B24)=0,"",SUM(B13:B24))</f>
        <v>2997380</v>
      </c>
      <c r="C25" s="89"/>
      <c r="D25" s="90"/>
      <c r="E25" s="120" t="str">
        <f t="shared" si="1"/>
        <v/>
      </c>
      <c r="F25" s="87"/>
    </row>
    <row r="26" spans="1:6" ht="17.100000000000001" customHeight="1" thickBot="1" x14ac:dyDescent="0.45">
      <c r="A26" s="91" t="s">
        <v>86</v>
      </c>
      <c r="B26" s="119">
        <f>IFERROR(B27-B25,"")</f>
        <v>2620</v>
      </c>
      <c r="C26" s="92"/>
      <c r="D26" s="93"/>
      <c r="E26" s="120" t="str">
        <f t="shared" si="1"/>
        <v/>
      </c>
      <c r="F26" s="87"/>
    </row>
    <row r="27" spans="1:6" ht="17.100000000000001" customHeight="1" thickBot="1" x14ac:dyDescent="0.45">
      <c r="A27" s="30" t="s">
        <v>114</v>
      </c>
      <c r="B27" s="31">
        <f>IFERROR(ROUNDUP(B25,-4),"")</f>
        <v>3000000</v>
      </c>
      <c r="C27" s="53">
        <f>IF(SUM(C13:C26)=0,"",SUM(C13:C26))</f>
        <v>3001234</v>
      </c>
      <c r="D27" s="31">
        <f>IF(SUM(D13:D26)=0,"",SUM(D13:D26))</f>
        <v>2351234</v>
      </c>
      <c r="E27" s="49">
        <f>IF(SUM(E13:E26)=0,"",SUM(E13:E26))</f>
        <v>650000</v>
      </c>
      <c r="F27" s="32"/>
    </row>
    <row r="28" spans="1:6" x14ac:dyDescent="0.4">
      <c r="A28" s="7" t="s">
        <v>115</v>
      </c>
    </row>
    <row r="29" spans="1:6" x14ac:dyDescent="0.4">
      <c r="A29" s="7" t="s">
        <v>89</v>
      </c>
    </row>
  </sheetData>
  <mergeCells count="13">
    <mergeCell ref="A11:A12"/>
    <mergeCell ref="B11:B12"/>
    <mergeCell ref="C11:C12"/>
    <mergeCell ref="D11:D12"/>
    <mergeCell ref="F11:F12"/>
    <mergeCell ref="A1:C1"/>
    <mergeCell ref="E1:F1"/>
    <mergeCell ref="E2:F2"/>
    <mergeCell ref="B3:E3"/>
    <mergeCell ref="A4:A5"/>
    <mergeCell ref="B4:B5"/>
    <mergeCell ref="C4:C5"/>
    <mergeCell ref="D4:D5"/>
  </mergeCells>
  <phoneticPr fontId="1"/>
  <pageMargins left="0.7" right="0.7" top="0.75" bottom="0.75" header="0.3" footer="0.3"/>
  <pageSetup paperSize="9" scale="101"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33"/>
  <sheetViews>
    <sheetView workbookViewId="0">
      <selection sqref="A1:C1"/>
    </sheetView>
  </sheetViews>
  <sheetFormatPr defaultColWidth="8.625" defaultRowHeight="18.75" x14ac:dyDescent="0.4"/>
  <cols>
    <col min="1" max="1" width="19.375" style="7" customWidth="1"/>
    <col min="2" max="5" width="13.125" style="7" customWidth="1"/>
    <col min="6" max="6" width="48.375" style="7" customWidth="1"/>
    <col min="7" max="16384" width="8.625" style="7"/>
  </cols>
  <sheetData>
    <row r="1" spans="1:8" ht="19.5" customHeight="1" thickBot="1" x14ac:dyDescent="0.45">
      <c r="A1" s="239" t="s">
        <v>123</v>
      </c>
      <c r="B1" s="239"/>
      <c r="C1" s="239"/>
      <c r="D1" s="9" t="s">
        <v>62</v>
      </c>
      <c r="E1" s="240"/>
      <c r="F1" s="241"/>
    </row>
    <row r="2" spans="1:8" ht="18.600000000000001" customHeight="1" thickBot="1" x14ac:dyDescent="0.45">
      <c r="B2" s="8"/>
      <c r="C2" s="8"/>
      <c r="D2" s="9" t="s">
        <v>63</v>
      </c>
      <c r="E2" s="242"/>
      <c r="F2" s="243"/>
    </row>
    <row r="3" spans="1:8" ht="17.100000000000001" customHeight="1" thickBot="1" x14ac:dyDescent="0.45">
      <c r="A3" s="10" t="s">
        <v>64</v>
      </c>
      <c r="B3" s="244" t="s">
        <v>106</v>
      </c>
      <c r="C3" s="244"/>
      <c r="D3" s="244"/>
      <c r="E3" s="244"/>
      <c r="F3" s="9" t="s">
        <v>65</v>
      </c>
    </row>
    <row r="4" spans="1:8" ht="17.100000000000001" customHeight="1" x14ac:dyDescent="0.4">
      <c r="A4" s="245" t="s">
        <v>66</v>
      </c>
      <c r="B4" s="247" t="s">
        <v>67</v>
      </c>
      <c r="C4" s="245" t="s">
        <v>107</v>
      </c>
      <c r="D4" s="245" t="s">
        <v>69</v>
      </c>
      <c r="E4" s="11" t="s">
        <v>70</v>
      </c>
      <c r="F4" s="12" t="s">
        <v>71</v>
      </c>
    </row>
    <row r="5" spans="1:8" ht="17.100000000000001" customHeight="1" thickBot="1" x14ac:dyDescent="0.45">
      <c r="A5" s="246"/>
      <c r="B5" s="248"/>
      <c r="C5" s="246"/>
      <c r="D5" s="246"/>
      <c r="E5" s="13" t="s">
        <v>72</v>
      </c>
      <c r="F5" s="14" t="s">
        <v>73</v>
      </c>
    </row>
    <row r="6" spans="1:8" ht="17.100000000000001" customHeight="1" x14ac:dyDescent="0.4">
      <c r="A6" s="15" t="s">
        <v>74</v>
      </c>
      <c r="B6" s="16">
        <v>2400000</v>
      </c>
      <c r="C6" s="56">
        <v>2242000</v>
      </c>
      <c r="D6" s="17">
        <v>2400000</v>
      </c>
      <c r="E6" s="18">
        <f>IF(B6-D6&lt;0,"",(B6-D6))</f>
        <v>0</v>
      </c>
      <c r="F6" s="55">
        <f>IF(B6-C6&lt;0,"",(B6-C6))</f>
        <v>158000</v>
      </c>
    </row>
    <row r="7" spans="1:8" ht="17.100000000000001" customHeight="1" thickBot="1" x14ac:dyDescent="0.45">
      <c r="A7" s="19" t="s">
        <v>75</v>
      </c>
      <c r="B7" s="20">
        <v>600000</v>
      </c>
      <c r="C7" s="51">
        <v>560700</v>
      </c>
      <c r="D7" s="42">
        <v>560700</v>
      </c>
      <c r="E7" s="21"/>
      <c r="F7" s="22"/>
    </row>
    <row r="8" spans="1:8" ht="17.100000000000001" customHeight="1" thickBot="1" x14ac:dyDescent="0.45">
      <c r="A8" s="23" t="s">
        <v>76</v>
      </c>
      <c r="B8" s="24">
        <f>IF(SUM(B6,B7)=0,"",SUM(B6,B7))</f>
        <v>3000000</v>
      </c>
      <c r="C8" s="52">
        <f>IF(SUM(C6,C7)=0,"",SUM(C6,C7))</f>
        <v>2802700</v>
      </c>
      <c r="D8" s="31">
        <f>IF(SUM(D6,D7)=0,"",SUM(D6,D7))</f>
        <v>2960700</v>
      </c>
      <c r="E8" s="25">
        <f>E6</f>
        <v>0</v>
      </c>
      <c r="F8" s="24">
        <f>F6</f>
        <v>158000</v>
      </c>
    </row>
    <row r="9" spans="1:8" ht="17.100000000000001" customHeight="1" x14ac:dyDescent="0.4"/>
    <row r="10" spans="1:8" ht="17.100000000000001" customHeight="1" thickBot="1" x14ac:dyDescent="0.45">
      <c r="A10" s="10" t="s">
        <v>77</v>
      </c>
      <c r="B10" s="9"/>
      <c r="C10" s="26"/>
      <c r="D10" s="26"/>
      <c r="E10" s="26"/>
      <c r="F10" s="9" t="s">
        <v>78</v>
      </c>
      <c r="H10" s="43"/>
    </row>
    <row r="11" spans="1:8" ht="17.100000000000001" customHeight="1" x14ac:dyDescent="0.4">
      <c r="A11" s="245" t="s">
        <v>66</v>
      </c>
      <c r="B11" s="247" t="s">
        <v>79</v>
      </c>
      <c r="C11" s="245" t="s">
        <v>80</v>
      </c>
      <c r="D11" s="245" t="s">
        <v>81</v>
      </c>
      <c r="E11" s="27" t="s">
        <v>108</v>
      </c>
      <c r="F11" s="247" t="s">
        <v>83</v>
      </c>
    </row>
    <row r="12" spans="1:8" ht="17.100000000000001" customHeight="1" thickBot="1" x14ac:dyDescent="0.45">
      <c r="A12" s="246"/>
      <c r="B12" s="248"/>
      <c r="C12" s="246"/>
      <c r="D12" s="246"/>
      <c r="E12" s="28" t="s">
        <v>84</v>
      </c>
      <c r="F12" s="248"/>
    </row>
    <row r="13" spans="1:8" ht="17.100000000000001" customHeight="1" x14ac:dyDescent="0.4">
      <c r="A13" s="44" t="s">
        <v>109</v>
      </c>
      <c r="B13" s="17">
        <v>997380</v>
      </c>
      <c r="C13" s="17">
        <v>430000</v>
      </c>
      <c r="D13" s="29">
        <v>430000</v>
      </c>
      <c r="E13" s="18" t="str">
        <f t="shared" ref="E13:E26" si="0">IF(C13-D13=0,"",C13-D13)</f>
        <v/>
      </c>
      <c r="F13" s="45" t="s">
        <v>116</v>
      </c>
    </row>
    <row r="14" spans="1:8" ht="17.100000000000001" customHeight="1" x14ac:dyDescent="0.4">
      <c r="A14" s="44" t="s">
        <v>110</v>
      </c>
      <c r="B14" s="29">
        <v>500000</v>
      </c>
      <c r="C14" s="29">
        <v>490000</v>
      </c>
      <c r="D14" s="29">
        <v>490000</v>
      </c>
      <c r="E14" s="46" t="str">
        <f t="shared" si="0"/>
        <v/>
      </c>
      <c r="F14" s="47"/>
    </row>
    <row r="15" spans="1:8" ht="17.100000000000001" customHeight="1" x14ac:dyDescent="0.4">
      <c r="A15" s="44" t="s">
        <v>111</v>
      </c>
      <c r="B15" s="29">
        <v>500000</v>
      </c>
      <c r="C15" s="29">
        <v>600700</v>
      </c>
      <c r="D15" s="29">
        <v>600700</v>
      </c>
      <c r="E15" s="46" t="str">
        <f t="shared" si="0"/>
        <v/>
      </c>
      <c r="F15" s="47"/>
    </row>
    <row r="16" spans="1:8" ht="17.100000000000001" customHeight="1" x14ac:dyDescent="0.4">
      <c r="A16" s="44" t="s">
        <v>112</v>
      </c>
      <c r="B16" s="29">
        <v>340000</v>
      </c>
      <c r="C16" s="29">
        <v>510000</v>
      </c>
      <c r="D16" s="29">
        <v>510000</v>
      </c>
      <c r="E16" s="46" t="str">
        <f t="shared" si="0"/>
        <v/>
      </c>
      <c r="F16" s="47"/>
    </row>
    <row r="17" spans="1:6" ht="17.100000000000001" customHeight="1" x14ac:dyDescent="0.4">
      <c r="A17" s="44" t="s">
        <v>113</v>
      </c>
      <c r="B17" s="29">
        <v>660000</v>
      </c>
      <c r="C17" s="29">
        <v>772000</v>
      </c>
      <c r="D17" s="29">
        <v>0</v>
      </c>
      <c r="E17" s="46">
        <f t="shared" si="0"/>
        <v>772000</v>
      </c>
      <c r="F17" s="47"/>
    </row>
    <row r="18" spans="1:6" ht="17.100000000000001" customHeight="1" x14ac:dyDescent="0.4">
      <c r="A18" s="44"/>
      <c r="B18" s="29"/>
      <c r="C18" s="29"/>
      <c r="D18" s="29"/>
      <c r="E18" s="46" t="str">
        <f t="shared" si="0"/>
        <v/>
      </c>
      <c r="F18" s="47"/>
    </row>
    <row r="19" spans="1:6" ht="17.100000000000001" customHeight="1" x14ac:dyDescent="0.4">
      <c r="A19" s="44"/>
      <c r="B19" s="29"/>
      <c r="C19" s="29"/>
      <c r="D19" s="29"/>
      <c r="E19" s="46" t="str">
        <f t="shared" si="0"/>
        <v/>
      </c>
      <c r="F19" s="47"/>
    </row>
    <row r="20" spans="1:6" ht="17.100000000000001" customHeight="1" x14ac:dyDescent="0.4">
      <c r="A20" s="44"/>
      <c r="B20" s="29"/>
      <c r="C20" s="29"/>
      <c r="D20" s="29"/>
      <c r="E20" s="46" t="str">
        <f t="shared" si="0"/>
        <v/>
      </c>
      <c r="F20" s="47"/>
    </row>
    <row r="21" spans="1:6" ht="17.100000000000001" customHeight="1" x14ac:dyDescent="0.4">
      <c r="A21" s="44"/>
      <c r="B21" s="29"/>
      <c r="C21" s="29"/>
      <c r="D21" s="29"/>
      <c r="E21" s="46" t="str">
        <f t="shared" si="0"/>
        <v/>
      </c>
      <c r="F21" s="47"/>
    </row>
    <row r="22" spans="1:6" ht="17.100000000000001" customHeight="1" x14ac:dyDescent="0.4">
      <c r="A22" s="44"/>
      <c r="B22" s="29"/>
      <c r="C22" s="29"/>
      <c r="D22" s="29"/>
      <c r="E22" s="46" t="str">
        <f t="shared" si="0"/>
        <v/>
      </c>
      <c r="F22" s="47"/>
    </row>
    <row r="23" spans="1:6" ht="17.100000000000001" customHeight="1" x14ac:dyDescent="0.4">
      <c r="A23" s="44"/>
      <c r="B23" s="29"/>
      <c r="C23" s="29"/>
      <c r="D23" s="29"/>
      <c r="E23" s="46" t="str">
        <f t="shared" si="0"/>
        <v/>
      </c>
      <c r="F23" s="47"/>
    </row>
    <row r="24" spans="1:6" ht="17.100000000000001" customHeight="1" thickBot="1" x14ac:dyDescent="0.45">
      <c r="A24" s="44"/>
      <c r="B24" s="29"/>
      <c r="C24" s="29"/>
      <c r="D24" s="29"/>
      <c r="E24" s="46" t="str">
        <f t="shared" si="0"/>
        <v/>
      </c>
      <c r="F24" s="47"/>
    </row>
    <row r="25" spans="1:6" ht="17.100000000000001" customHeight="1" thickBot="1" x14ac:dyDescent="0.45">
      <c r="A25" s="88" t="s">
        <v>85</v>
      </c>
      <c r="B25" s="118">
        <f>IF(SUM(B13:B24)=0,"",SUM(B13:B24))</f>
        <v>2997380</v>
      </c>
      <c r="C25" s="89"/>
      <c r="D25" s="90"/>
      <c r="E25" s="46" t="str">
        <f t="shared" si="0"/>
        <v/>
      </c>
      <c r="F25" s="47"/>
    </row>
    <row r="26" spans="1:6" ht="17.100000000000001" customHeight="1" thickBot="1" x14ac:dyDescent="0.45">
      <c r="A26" s="91" t="s">
        <v>86</v>
      </c>
      <c r="B26" s="119">
        <f>IFERROR(B27-B25,"")</f>
        <v>2620</v>
      </c>
      <c r="C26" s="92"/>
      <c r="D26" s="93"/>
      <c r="E26" s="48" t="str">
        <f t="shared" si="0"/>
        <v/>
      </c>
      <c r="F26" s="47"/>
    </row>
    <row r="27" spans="1:6" ht="17.100000000000001" customHeight="1" thickBot="1" x14ac:dyDescent="0.45">
      <c r="A27" s="30" t="s">
        <v>114</v>
      </c>
      <c r="B27" s="31">
        <f>IFERROR(ROUNDUP(B25,-4),"")</f>
        <v>3000000</v>
      </c>
      <c r="C27" s="53">
        <f>IF(SUM(C13:C26)=0,"",SUM(C13:C26))</f>
        <v>2802700</v>
      </c>
      <c r="D27" s="31">
        <f>IF(SUM(D13:D26)=0,"",SUM(D13:D26))</f>
        <v>2030700</v>
      </c>
      <c r="E27" s="49">
        <f>IF(SUM(E13:E26)=0,"",SUM(E13:E26))</f>
        <v>772000</v>
      </c>
      <c r="F27" s="32"/>
    </row>
    <row r="28" spans="1:6" x14ac:dyDescent="0.4">
      <c r="A28" s="7" t="s">
        <v>115</v>
      </c>
    </row>
    <row r="29" spans="1:6" x14ac:dyDescent="0.4">
      <c r="A29" s="7" t="s">
        <v>89</v>
      </c>
    </row>
    <row r="30" spans="1:6" x14ac:dyDescent="0.4">
      <c r="A30" s="7" t="s">
        <v>127</v>
      </c>
    </row>
    <row r="31" spans="1:6" x14ac:dyDescent="0.4">
      <c r="A31" s="7" t="s">
        <v>117</v>
      </c>
    </row>
    <row r="32" spans="1:6" x14ac:dyDescent="0.4">
      <c r="A32" s="7" t="s">
        <v>118</v>
      </c>
    </row>
    <row r="33" spans="1:1" x14ac:dyDescent="0.4">
      <c r="A33" s="7" t="s">
        <v>119</v>
      </c>
    </row>
  </sheetData>
  <mergeCells count="13">
    <mergeCell ref="A11:A12"/>
    <mergeCell ref="B11:B12"/>
    <mergeCell ref="C11:C12"/>
    <mergeCell ref="D11:D12"/>
    <mergeCell ref="F11:F12"/>
    <mergeCell ref="A1:C1"/>
    <mergeCell ref="E1:F1"/>
    <mergeCell ref="E2:F2"/>
    <mergeCell ref="B3:E3"/>
    <mergeCell ref="A4:A5"/>
    <mergeCell ref="B4:B5"/>
    <mergeCell ref="C4:C5"/>
    <mergeCell ref="D4:D5"/>
  </mergeCells>
  <phoneticPr fontId="1"/>
  <pageMargins left="0.7" right="0.7" top="0.75" bottom="0.75" header="0.3" footer="0.3"/>
  <pageSetup paperSize="9" scale="8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【フォーム】完了報告書　※提出必須</vt:lpstr>
      <vt:lpstr>【フォーム】収支計算書　※提出必須</vt:lpstr>
      <vt:lpstr>【参考】返還見込額算出シート</vt:lpstr>
      <vt:lpstr>【記載例】完了報告書</vt:lpstr>
      <vt:lpstr>【記載例】返還見込み無し</vt:lpstr>
      <vt:lpstr>【記載例】返還見込み有り</vt:lpstr>
      <vt:lpstr>'【フォーム】収支計算書　※提出必須'!Print_Area</vt:lpstr>
      <vt:lpstr>【記載例】完了報告書!Print_Area</vt:lpstr>
      <vt:lpstr>【記載例】返還見込み無し!Print_Area</vt:lpstr>
      <vt:lpstr>【記載例】返還見込み有り!Print_Area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2020-03-19T05:24:39Z</dcterms:created>
  <dcterms:modified xsi:type="dcterms:W3CDTF">2023-04-05T06:23:54Z</dcterms:modified>
  <cp:category/>
</cp:coreProperties>
</file>