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AC3DD6B6-76DA-429E-A87B-1B443369925A}" xr6:coauthVersionLast="47" xr6:coauthVersionMax="47" xr10:uidLastSave="{00000000-0000-0000-0000-000000000000}"/>
  <bookViews>
    <workbookView xWindow="-120" yWindow="-120" windowWidth="24240" windowHeight="13140" activeTab="1" xr2:uid="{553A80D1-E326-49D9-9A04-089CAB84FD4F}"/>
  </bookViews>
  <sheets>
    <sheet name="【フォーム】完了報告書　※提出必須" sheetId="7" r:id="rId1"/>
    <sheet name="【フォーム】収支計算書　※提出必須" sheetId="3" r:id="rId2"/>
    <sheet name="【参考】返還見込額算出シート" sheetId="4" r:id="rId3"/>
    <sheet name="【記載例】完了報告書" sheetId="10" r:id="rId4"/>
    <sheet name="【記載例】返還見込み無し" sheetId="5" r:id="rId5"/>
    <sheet name="【記載例】返還見込み有り" sheetId="6" r:id="rId6"/>
  </sheets>
  <definedNames>
    <definedName name="_xlnm.Print_Area" localSheetId="1">'【フォーム】収支計算書　※提出必須'!$A$1:$G$30</definedName>
    <definedName name="_xlnm.Print_Area" localSheetId="3">【記載例】完了報告書!$A$1:$K$185</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5" l="1"/>
  <c r="B27" i="5" s="1"/>
  <c r="F6" i="5"/>
  <c r="B25" i="6"/>
  <c r="B27" i="6" s="1"/>
  <c r="E26" i="5" l="1"/>
  <c r="E25" i="5"/>
  <c r="F8" i="5" l="1"/>
  <c r="F6" i="6"/>
  <c r="F8" i="6" s="1"/>
  <c r="F7" i="3"/>
  <c r="F9" i="3" s="1"/>
  <c r="E7" i="3" l="1"/>
  <c r="E9" i="3" s="1"/>
  <c r="E6" i="6" l="1"/>
  <c r="E8" i="6" s="1"/>
  <c r="E6" i="5"/>
  <c r="E8" i="5" s="1"/>
  <c r="B26" i="3" l="1"/>
  <c r="B28" i="3" s="1"/>
  <c r="B27" i="3" s="1"/>
  <c r="D20" i="7" l="1"/>
  <c r="D19" i="7"/>
  <c r="C9" i="3" l="1"/>
  <c r="D18" i="7" s="1"/>
  <c r="B9" i="3"/>
  <c r="C130" i="10" l="1"/>
  <c r="F130" i="10" s="1"/>
  <c r="D15" i="7" l="1"/>
  <c r="D14" i="7"/>
  <c r="E14" i="3" l="1"/>
  <c r="C62" i="7" l="1"/>
  <c r="F62" i="7" s="1"/>
  <c r="D27" i="6"/>
  <c r="C27" i="6"/>
  <c r="E26" i="6"/>
  <c r="E25" i="6"/>
  <c r="E24" i="6"/>
  <c r="E23" i="6"/>
  <c r="E22" i="6"/>
  <c r="E21" i="6"/>
  <c r="E20" i="6"/>
  <c r="E19" i="6"/>
  <c r="E18" i="6"/>
  <c r="E17" i="6"/>
  <c r="E16" i="6"/>
  <c r="E15" i="6"/>
  <c r="E14" i="6"/>
  <c r="E13" i="6"/>
  <c r="D8" i="6"/>
  <c r="C8" i="6"/>
  <c r="B8" i="6"/>
  <c r="D27" i="5"/>
  <c r="C27" i="5"/>
  <c r="E24" i="5"/>
  <c r="E23" i="5"/>
  <c r="E22" i="5"/>
  <c r="E21" i="5"/>
  <c r="E20" i="5"/>
  <c r="E19" i="5"/>
  <c r="E18" i="5"/>
  <c r="E17" i="5"/>
  <c r="E16" i="5"/>
  <c r="E15" i="5"/>
  <c r="E14" i="5"/>
  <c r="E13" i="5"/>
  <c r="D8" i="5"/>
  <c r="C8" i="5"/>
  <c r="B8" i="5"/>
  <c r="D5" i="4"/>
  <c r="D28" i="3"/>
  <c r="C28" i="3"/>
  <c r="E27" i="3"/>
  <c r="E26" i="3"/>
  <c r="E25" i="3"/>
  <c r="E24" i="3"/>
  <c r="E23" i="3"/>
  <c r="E22" i="3"/>
  <c r="E21" i="3"/>
  <c r="E20" i="3"/>
  <c r="E19" i="3"/>
  <c r="E18" i="3"/>
  <c r="E17" i="3"/>
  <c r="E16" i="3"/>
  <c r="E15" i="3"/>
  <c r="D8" i="3"/>
  <c r="D9" i="3" s="1"/>
  <c r="D21" i="7"/>
  <c r="E27" i="5" l="1"/>
  <c r="E27" i="6"/>
  <c r="E28" i="3"/>
  <c r="B41" i="3"/>
  <c r="A5" i="4"/>
  <c r="C5" i="4" s="1"/>
  <c r="E5" i="4" s="1"/>
  <c r="B42" i="3"/>
  <c r="A34" i="3"/>
  <c r="B43" i="3" l="1"/>
  <c r="D13" i="7"/>
  <c r="B26" i="5"/>
  <c r="B26" i="6"/>
</calcChain>
</file>

<file path=xl/sharedStrings.xml><?xml version="1.0" encoding="utf-8"?>
<sst xmlns="http://schemas.openxmlformats.org/spreadsheetml/2006/main" count="305" uniqueCount="174">
  <si>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</si>
  <si>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</si>
  <si>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</si>
  <si>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</si>
  <si>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</si>
  <si>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</si>
  <si>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</si>
  <si>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</si>
  <si>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</si>
  <si>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</si>
  <si>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</si>
  <si>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</si>
  <si>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</si>
  <si>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</si>
  <si>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</si>
  <si>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</si>
  <si>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</si>
  <si>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</si>
  <si>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</si>
  <si>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</si>
  <si>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</si>
  <si>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</si>
  <si>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</si>
  <si>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</si>
  <si>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</si>
  <si>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</si>
  <si>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</si>
  <si>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</si>
  <si>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</si>
  <si>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</si>
  <si>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</si>
  <si>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</si>
  <si>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</si>
  <si>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</si>
  <si>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</si>
  <si>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</si>
  <si>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</si>
  <si>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</si>
  <si>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</si>
  <si>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</si>
  <si>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</si>
  <si>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</si>
  <si>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</si>
  <si>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</si>
  <si>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</si>
  <si>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</si>
  <si>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</si>
  <si>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</si>
  <si>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</si>
  <si>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</si>
  <si>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</si>
  <si>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</si>
  <si>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</si>
  <si>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</si>
  <si>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</si>
  <si>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</si>
  <si>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</si>
  <si>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</si>
  <si>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</si>
  <si>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</si>
  <si>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</si>
  <si>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</si>
  <si>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</si>
  <si>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</si>
  <si>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</si>
  <si>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</si>
  <si>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</si>
  <si>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</si>
  <si>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</si>
  <si>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</si>
  <si>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</si>
  <si>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</si>
  <si>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</si>
  <si>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</si>
  <si>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</si>
  <si>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</si>
  <si>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</si>
  <si>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</si>
  <si>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</si>
  <si>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</si>
  <si>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</si>
  <si>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</si>
  <si>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</si>
  <si>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</si>
  <si>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</si>
  <si>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</si>
  <si>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</si>
  <si>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</si>
  <si>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</si>
  <si>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</si>
  <si>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</si>
  <si>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</si>
  <si>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</si>
  <si>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</si>
  <si>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</si>
  <si>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</si>
  <si>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</si>
  <si>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</si>
  <si>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</si>
  <si>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</si>
  <si>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</si>
  <si>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</si>
  <si>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</si>
  <si>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</si>
  <si>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</si>
  <si>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</si>
  <si>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</si>
  <si>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</si>
  <si>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</si>
  <si>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</si>
  <si>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</si>
  <si>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</si>
  <si>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</si>
  <si>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</si>
  <si>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</si>
  <si>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</si>
  <si>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</si>
  <si>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</si>
  <si>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</si>
  <si>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</si>
  <si>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</si>
  <si>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</si>
  <si>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</si>
  <si>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</si>
  <si>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</si>
  <si>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t>完了報告書</t>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</si>
  <si>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</si>
  <si>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</si>
  <si>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</si>
  <si>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</si>
  <si>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</si>
  <si>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</si>
  <si>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</si>
  <si>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</si>
  <si>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</si>
  <si>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</si>
  <si>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r>
      <t>　　</t>
    </r>
    <r>
      <rPr>
        <sz val="12"/>
        <color theme="2" tint="-0.249977111117893"/>
        <rFont val="ＭＳ Ｐゴシック"/>
        <family val="3"/>
        <charset val="128"/>
      </rPr>
      <t>■</t>
    </r>
    <r>
      <rPr>
        <sz val="12"/>
        <rFont val="ＭＳ Ｐゴシック"/>
        <family val="3"/>
        <charset val="128"/>
      </rPr>
      <t>箇所は【フォーム】収支計算書より自動転記</t>
    </r>
    <phoneticPr fontId="1"/>
  </si>
  <si>
    <t>代表者名：代表理事　石井秀明　　　　印</t>
    <rPh sb="5" eb="7">
      <t>ダイヒョウ</t>
    </rPh>
    <rPh sb="7" eb="9">
      <t>リジ</t>
    </rPh>
    <rPh sb="10" eb="12">
      <t>イシイ</t>
    </rPh>
    <rPh sb="12" eb="14">
      <t>ヒデアキ</t>
    </rPh>
    <phoneticPr fontId="1"/>
  </si>
  <si>
    <t>TEL：０８６６－５２－３００９</t>
    <phoneticPr fontId="1"/>
  </si>
  <si>
    <t>事業完了日：２０２３年３月３１日</t>
    <rPh sb="12" eb="13">
      <t>ツキ</t>
    </rPh>
    <phoneticPr fontId="1"/>
  </si>
  <si>
    <t>一般社団法人北房観光協会</t>
    <rPh sb="0" eb="12">
      <t>イッパンシャダンホウジンホクボウカンコウキョウカイ</t>
    </rPh>
    <phoneticPr fontId="1"/>
  </si>
  <si>
    <t>（　2022年4月1日から　　2023年3月31日まで）</t>
    <phoneticPr fontId="1"/>
  </si>
  <si>
    <t>給与手当</t>
    <rPh sb="0" eb="2">
      <t>キュウヨ</t>
    </rPh>
    <rPh sb="2" eb="4">
      <t>テアテ</t>
    </rPh>
    <phoneticPr fontId="1"/>
  </si>
  <si>
    <t>法定福利費</t>
    <rPh sb="0" eb="2">
      <t>ホウテイ</t>
    </rPh>
    <rPh sb="2" eb="4">
      <t>フクリ</t>
    </rPh>
    <rPh sb="4" eb="5">
      <t>ヒ</t>
    </rPh>
    <phoneticPr fontId="1"/>
  </si>
  <si>
    <t>報償費</t>
    <rPh sb="0" eb="3">
      <t>ホウショウヒ</t>
    </rPh>
    <phoneticPr fontId="1"/>
  </si>
  <si>
    <t>消耗品費</t>
    <rPh sb="0" eb="3">
      <t>ショウモウヒン</t>
    </rPh>
    <rPh sb="3" eb="4">
      <t>ヒ</t>
    </rPh>
    <phoneticPr fontId="1"/>
  </si>
  <si>
    <t>光熱水費</t>
    <rPh sb="0" eb="4">
      <t>コウネツスイヒ</t>
    </rPh>
    <phoneticPr fontId="1"/>
  </si>
  <si>
    <t>印刷製本費</t>
    <rPh sb="0" eb="2">
      <t>インサツ</t>
    </rPh>
    <rPh sb="2" eb="4">
      <t>セイホン</t>
    </rPh>
    <rPh sb="4" eb="5">
      <t>ヒ</t>
    </rPh>
    <phoneticPr fontId="1"/>
  </si>
  <si>
    <t>保険料</t>
    <rPh sb="0" eb="3">
      <t>ホケンリョウ</t>
    </rPh>
    <phoneticPr fontId="1"/>
  </si>
  <si>
    <t>通信運搬費</t>
    <rPh sb="0" eb="2">
      <t>ツウシン</t>
    </rPh>
    <rPh sb="2" eb="4">
      <t>ウンパン</t>
    </rPh>
    <rPh sb="4" eb="5">
      <t>ヒ</t>
    </rPh>
    <phoneticPr fontId="1"/>
  </si>
  <si>
    <t>広告料</t>
    <rPh sb="0" eb="3">
      <t>コウコクリョウ</t>
    </rPh>
    <phoneticPr fontId="1"/>
  </si>
  <si>
    <t>委託料</t>
    <rPh sb="0" eb="3">
      <t>イタクリョウ</t>
    </rPh>
    <phoneticPr fontId="1"/>
  </si>
  <si>
    <t>備品購入費</t>
    <rPh sb="0" eb="2">
      <t>ビヒン</t>
    </rPh>
    <rPh sb="2" eb="4">
      <t>コウニュウ</t>
    </rPh>
    <rPh sb="4" eb="5">
      <t>ヒ</t>
    </rPh>
    <phoneticPr fontId="1"/>
  </si>
  <si>
    <t>渚の交番運営事業(岡山・真庭・２年目)</t>
    <rPh sb="0" eb="1">
      <t>ナギサ</t>
    </rPh>
    <rPh sb="2" eb="4">
      <t>コウバン</t>
    </rPh>
    <rPh sb="4" eb="6">
      <t>ウンエイ</t>
    </rPh>
    <rPh sb="6" eb="8">
      <t>ジギョウ</t>
    </rPh>
    <rPh sb="9" eb="11">
      <t>オカヤマ</t>
    </rPh>
    <rPh sb="12" eb="14">
      <t>マニワ</t>
    </rPh>
    <rPh sb="16" eb="18">
      <t>ネンメ</t>
    </rPh>
    <phoneticPr fontId="1"/>
  </si>
  <si>
    <t>旅費・賃借料</t>
    <rPh sb="0" eb="2">
      <t>リョヒ</t>
    </rPh>
    <rPh sb="3" eb="6">
      <t>チンシャクリョウ</t>
    </rPh>
    <phoneticPr fontId="1"/>
  </si>
  <si>
    <t>報告日付：２０２３年４月4日</t>
    <phoneticPr fontId="1"/>
  </si>
  <si>
    <t>事業ID：2022001560</t>
    <phoneticPr fontId="1"/>
  </si>
  <si>
    <t>事業名：渚の交番運営事業（岡山・真庭・２年目）</t>
    <rPh sb="4" eb="5">
      <t>ナギサ</t>
    </rPh>
    <rPh sb="6" eb="8">
      <t>コウバン</t>
    </rPh>
    <rPh sb="8" eb="10">
      <t>ウンエイ</t>
    </rPh>
    <rPh sb="10" eb="12">
      <t>ジギョウ</t>
    </rPh>
    <rPh sb="13" eb="15">
      <t>オカヤマ</t>
    </rPh>
    <rPh sb="16" eb="18">
      <t>マニワ</t>
    </rPh>
    <rPh sb="20" eb="22">
      <t>ネンメ</t>
    </rPh>
    <phoneticPr fontId="1"/>
  </si>
  <si>
    <t>団体名：（一社）北房観光協会</t>
    <rPh sb="5" eb="6">
      <t>イチ</t>
    </rPh>
    <rPh sb="6" eb="7">
      <t>シャ</t>
    </rPh>
    <rPh sb="8" eb="10">
      <t>ホクボウ</t>
    </rPh>
    <rPh sb="10" eb="12">
      <t>カンコウ</t>
    </rPh>
    <rPh sb="12" eb="14">
      <t>キョウカイ</t>
    </rPh>
    <phoneticPr fontId="1"/>
  </si>
  <si>
    <t xml:space="preserve">１　環境学習　源流である鍾乳洞から備中川～旭川を通じて、瀬戸内海の備前市日生の海まで水が流れつながる様子や源流からの栄養やゴミが、瀬戸内海の海産物や自然に与える影響を日本一のホタルの動画を交えた立体映像を観賞いただきながらホタル保護活動を通じた水の保護など講師による話を聞く（約６０分）
団体予約が入っていない時には、鍾乳洞から海につながる環境保護啓発立体映像やホタルが乱舞する立体映像（約２０分尺）をシアターとして上映一般の映像観賞入場料は、税込み大人２００円小人１００円とします。
２　自然体験　施設内での１　環境学習の行程のあと実際に施設のそばにある備中川の自然の様子を見ながら水とホタルのクイズを楽しんでいただきながらホタル公園まで歩いていただきます。（約６０分）
３　食の体験　備前市日生産の蛎殻を真庭市の田んぼに撒いて作った米、里海米をベースに日生産の海産物を真庭市北房産の野菜を参加者に自らミニ釜に入れていただき炊き込みご飯を作っていただきます。合わせて北房産の食材で作った惣菜と一緒に食べていただきます。里山から里海の環境や循環について講和しながら実施します。（約６０分）
以上１～３を基本プログラムとして参加団体などの希望に合わせます。参加者からアンケートを募り、常にプログラム内容のブラッシュアップをはかります。
</t>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</si>
  <si>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① 小中高のクラス学習体験や児童クラブ、大学ゼミなど約４０人
（大型バス１台分×年間３０団体）１２００人
　 一般来場者数　20,000人
　　（５月末～７月初旬のホタルシーズンの例年の来場者数約30,000人の内
　　　10,000人、通年の北房エリアへの入込数約100,000人のうち10,000人が来場することを見込みます）
合計21,200人の来場者数を目指します。施設入場受付数で確認、前年との差で比較します。
</t>
    </r>
  </si>
  <si>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元々、エリア全体での入込数が100,000人程度という状況下で当施設への
一般来場者20,000人という数字を達成できなかったことは、見通しが甘かったと受け止めている。コロナ禍ではあったが、開所からの広報PRについて、もう少し広報費とスタッフの充当が必要であった。ネット（SNS）でのPRが不足していた。
</t>
    </r>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</si>
  <si>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１年目　２０２１年３月～２０２２年３月実施　準備事業としてハード事業と合わせて実施　海洋教育プログラムの開発として体験プログラムを７回実施、教育プログラムを２回実施、エコイベントに１回出展・協力という成果から　２年目　２０２２年４月から２０２３年３月実施　拠点施設を６月に開所してから施設への入場者、参加者数　　　　　　　　　　　　　　　　　　　　　　　　　　　　　　　　　　　　　　　　　　　　　　　　　　　　　　　　　　　　　　　　　　　　　　　　　　　　　　　　　　　　　　　　　団体体験学習参加者小計１，６０４人　　一般入場者小計４，９８３人　　　　合計６，５８７人　という成果となった。コロナ禍での２年目の事業実施で得られた成果をもとに、３年目２０２３年４月から２０２４年３月まで事業を行う目標として２年目に達成できなかった２０，０００人の入場者数を目指す。</t>
    </r>
    <rPh sb="277" eb="279">
      <t>ネンメ</t>
    </rPh>
    <rPh sb="284" eb="285">
      <t>ネン</t>
    </rPh>
    <rPh sb="286" eb="287">
      <t>ツキ</t>
    </rPh>
    <rPh sb="292" eb="293">
      <t>ネン</t>
    </rPh>
    <rPh sb="294" eb="295">
      <t>ツキ</t>
    </rPh>
    <rPh sb="295" eb="297">
      <t>ジッシ</t>
    </rPh>
    <rPh sb="298" eb="300">
      <t>ジュンビ</t>
    </rPh>
    <rPh sb="300" eb="302">
      <t>ジギョウ</t>
    </rPh>
    <rPh sb="308" eb="310">
      <t>ジギョウ</t>
    </rPh>
    <rPh sb="311" eb="312">
      <t>ア</t>
    </rPh>
    <rPh sb="315" eb="317">
      <t>ジッシ</t>
    </rPh>
    <rPh sb="318" eb="320">
      <t>カイヨウ</t>
    </rPh>
    <rPh sb="320" eb="322">
      <t>キョウイク</t>
    </rPh>
    <rPh sb="328" eb="330">
      <t>カイハツ</t>
    </rPh>
    <rPh sb="333" eb="335">
      <t>タイケン</t>
    </rPh>
    <rPh sb="342" eb="343">
      <t>カイ</t>
    </rPh>
    <rPh sb="343" eb="345">
      <t>ジッシ</t>
    </rPh>
    <rPh sb="346" eb="348">
      <t>キョウイク</t>
    </rPh>
    <rPh sb="355" eb="356">
      <t>カイ</t>
    </rPh>
    <rPh sb="356" eb="358">
      <t>ジッシ</t>
    </rPh>
    <rPh sb="367" eb="368">
      <t>カイ</t>
    </rPh>
    <rPh sb="368" eb="370">
      <t>シュッテン</t>
    </rPh>
    <rPh sb="371" eb="373">
      <t>キョウリョク</t>
    </rPh>
    <rPh sb="376" eb="378">
      <t>セイカ</t>
    </rPh>
    <rPh sb="382" eb="384">
      <t>ネンメ</t>
    </rPh>
    <rPh sb="389" eb="390">
      <t>ネン</t>
    </rPh>
    <rPh sb="391" eb="392">
      <t>ツキ</t>
    </rPh>
    <rPh sb="398" eb="399">
      <t>ネン</t>
    </rPh>
    <rPh sb="400" eb="401">
      <t>ツキ</t>
    </rPh>
    <rPh sb="401" eb="403">
      <t>ジッシ</t>
    </rPh>
    <rPh sb="404" eb="406">
      <t>キョテン</t>
    </rPh>
    <rPh sb="406" eb="408">
      <t>シセツ</t>
    </rPh>
    <rPh sb="410" eb="411">
      <t>ツキ</t>
    </rPh>
    <rPh sb="412" eb="414">
      <t>カイショ</t>
    </rPh>
    <rPh sb="567" eb="569">
      <t>セイカ</t>
    </rPh>
    <rPh sb="577" eb="578">
      <t>カ</t>
    </rPh>
    <rPh sb="581" eb="583">
      <t>ネンメ</t>
    </rPh>
    <rPh sb="584" eb="586">
      <t>ジギョウ</t>
    </rPh>
    <rPh sb="586" eb="588">
      <t>ジッシ</t>
    </rPh>
    <rPh sb="589" eb="590">
      <t>エ</t>
    </rPh>
    <rPh sb="593" eb="595">
      <t>セイカ</t>
    </rPh>
    <rPh sb="601" eb="603">
      <t>ネンメ</t>
    </rPh>
    <rPh sb="607" eb="608">
      <t>ネン</t>
    </rPh>
    <rPh sb="609" eb="610">
      <t>ツキ</t>
    </rPh>
    <rPh sb="616" eb="617">
      <t>ネン</t>
    </rPh>
    <rPh sb="618" eb="619">
      <t>ツキ</t>
    </rPh>
    <rPh sb="621" eb="623">
      <t>ジギョウ</t>
    </rPh>
    <rPh sb="624" eb="625">
      <t>オコナ</t>
    </rPh>
    <rPh sb="626" eb="628">
      <t>モクヒョウ</t>
    </rPh>
    <rPh sb="632" eb="634">
      <t>ネンメ</t>
    </rPh>
    <rPh sb="635" eb="637">
      <t>タッセイ</t>
    </rPh>
    <rPh sb="649" eb="650">
      <t>ニン</t>
    </rPh>
    <rPh sb="651" eb="654">
      <t>ニュウジョウシャ</t>
    </rPh>
    <rPh sb="654" eb="655">
      <t>スウ</t>
    </rPh>
    <rPh sb="656" eb="658">
      <t>メザ</t>
    </rPh>
    <phoneticPr fontId="1"/>
  </si>
  <si>
    <t>真庭市北房エリアへの入込数約１００，０００人に対する当施設への入場者数２０，０００人を目標に掲げるのは見通しが甘かったといわざるを得ない。２０２２年度に来場された方からのアンケートや評判は、概ね良いのでSNSでのPRなど広報の拡充や関連団体などへのアプローチ、価値のある注目されるプログラムを加えて入場者数の拡大を目指す。</t>
    <rPh sb="0" eb="3">
      <t>マニワシ</t>
    </rPh>
    <rPh sb="3" eb="5">
      <t>ホクボウ</t>
    </rPh>
    <rPh sb="10" eb="12">
      <t>イリコミ</t>
    </rPh>
    <rPh sb="12" eb="13">
      <t>スウ</t>
    </rPh>
    <rPh sb="13" eb="14">
      <t>ヤク</t>
    </rPh>
    <rPh sb="21" eb="22">
      <t>ニン</t>
    </rPh>
    <rPh sb="23" eb="24">
      <t>タイ</t>
    </rPh>
    <rPh sb="26" eb="27">
      <t>トウ</t>
    </rPh>
    <rPh sb="27" eb="29">
      <t>シセツ</t>
    </rPh>
    <rPh sb="31" eb="34">
      <t>ニュウジョウシャ</t>
    </rPh>
    <rPh sb="34" eb="35">
      <t>スウ</t>
    </rPh>
    <rPh sb="41" eb="42">
      <t>ニン</t>
    </rPh>
    <rPh sb="43" eb="45">
      <t>モクヒョウ</t>
    </rPh>
    <rPh sb="46" eb="47">
      <t>カカ</t>
    </rPh>
    <rPh sb="51" eb="53">
      <t>ミトオ</t>
    </rPh>
    <rPh sb="55" eb="56">
      <t>アマ</t>
    </rPh>
    <rPh sb="65" eb="66">
      <t>エ</t>
    </rPh>
    <rPh sb="73" eb="75">
      <t>ネンド</t>
    </rPh>
    <rPh sb="76" eb="78">
      <t>ライジョウ</t>
    </rPh>
    <rPh sb="81" eb="82">
      <t>カタ</t>
    </rPh>
    <rPh sb="91" eb="93">
      <t>ヒョウバン</t>
    </rPh>
    <rPh sb="95" eb="96">
      <t>オオム</t>
    </rPh>
    <rPh sb="97" eb="98">
      <t>ヨ</t>
    </rPh>
    <rPh sb="110" eb="112">
      <t>コウホウ</t>
    </rPh>
    <rPh sb="113" eb="115">
      <t>カクジュウ</t>
    </rPh>
    <rPh sb="116" eb="118">
      <t>カンレン</t>
    </rPh>
    <rPh sb="118" eb="120">
      <t>ダンタイ</t>
    </rPh>
    <rPh sb="130" eb="132">
      <t>カチ</t>
    </rPh>
    <rPh sb="135" eb="137">
      <t>チュウモク</t>
    </rPh>
    <rPh sb="146" eb="147">
      <t>クワ</t>
    </rPh>
    <rPh sb="149" eb="151">
      <t>ニュウジョウ</t>
    </rPh>
    <rPh sb="151" eb="152">
      <t>シャ</t>
    </rPh>
    <rPh sb="152" eb="153">
      <t>スウ</t>
    </rPh>
    <rPh sb="154" eb="156">
      <t>カクダイ</t>
    </rPh>
    <rPh sb="157" eb="159">
      <t>メザ</t>
    </rPh>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</si>
  <si>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１、事業報告（個人情報に配慮した上で一般社団法人北房観光協会ホームページに掲載）２、イベント等、開催報告および写真（個人情報に配慮した上で一般社団法人北房観光協会ホームページ掲載）</t>
    </r>
    <rPh sb="14" eb="16">
      <t>テンキ</t>
    </rPh>
    <rPh sb="26" eb="28">
      <t>ジギョウ</t>
    </rPh>
    <rPh sb="28" eb="30">
      <t>ホウコク</t>
    </rPh>
    <rPh sb="31" eb="33">
      <t>コジン</t>
    </rPh>
    <rPh sb="33" eb="35">
      <t>ジョウホウ</t>
    </rPh>
    <rPh sb="36" eb="38">
      <t>ハイリョ</t>
    </rPh>
    <rPh sb="40" eb="41">
      <t>ウエ</t>
    </rPh>
    <rPh sb="42" eb="44">
      <t>イッパン</t>
    </rPh>
    <rPh sb="44" eb="46">
      <t>シャダン</t>
    </rPh>
    <rPh sb="46" eb="48">
      <t>ホウジン</t>
    </rPh>
    <rPh sb="48" eb="50">
      <t>ホクボウ</t>
    </rPh>
    <rPh sb="50" eb="52">
      <t>カンコウ</t>
    </rPh>
    <rPh sb="52" eb="54">
      <t>キョウカイ</t>
    </rPh>
    <rPh sb="61" eb="63">
      <t>ケイサイ</t>
    </rPh>
    <rPh sb="70" eb="71">
      <t>ナド</t>
    </rPh>
    <rPh sb="72" eb="74">
      <t>カイサイ</t>
    </rPh>
    <rPh sb="74" eb="76">
      <t>ホウコク</t>
    </rPh>
    <rPh sb="79" eb="81">
      <t>シャシン</t>
    </rPh>
    <rPh sb="82" eb="84">
      <t>コジン</t>
    </rPh>
    <rPh sb="84" eb="86">
      <t>ジョウホウ</t>
    </rPh>
    <rPh sb="87" eb="89">
      <t>ハイリョ</t>
    </rPh>
    <rPh sb="91" eb="92">
      <t>ウエ</t>
    </rPh>
    <rPh sb="93" eb="95">
      <t>イッパン</t>
    </rPh>
    <rPh sb="95" eb="97">
      <t>シャダン</t>
    </rPh>
    <rPh sb="97" eb="99">
      <t>ホウジン</t>
    </rPh>
    <rPh sb="99" eb="101">
      <t>ホクボウ</t>
    </rPh>
    <rPh sb="101" eb="103">
      <t>カンコウ</t>
    </rPh>
    <rPh sb="103" eb="105">
      <t>キョウカイ</t>
    </rPh>
    <rPh sb="111" eb="113">
      <t>ケイサイ</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</si>
  <si>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１、2022年度渚の交番プロジェクト（岡山・真庭）完了報告書　２　2022年度渚の交番（岡山・真庭２年目）事業内容（実績）詳細　３　しんぴお体験動画アドレス　Youtube　 https://youtu.be/eEMP1wndcZs
4　里山里海交流館しんぴおホームページ　https://www.shinpio.com/
5 里山里海交流館しんぴおFacebookページ
https://www.facebook.com/profile.php?id=100086049587792　6　一般社団法人北房観光協会ホームページ　https://www.hokubo.com/
7　一般社団法人北房観光協会Facebookページ
https://www.facebook.com/hokubokanko
</t>
    </r>
    <rPh sb="0" eb="2">
      <t>ジッサイ</t>
    </rPh>
    <rPh sb="3" eb="5">
      <t>サクセイ</t>
    </rPh>
    <rPh sb="7" eb="10">
      <t>セイカブツ</t>
    </rPh>
    <rPh sb="11" eb="13">
      <t>メイショウ</t>
    </rPh>
    <rPh sb="14" eb="16">
      <t>キサイ</t>
    </rPh>
    <rPh sb="75" eb="77">
      <t>ネンド</t>
    </rPh>
    <rPh sb="77" eb="78">
      <t>ナギサ</t>
    </rPh>
    <rPh sb="79" eb="81">
      <t>コウバン</t>
    </rPh>
    <rPh sb="88" eb="90">
      <t>オカヤマ</t>
    </rPh>
    <rPh sb="91" eb="93">
      <t>マニワ</t>
    </rPh>
    <rPh sb="94" eb="96">
      <t>カンリョウ</t>
    </rPh>
    <rPh sb="96" eb="99">
      <t>ホウコクショ</t>
    </rPh>
    <phoneticPr fontId="1"/>
  </si>
  <si>
    <t xml:space="preserve">契約書記載の事業内容１～３の事業、有料プログラムの実施について2021年６月の開所から2022年３月までの間、計画通りの内容で常時、実施することができた。
目標は1,200人であったが、コロナ禍の影響などもあったが施設への入場者、参加者数　　　　　　　　　　　　　　　　　　　　　　　　　　　　　　　　　　　　　　　　　　　　　　　　　　　　　　　　　　　　　　　　　　　　　　　　　　　　　　　　　　　　　　　　　　　　　　
団体体験学習参加者小計１，６０４人　　
一般入場者小計　４，９８３人　　　　合計６，５８７人を達成した。
開所前から現在まで来場者にアンケートを募り、開所当初は、映像の画質などについて厳しいご意見もあったが、映像の内容や投影方法を改善することで、７月以降は大変好評を得ている。新たに360°映像を撮影して自然を体感できる映像の投影に取り組んでいる。
</t>
    <rPh sb="261" eb="263">
      <t>タッセイ</t>
    </rPh>
    <phoneticPr fontId="1"/>
  </si>
  <si>
    <t>うち賃借料1,018,000円</t>
    <rPh sb="2" eb="5">
      <t>チンシャクリョウ</t>
    </rPh>
    <rPh sb="14" eb="15">
      <t>エン</t>
    </rPh>
    <phoneticPr fontId="1"/>
  </si>
  <si>
    <t xml:space="preserve">施設への入場者、参加者数　　　　　　　　　　　　　　　　　　　　　　　　　　　　　　　　　　　　　　　　　　　　　　　　　　　　　　　　　　　　　　　　　　　　　　　　　　　　　　　　　　　　　　　　　　　　　　
団体体験学習参加者小計　　　１，６０４人　　
一般入場者小計　　　　　　　４，９８３人　　　　合計６，５８７人
協力、連携イベント施設外開催の来場者　
HOTARUFes  約１，０００人
北房コスモス祭り　約５，０００人
北房イルミネーション１２月～２月　延べ約２０，０００人
北房ぶり市　約３０，０００人
</t>
    <rPh sb="173" eb="175">
      <t>シセツ</t>
    </rPh>
    <rPh sb="175" eb="176">
      <t>ガイ</t>
    </rPh>
    <rPh sb="176" eb="178">
      <t>カイサイ</t>
    </rPh>
    <rPh sb="237" eb="238">
      <t>ノ</t>
    </rPh>
    <phoneticPr fontId="1"/>
  </si>
  <si>
    <t xml:space="preserve">契約書記載の事業内容１～３の事業（体験プログラム）を実施して
コロナ禍の中での事業実施ではあったが、2020年以前2015年から2020年の北房エリアでの自然体験への参加人数、６カ年平均５６名に対して１０か月で体験プログラムへの参加者１，６０４人、一般来場者４，９８３人、合計６，５８７人の入場者を達成できた。
当協会の以前の地内観光地での風景観賞や体験メニュー、それらをPRするための費用やスタッフ不足で成果が上がらない
状況に対して本事業を実施することで環境学習体験、自然体験、食の体験に特化したプログラムということから以前の取り組みや隣接エリアの観光スポットや学習施設と差別化をはかることができ、注目を集めることができた。
</t>
  </si>
  <si>
    <r>
      <t xml:space="preserve">上記「(2)事業完了時の事業内容（実績）」の詳細について、ご記載ください。別途報告書を作成されている場合は、それを添付いただければ省略可能です。
</t>
    </r>
    <r>
      <rPr>
        <sz val="12"/>
        <rFont val="ＭＳ Ｐゴシック"/>
        <family val="3"/>
        <charset val="128"/>
      </rPr>
      <t>事業完了時の事業内容（実績）の詳細は別途添付</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rPh sb="73" eb="75">
      <t>ジギョウ</t>
    </rPh>
    <rPh sb="75" eb="77">
      <t>カンリョウ</t>
    </rPh>
    <rPh sb="77" eb="78">
      <t>ジ</t>
    </rPh>
    <rPh sb="79" eb="81">
      <t>ジギョウ</t>
    </rPh>
    <rPh sb="81" eb="83">
      <t>ナイヨウ</t>
    </rPh>
    <rPh sb="84" eb="86">
      <t>ジッセキ</t>
    </rPh>
    <rPh sb="88" eb="90">
      <t>ショウサイ</t>
    </rPh>
    <rPh sb="91" eb="93">
      <t>ベット</t>
    </rPh>
    <rPh sb="93" eb="95">
      <t>テンプ</t>
    </rPh>
    <phoneticPr fontId="1"/>
  </si>
  <si>
    <r>
      <rPr>
        <sz val="12"/>
        <color rgb="FF00B0F0"/>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t>
    </r>
    <r>
      <rPr>
        <sz val="12"/>
        <rFont val="ＭＳ Ｐゴシック"/>
        <family val="3"/>
        <charset val="128"/>
      </rPr>
      <t>https://fields.canpan.info/report/detail/28580</t>
    </r>
    <r>
      <rPr>
        <sz val="12"/>
        <color rgb="FFFF0000"/>
        <rFont val="ＭＳ Ｐゴシック"/>
        <family val="3"/>
        <charset val="128"/>
      </rPr>
      <t xml:space="preserve">
</t>
    </r>
    <r>
      <rPr>
        <sz val="12"/>
        <rFont val="ＭＳ Ｐゴシック"/>
        <family val="3"/>
        <charset val="128"/>
      </rPr>
      <t xml:space="preserve">
</t>
    </r>
    <rPh sb="0" eb="2">
      <t>サイレイ</t>
    </rPh>
    <phoneticPr fontId="1"/>
  </si>
  <si>
    <t>(4)成果物を登録したウェブサイトのURL</t>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</si>
  <si>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契約書記載の　　　　　　　　　　　　　　　　　　　　　　　　　　　　　　　　　　　　　　　　　　　　　　　　　　　　　　　　　　　　　　　　　　　　　　　　　　　　　　　　　　　２、イベント等、開催報告および写真については2022年度渚の交番（岡山・真庭２年目）事業内容（実績）詳細を成果物とする。　　　　　　　　　　　　　　　　　　　　　　　　　　　　　　　　　　　　　　　　　　　　　　　　　　　　　　　　　　　　　　　　　　　　　　　　　　　　</t>
    </r>
    <rPh sb="0" eb="2">
      <t>ケイヤク</t>
    </rPh>
    <rPh sb="2" eb="3">
      <t>ジ</t>
    </rPh>
    <rPh sb="4" eb="6">
      <t>ジギョウ</t>
    </rPh>
    <rPh sb="6" eb="9">
      <t>セイカブツ</t>
    </rPh>
    <rPh sb="10" eb="12">
      <t>サクセイ</t>
    </rPh>
    <rPh sb="22" eb="24">
      <t>バアイ</t>
    </rPh>
    <rPh sb="25" eb="27">
      <t>リユウ</t>
    </rPh>
    <rPh sb="28" eb="30">
      <t>キサイ</t>
    </rPh>
    <rPh sb="38" eb="41">
      <t>ケイヤクショ</t>
    </rPh>
    <rPh sb="41" eb="43">
      <t>キサイ</t>
    </rPh>
    <rPh sb="133" eb="134">
      <t>ナド</t>
    </rPh>
    <rPh sb="135" eb="137">
      <t>カイサイ</t>
    </rPh>
    <rPh sb="137" eb="139">
      <t>ホウコク</t>
    </rPh>
    <rPh sb="142" eb="144">
      <t>シャシン</t>
    </rPh>
    <rPh sb="153" eb="155">
      <t>ネンド</t>
    </rPh>
    <rPh sb="155" eb="156">
      <t>ナギサ</t>
    </rPh>
    <rPh sb="157" eb="159">
      <t>コウバン</t>
    </rPh>
    <rPh sb="160" eb="162">
      <t>オカヤマ</t>
    </rPh>
    <rPh sb="163" eb="165">
      <t>マニワ</t>
    </rPh>
    <rPh sb="166" eb="168">
      <t>ネンメ</t>
    </rPh>
    <rPh sb="169" eb="171">
      <t>ジギョウ</t>
    </rPh>
    <rPh sb="171" eb="173">
      <t>ナイヨウ</t>
    </rPh>
    <rPh sb="174" eb="176">
      <t>ジッセキ</t>
    </rPh>
    <rPh sb="177" eb="179">
      <t>ショウサイ</t>
    </rPh>
    <rPh sb="180" eb="183">
      <t>セイカブツ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</si>
</sst>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1"/>
      <color theme="1"/>
      <name val="游ゴシック"/>
      <family val="3"/>
      <charset val="128"/>
      <scheme val="minor"/>
    </font>
    <font>
      <sz val="12"/>
      <color theme="0" tint="-0.249977111117893"/>
      <name val="ＭＳ Ｐゴシック"/>
      <family val="3"/>
      <charset val="128"/>
    </font>
    <font>
      <sz val="12"/>
      <color theme="2" tint="-0.249977111117893"/>
      <name val="ＭＳ Ｐゴシック"/>
      <family val="3"/>
      <charset val="128"/>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8">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22" fillId="0" borderId="0">
      <alignment vertical="center"/>
    </xf>
  </cellStyleXfs>
  <cellXfs count="24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3" fillId="0" borderId="3" xfId="0" applyFont="1" applyBorder="1" applyAlignment="1">
      <alignment horizontal="center" vertical="center"/>
    </xf>
    <xf numFmtId="38" fontId="12" fillId="0" borderId="0" xfId="1" applyFont="1">
      <alignment vertical="center"/>
    </xf>
    <xf numFmtId="38" fontId="13" fillId="0" borderId="0" xfId="1" applyFont="1">
      <alignment vertical="center"/>
    </xf>
    <xf numFmtId="38" fontId="12" fillId="0" borderId="0" xfId="1" applyFont="1" applyAlignment="1">
      <alignment horizontal="right" vertical="center"/>
    </xf>
    <xf numFmtId="38" fontId="12" fillId="0" borderId="0" xfId="1" applyFont="1" applyAlignment="1">
      <alignment horizontal="justify" vertical="center"/>
    </xf>
    <xf numFmtId="38" fontId="12" fillId="4" borderId="18" xfId="1" applyFont="1" applyFill="1" applyBorder="1" applyAlignment="1">
      <alignment horizontal="center" vertical="center" wrapText="1"/>
    </xf>
    <xf numFmtId="38" fontId="12" fillId="4" borderId="19" xfId="1" applyFont="1" applyFill="1" applyBorder="1" applyAlignment="1">
      <alignment horizontal="center" vertical="center"/>
    </xf>
    <xf numFmtId="38" fontId="12" fillId="4" borderId="21" xfId="1" applyFont="1" applyFill="1" applyBorder="1" applyAlignment="1">
      <alignment horizontal="center" vertical="center" wrapText="1"/>
    </xf>
    <xf numFmtId="38" fontId="12" fillId="4" borderId="22" xfId="1" applyFont="1" applyFill="1" applyBorder="1" applyAlignment="1">
      <alignment horizontal="center" vertical="center"/>
    </xf>
    <xf numFmtId="38" fontId="12" fillId="4" borderId="21" xfId="1" applyFont="1" applyFill="1" applyBorder="1" applyAlignment="1">
      <alignment horizontal="justify" vertical="center"/>
    </xf>
    <xf numFmtId="38" fontId="12" fillId="0" borderId="23" xfId="1" applyFont="1" applyBorder="1" applyAlignment="1">
      <alignment horizontal="right" vertical="center"/>
    </xf>
    <xf numFmtId="38" fontId="12" fillId="0" borderId="24" xfId="1" applyFont="1" applyBorder="1" applyAlignment="1">
      <alignment horizontal="right" vertical="center"/>
    </xf>
    <xf numFmtId="38" fontId="12" fillId="4" borderId="18" xfId="1" applyFont="1" applyFill="1" applyBorder="1" applyAlignment="1">
      <alignment horizontal="right" vertical="center" wrapText="1"/>
    </xf>
    <xf numFmtId="38" fontId="12" fillId="4" borderId="20" xfId="1" applyFont="1" applyFill="1" applyBorder="1" applyAlignment="1">
      <alignment horizontal="justify" vertical="center"/>
    </xf>
    <xf numFmtId="38" fontId="12" fillId="0" borderId="2" xfId="1" applyFont="1" applyBorder="1" applyAlignment="1">
      <alignment horizontal="righ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5" fillId="4" borderId="20" xfId="1" applyFont="1" applyFill="1" applyBorder="1" applyAlignment="1">
      <alignment horizontal="justify" vertical="center"/>
    </xf>
    <xf numFmtId="38" fontId="15" fillId="4" borderId="28" xfId="1" applyFont="1" applyFill="1" applyBorder="1" applyAlignment="1">
      <alignment horizontal="right" vertical="center"/>
    </xf>
    <xf numFmtId="38" fontId="15" fillId="4" borderId="20" xfId="1" applyFont="1" applyFill="1" applyBorder="1" applyAlignment="1">
      <alignment horizontal="right" vertical="center" wrapText="1"/>
    </xf>
    <xf numFmtId="38" fontId="12" fillId="0" borderId="2" xfId="1" applyFont="1" applyBorder="1">
      <alignment vertical="center"/>
    </xf>
    <xf numFmtId="38" fontId="12" fillId="4" borderId="24" xfId="1" applyFont="1" applyFill="1" applyBorder="1" applyAlignment="1">
      <alignment horizontal="center" vertical="center" wrapText="1"/>
    </xf>
    <xf numFmtId="38" fontId="12" fillId="4" borderId="25" xfId="1" applyFont="1" applyFill="1" applyBorder="1" applyAlignment="1">
      <alignment horizontal="center" vertical="center" wrapText="1"/>
    </xf>
    <xf numFmtId="38" fontId="12" fillId="0" borderId="29" xfId="1" applyFont="1" applyBorder="1" applyAlignment="1">
      <alignment horizontal="right" vertical="center"/>
    </xf>
    <xf numFmtId="38" fontId="15" fillId="4" borderId="16" xfId="1" applyFont="1" applyFill="1" applyBorder="1" applyAlignment="1">
      <alignment horizontal="justify" vertical="center"/>
    </xf>
    <xf numFmtId="38" fontId="15" fillId="4" borderId="30" xfId="1" applyFont="1" applyFill="1" applyBorder="1" applyAlignment="1">
      <alignment horizontal="right" vertical="center"/>
    </xf>
    <xf numFmtId="38" fontId="15" fillId="4" borderId="30" xfId="1" applyFont="1" applyFill="1" applyBorder="1" applyAlignment="1">
      <alignment vertical="center" wrapText="1"/>
    </xf>
    <xf numFmtId="38" fontId="15" fillId="0" borderId="0" xfId="1" applyFont="1">
      <alignment vertical="center"/>
    </xf>
    <xf numFmtId="38" fontId="18" fillId="0" borderId="41" xfId="1" applyFont="1" applyFill="1" applyBorder="1" applyAlignment="1">
      <alignment vertical="center" wrapText="1"/>
    </xf>
    <xf numFmtId="38" fontId="19" fillId="0" borderId="42" xfId="1" applyFont="1" applyFill="1" applyBorder="1">
      <alignment vertical="center"/>
    </xf>
    <xf numFmtId="38" fontId="12" fillId="0" borderId="43" xfId="1" applyFont="1" applyFill="1" applyBorder="1" applyAlignment="1">
      <alignment vertical="center" wrapText="1"/>
    </xf>
    <xf numFmtId="38" fontId="18" fillId="0" borderId="23" xfId="1" applyFont="1" applyFill="1" applyBorder="1" applyAlignment="1">
      <alignment vertical="center" wrapText="1"/>
    </xf>
    <xf numFmtId="38" fontId="12" fillId="0" borderId="43" xfId="1" applyFont="1" applyFill="1" applyBorder="1">
      <alignment vertical="center"/>
    </xf>
    <xf numFmtId="176" fontId="12" fillId="4" borderId="44" xfId="1" applyNumberFormat="1" applyFont="1" applyFill="1" applyBorder="1">
      <alignment vertical="center"/>
    </xf>
    <xf numFmtId="38" fontId="14" fillId="4" borderId="45" xfId="1" applyFont="1" applyFill="1" applyBorder="1" applyAlignment="1">
      <alignment horizontal="right" vertical="center"/>
    </xf>
    <xf numFmtId="38" fontId="12" fillId="4" borderId="44" xfId="1" applyFont="1" applyFill="1" applyBorder="1" applyAlignment="1">
      <alignment vertical="center"/>
    </xf>
    <xf numFmtId="38" fontId="12" fillId="0" borderId="25" xfId="1" applyFont="1" applyBorder="1" applyAlignment="1">
      <alignment horizontal="right" vertical="center"/>
    </xf>
    <xf numFmtId="38" fontId="12" fillId="0" borderId="0" xfId="1" applyFont="1" applyAlignment="1">
      <alignment horizontal="right" vertical="center" wrapText="1"/>
    </xf>
    <xf numFmtId="38" fontId="12" fillId="0" borderId="29" xfId="1" applyFont="1" applyBorder="1" applyAlignment="1">
      <alignment horizontal="justify" vertical="center"/>
    </xf>
    <xf numFmtId="38" fontId="12" fillId="0" borderId="19" xfId="1" applyFont="1" applyBorder="1" applyAlignment="1">
      <alignment vertical="center" wrapText="1"/>
    </xf>
    <xf numFmtId="38" fontId="12" fillId="4" borderId="21" xfId="1" applyFont="1" applyFill="1" applyBorder="1" applyAlignment="1">
      <alignment horizontal="right" vertical="center" wrapText="1"/>
    </xf>
    <xf numFmtId="38" fontId="12" fillId="0" borderId="22" xfId="1" applyFont="1" applyBorder="1" applyAlignment="1">
      <alignment vertical="center" wrapText="1"/>
    </xf>
    <xf numFmtId="38" fontId="12" fillId="4" borderId="20" xfId="1" applyFont="1" applyFill="1" applyBorder="1" applyAlignment="1">
      <alignment horizontal="right" vertical="center" wrapText="1"/>
    </xf>
    <xf numFmtId="38" fontId="15" fillId="4" borderId="16" xfId="1" applyFont="1" applyFill="1" applyBorder="1" applyAlignment="1">
      <alignment vertical="center" wrapText="1"/>
    </xf>
    <xf numFmtId="38" fontId="12" fillId="6" borderId="0" xfId="1" applyFont="1" applyFill="1">
      <alignment vertical="center"/>
    </xf>
    <xf numFmtId="38" fontId="12" fillId="9" borderId="20" xfId="1" applyFont="1" applyFill="1" applyBorder="1" applyAlignment="1">
      <alignment horizontal="right" vertical="center"/>
    </xf>
    <xf numFmtId="38" fontId="15" fillId="2" borderId="28" xfId="1" applyFont="1" applyFill="1" applyBorder="1" applyAlignment="1">
      <alignment horizontal="right" vertical="center"/>
    </xf>
    <xf numFmtId="38" fontId="15" fillId="2" borderId="1" xfId="1" applyFont="1" applyFill="1" applyBorder="1">
      <alignment vertical="center"/>
    </xf>
    <xf numFmtId="9" fontId="12" fillId="2" borderId="25" xfId="1" applyNumberFormat="1" applyFont="1" applyFill="1" applyBorder="1" applyAlignment="1">
      <alignment horizontal="right" vertical="center"/>
    </xf>
    <xf numFmtId="38" fontId="12" fillId="11" borderId="19" xfId="1" applyFont="1" applyFill="1" applyBorder="1" applyAlignment="1">
      <alignment horizontal="right" vertical="center"/>
    </xf>
    <xf numFmtId="38" fontId="12" fillId="10" borderId="18" xfId="1" applyFont="1" applyFill="1" applyBorder="1" applyAlignment="1">
      <alignment horizontal="right" vertical="center"/>
    </xf>
    <xf numFmtId="0" fontId="6" fillId="0" borderId="2" xfId="0" applyFont="1" applyBorder="1" applyAlignment="1">
      <alignment vertical="center" wrapText="1"/>
    </xf>
    <xf numFmtId="0" fontId="5" fillId="7" borderId="0" xfId="0" applyFont="1" applyFill="1">
      <alignment vertical="center"/>
    </xf>
    <xf numFmtId="0" fontId="4" fillId="0" borderId="2" xfId="0" applyFont="1" applyBorder="1" applyAlignment="1">
      <alignment horizontal="center" vertical="center" wrapText="1"/>
    </xf>
    <xf numFmtId="0" fontId="6" fillId="7" borderId="0" xfId="0" applyFont="1" applyFill="1">
      <alignment vertical="center"/>
    </xf>
    <xf numFmtId="38" fontId="14" fillId="0" borderId="0" xfId="1" applyFont="1" applyProtection="1">
      <alignment vertical="center"/>
      <protection locked="0"/>
    </xf>
    <xf numFmtId="38" fontId="12" fillId="0" borderId="0" xfId="1" applyFont="1" applyProtection="1">
      <alignment vertical="center"/>
      <protection locked="0"/>
    </xf>
    <xf numFmtId="38" fontId="13" fillId="0" borderId="0" xfId="1" applyFont="1" applyProtection="1">
      <alignment vertical="center"/>
      <protection locked="0"/>
    </xf>
    <xf numFmtId="38" fontId="12" fillId="0" borderId="0" xfId="1" applyFont="1" applyAlignment="1" applyProtection="1">
      <alignment horizontal="right" vertical="center"/>
      <protection locked="0"/>
    </xf>
    <xf numFmtId="38" fontId="12" fillId="0" borderId="0" xfId="1" applyFont="1" applyAlignment="1" applyProtection="1">
      <alignment horizontal="justify" vertical="center"/>
      <protection locked="0"/>
    </xf>
    <xf numFmtId="38" fontId="12" fillId="4" borderId="19" xfId="1" applyFont="1" applyFill="1" applyBorder="1" applyAlignment="1" applyProtection="1">
      <alignment horizontal="center" vertical="center"/>
      <protection locked="0"/>
    </xf>
    <xf numFmtId="38" fontId="12" fillId="4" borderId="21" xfId="1" applyFont="1" applyFill="1" applyBorder="1" applyAlignment="1" applyProtection="1">
      <alignment horizontal="center" vertical="center" wrapText="1"/>
      <protection locked="0"/>
    </xf>
    <xf numFmtId="38" fontId="12" fillId="4" borderId="22" xfId="1" applyFont="1" applyFill="1" applyBorder="1" applyAlignment="1" applyProtection="1">
      <alignment horizontal="center" vertical="center"/>
      <protection locked="0"/>
    </xf>
    <xf numFmtId="38" fontId="12" fillId="4" borderId="21" xfId="1" applyFont="1" applyFill="1" applyBorder="1" applyAlignment="1" applyProtection="1">
      <alignment horizontal="justify" vertical="center"/>
      <protection locked="0"/>
    </xf>
    <xf numFmtId="38" fontId="12" fillId="0" borderId="23" xfId="1" applyFont="1" applyBorder="1" applyAlignment="1" applyProtection="1">
      <alignment horizontal="right" vertical="center"/>
      <protection locked="0"/>
    </xf>
    <xf numFmtId="38" fontId="14" fillId="10" borderId="18" xfId="1" applyFont="1" applyFill="1" applyBorder="1" applyAlignment="1" applyProtection="1">
      <alignment horizontal="right" vertical="center"/>
      <protection locked="0"/>
    </xf>
    <xf numFmtId="38" fontId="12" fillId="0" borderId="24" xfId="1" applyFont="1" applyBorder="1" applyAlignment="1" applyProtection="1">
      <alignment horizontal="right" vertical="center"/>
      <protection locked="0"/>
    </xf>
    <xf numFmtId="38" fontId="12" fillId="4" borderId="20" xfId="1" applyFont="1" applyFill="1" applyBorder="1" applyAlignment="1" applyProtection="1">
      <alignment horizontal="justify" vertical="center"/>
      <protection locked="0"/>
    </xf>
    <xf numFmtId="38" fontId="12" fillId="0" borderId="2" xfId="1" applyFont="1" applyBorder="1" applyAlignment="1" applyProtection="1">
      <alignment horizontal="right" vertical="center"/>
      <protection locked="0"/>
    </xf>
    <xf numFmtId="38" fontId="12" fillId="9" borderId="20" xfId="1" applyFont="1" applyFill="1" applyBorder="1" applyAlignment="1" applyProtection="1">
      <alignment horizontal="right" vertical="center"/>
      <protection locked="0"/>
    </xf>
    <xf numFmtId="38" fontId="12" fillId="4" borderId="26" xfId="1" applyFont="1" applyFill="1" applyBorder="1" applyAlignment="1" applyProtection="1">
      <alignment horizontal="center" vertical="center"/>
      <protection locked="0"/>
    </xf>
    <xf numFmtId="38" fontId="12" fillId="4" borderId="27" xfId="1" applyFont="1" applyFill="1" applyBorder="1" applyAlignment="1" applyProtection="1">
      <alignment horizontal="center" vertical="center"/>
      <protection locked="0"/>
    </xf>
    <xf numFmtId="38" fontId="15" fillId="4" borderId="20" xfId="1" applyFont="1" applyFill="1" applyBorder="1" applyAlignment="1" applyProtection="1">
      <alignment horizontal="justify" vertical="center"/>
      <protection locked="0"/>
    </xf>
    <xf numFmtId="38" fontId="12" fillId="0" borderId="2" xfId="1" applyFont="1" applyBorder="1" applyProtection="1">
      <alignment vertical="center"/>
      <protection locked="0"/>
    </xf>
    <xf numFmtId="38" fontId="12" fillId="4" borderId="24" xfId="1" applyFont="1" applyFill="1" applyBorder="1" applyAlignment="1" applyProtection="1">
      <alignment horizontal="center" vertical="center" wrapText="1"/>
      <protection locked="0"/>
    </xf>
    <xf numFmtId="38" fontId="12" fillId="4" borderId="25" xfId="1" applyFont="1" applyFill="1" applyBorder="1" applyAlignment="1" applyProtection="1">
      <alignment horizontal="center" vertical="center" wrapText="1"/>
      <protection locked="0"/>
    </xf>
    <xf numFmtId="38" fontId="12" fillId="0" borderId="29" xfId="1" applyFont="1" applyBorder="1" applyAlignment="1" applyProtection="1">
      <alignment horizontal="left" vertical="center" wrapText="1"/>
      <protection locked="0"/>
    </xf>
    <xf numFmtId="38" fontId="11" fillId="0" borderId="18" xfId="1" applyFont="1" applyBorder="1" applyAlignment="1" applyProtection="1">
      <alignment vertical="center"/>
      <protection locked="0"/>
    </xf>
    <xf numFmtId="38" fontId="12" fillId="0" borderId="29" xfId="1" applyFont="1" applyBorder="1" applyAlignment="1" applyProtection="1">
      <alignment horizontal="right" vertical="center"/>
      <protection locked="0"/>
    </xf>
    <xf numFmtId="38" fontId="12" fillId="0" borderId="21" xfId="1" applyFont="1" applyBorder="1" applyAlignment="1" applyProtection="1">
      <alignment horizontal="right" vertical="center"/>
      <protection locked="0"/>
    </xf>
    <xf numFmtId="38" fontId="11" fillId="0" borderId="21" xfId="1" applyFont="1" applyBorder="1" applyAlignment="1" applyProtection="1">
      <alignment vertical="center"/>
      <protection locked="0"/>
    </xf>
    <xf numFmtId="38" fontId="12" fillId="0" borderId="21" xfId="1" applyFont="1" applyBorder="1" applyAlignment="1" applyProtection="1">
      <alignment vertical="center" wrapText="1"/>
      <protection locked="0"/>
    </xf>
    <xf numFmtId="0" fontId="12" fillId="4" borderId="30" xfId="0" applyFont="1" applyFill="1" applyBorder="1" applyProtection="1">
      <alignment vertical="center"/>
      <protection locked="0"/>
    </xf>
    <xf numFmtId="38" fontId="12" fillId="4" borderId="31" xfId="1" applyFont="1" applyFill="1" applyBorder="1" applyAlignment="1" applyProtection="1">
      <alignment horizontal="right" vertical="center"/>
      <protection locked="0"/>
    </xf>
    <xf numFmtId="38" fontId="12" fillId="4" borderId="32" xfId="1" applyFont="1" applyFill="1" applyBorder="1" applyAlignment="1" applyProtection="1">
      <alignment horizontal="right" vertical="center"/>
      <protection locked="0"/>
    </xf>
    <xf numFmtId="0" fontId="12" fillId="4" borderId="20" xfId="0" applyFont="1" applyFill="1" applyBorder="1" applyAlignment="1" applyProtection="1">
      <alignment vertical="center" wrapText="1"/>
      <protection locked="0"/>
    </xf>
    <xf numFmtId="38" fontId="12" fillId="4" borderId="33" xfId="1" applyFont="1" applyFill="1" applyBorder="1" applyAlignment="1" applyProtection="1">
      <alignment horizontal="right" vertical="center"/>
      <protection locked="0"/>
    </xf>
    <xf numFmtId="38" fontId="12" fillId="4" borderId="34" xfId="1" applyFont="1" applyFill="1" applyBorder="1" applyAlignment="1" applyProtection="1">
      <alignment horizontal="right" vertical="center"/>
      <protection locked="0"/>
    </xf>
    <xf numFmtId="38" fontId="15" fillId="4" borderId="16" xfId="1" applyFont="1" applyFill="1" applyBorder="1" applyAlignment="1" applyProtection="1">
      <alignment horizontal="justify" vertical="center"/>
      <protection locked="0"/>
    </xf>
    <xf numFmtId="38" fontId="15"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5" fillId="0" borderId="0" xfId="1" applyFont="1" applyFill="1" applyBorder="1" applyAlignment="1" applyProtection="1">
      <alignment horizontal="right" vertical="center"/>
      <protection locked="0"/>
    </xf>
    <xf numFmtId="38" fontId="12" fillId="0" borderId="0" xfId="1" applyFont="1" applyBorder="1" applyProtection="1">
      <alignment vertical="center"/>
      <protection locked="0"/>
    </xf>
    <xf numFmtId="38" fontId="16" fillId="0" borderId="0" xfId="1" applyFont="1" applyAlignment="1" applyProtection="1">
      <alignment vertical="top"/>
      <protection locked="0"/>
    </xf>
    <xf numFmtId="38" fontId="12" fillId="0" borderId="0" xfId="1" applyFont="1" applyAlignment="1" applyProtection="1">
      <alignment vertical="center"/>
      <protection locked="0"/>
    </xf>
    <xf numFmtId="38" fontId="16" fillId="0" borderId="0" xfId="1" applyFont="1" applyAlignment="1" applyProtection="1">
      <alignment vertical="top" wrapText="1"/>
      <protection locked="0"/>
    </xf>
    <xf numFmtId="0" fontId="17" fillId="0" borderId="23" xfId="0" applyFont="1" applyBorder="1" applyAlignment="1" applyProtection="1">
      <alignment vertical="center" wrapText="1"/>
      <protection locked="0"/>
    </xf>
    <xf numFmtId="38" fontId="15" fillId="0" borderId="23" xfId="1" applyFont="1" applyFill="1" applyBorder="1" applyAlignment="1" applyProtection="1">
      <alignment horizontal="left" vertical="center"/>
      <protection locked="0"/>
    </xf>
    <xf numFmtId="38" fontId="12" fillId="0" borderId="23" xfId="1" applyFont="1" applyBorder="1" applyProtection="1">
      <alignment vertical="center"/>
      <protection locked="0"/>
    </xf>
    <xf numFmtId="38" fontId="12" fillId="0" borderId="35" xfId="1" applyFont="1" applyBorder="1" applyAlignment="1" applyProtection="1">
      <alignment vertical="center" wrapText="1"/>
      <protection locked="0"/>
    </xf>
    <xf numFmtId="38" fontId="12" fillId="0" borderId="37" xfId="1" applyFont="1" applyBorder="1" applyAlignment="1" applyProtection="1">
      <alignment vertical="center" wrapText="1"/>
      <protection locked="0"/>
    </xf>
    <xf numFmtId="0" fontId="12" fillId="0" borderId="0" xfId="1" applyNumberFormat="1" applyFont="1" applyProtection="1">
      <alignment vertical="center"/>
      <protection locked="0"/>
    </xf>
    <xf numFmtId="38" fontId="14" fillId="0" borderId="39" xfId="1" applyFont="1" applyBorder="1" applyAlignment="1" applyProtection="1">
      <alignment vertical="center" wrapText="1"/>
      <protection locked="0"/>
    </xf>
    <xf numFmtId="0" fontId="12" fillId="0" borderId="0" xfId="1" applyNumberFormat="1" applyFont="1" applyAlignment="1" applyProtection="1">
      <alignment vertical="center" wrapText="1"/>
      <protection locked="0"/>
    </xf>
    <xf numFmtId="38" fontId="12" fillId="0" borderId="0" xfId="1" applyFont="1" applyBorder="1" applyAlignment="1" applyProtection="1">
      <alignment vertical="center"/>
      <protection locked="0"/>
    </xf>
    <xf numFmtId="38" fontId="12" fillId="4" borderId="18" xfId="1" applyFont="1" applyFill="1" applyBorder="1" applyAlignment="1" applyProtection="1">
      <alignment horizontal="right" vertical="center" wrapText="1"/>
    </xf>
    <xf numFmtId="38" fontId="12" fillId="3" borderId="19" xfId="1" applyFont="1" applyFill="1" applyBorder="1" applyAlignment="1" applyProtection="1">
      <alignment horizontal="right" vertical="center"/>
    </xf>
    <xf numFmtId="38" fontId="12" fillId="4" borderId="25" xfId="1" applyFont="1" applyFill="1" applyBorder="1" applyAlignment="1" applyProtection="1">
      <alignment horizontal="right" vertical="center"/>
    </xf>
    <xf numFmtId="38" fontId="15" fillId="4" borderId="28" xfId="1" applyFont="1" applyFill="1" applyBorder="1" applyAlignment="1" applyProtection="1">
      <alignment horizontal="right" vertical="center"/>
    </xf>
    <xf numFmtId="38" fontId="15" fillId="2" borderId="28" xfId="1" applyFont="1" applyFill="1" applyBorder="1" applyAlignment="1" applyProtection="1">
      <alignment horizontal="right" vertical="center"/>
    </xf>
    <xf numFmtId="38" fontId="15" fillId="4" borderId="16" xfId="1" applyFont="1" applyFill="1" applyBorder="1" applyAlignment="1" applyProtection="1">
      <alignment horizontal="right" vertical="center"/>
    </xf>
    <xf numFmtId="38" fontId="15" fillId="4" borderId="20" xfId="1" applyFont="1" applyFill="1" applyBorder="1" applyAlignment="1" applyProtection="1">
      <alignment horizontal="right" vertical="center" wrapText="1"/>
    </xf>
    <xf numFmtId="38" fontId="12" fillId="4" borderId="17" xfId="1" applyFont="1" applyFill="1" applyBorder="1" applyProtection="1">
      <alignment vertical="center"/>
    </xf>
    <xf numFmtId="41" fontId="12" fillId="4" borderId="30" xfId="1" applyNumberFormat="1" applyFont="1" applyFill="1" applyBorder="1" applyAlignment="1" applyProtection="1">
      <alignment horizontal="right" vertical="center"/>
    </xf>
    <xf numFmtId="38" fontId="12" fillId="4" borderId="29" xfId="1" applyFont="1" applyFill="1" applyBorder="1" applyAlignment="1" applyProtection="1">
      <alignment horizontal="right" vertical="center" wrapText="1"/>
    </xf>
    <xf numFmtId="38" fontId="15" fillId="4" borderId="30" xfId="1" applyFont="1" applyFill="1" applyBorder="1" applyAlignment="1" applyProtection="1">
      <alignment horizontal="right" vertical="center"/>
    </xf>
    <xf numFmtId="38" fontId="15" fillId="2" borderId="1" xfId="1" applyFont="1" applyFill="1" applyBorder="1" applyProtection="1">
      <alignment vertical="center"/>
    </xf>
    <xf numFmtId="38" fontId="15" fillId="4" borderId="16" xfId="1" applyFont="1" applyFill="1" applyBorder="1" applyAlignment="1" applyProtection="1">
      <alignment horizontal="right" vertical="center" wrapText="1"/>
    </xf>
    <xf numFmtId="38" fontId="12" fillId="0" borderId="36" xfId="1" applyFont="1" applyBorder="1" applyAlignment="1" applyProtection="1">
      <alignment vertical="center" wrapText="1"/>
    </xf>
    <xf numFmtId="38" fontId="12" fillId="0" borderId="38" xfId="1" applyFont="1" applyBorder="1" applyAlignment="1" applyProtection="1">
      <alignment vertical="center" wrapText="1"/>
    </xf>
    <xf numFmtId="38" fontId="12"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7" borderId="0" xfId="0" applyFont="1" applyFill="1" applyProtection="1">
      <alignment vertical="center"/>
      <protection locked="0"/>
    </xf>
    <xf numFmtId="38" fontId="12" fillId="4" borderId="18" xfId="1" applyFont="1" applyFill="1" applyBorder="1" applyAlignment="1" applyProtection="1">
      <alignment horizontal="center" vertical="center" wrapText="1"/>
      <protection locked="0"/>
    </xf>
    <xf numFmtId="0" fontId="4" fillId="0" borderId="5"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38" fontId="4" fillId="12" borderId="1" xfId="0" applyNumberFormat="1" applyFont="1" applyFill="1" applyBorder="1" applyAlignment="1">
      <alignment horizontal="right" vertical="center" wrapText="1"/>
    </xf>
    <xf numFmtId="0" fontId="5" fillId="12" borderId="1" xfId="0" applyFont="1" applyFill="1" applyBorder="1" applyAlignment="1">
      <alignment horizontal="right" vertical="center" wrapText="1"/>
    </xf>
    <xf numFmtId="0" fontId="4" fillId="2" borderId="2"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9" borderId="2" xfId="0" applyFont="1" applyFill="1" applyBorder="1" applyAlignment="1" applyProtection="1">
      <alignment horizontal="left" vertical="center"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10"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6" fillId="0" borderId="4" xfId="0" applyFont="1" applyBorder="1" applyAlignment="1" applyProtection="1">
      <alignment horizontal="left" vertical="top" wrapText="1"/>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38" fontId="12" fillId="4" borderId="18" xfId="1" applyFont="1" applyFill="1" applyBorder="1" applyAlignment="1" applyProtection="1">
      <alignment horizontal="center" vertical="center" wrapText="1"/>
      <protection locked="0"/>
    </xf>
    <xf numFmtId="38" fontId="12" fillId="4" borderId="20" xfId="1" applyFont="1" applyFill="1" applyBorder="1" applyAlignment="1" applyProtection="1">
      <alignment horizontal="center" vertical="center" wrapText="1"/>
      <protection locked="0"/>
    </xf>
    <xf numFmtId="38" fontId="15" fillId="5" borderId="3" xfId="1" applyFont="1" applyFill="1" applyBorder="1" applyAlignment="1" applyProtection="1">
      <alignment horizontal="center" vertical="center"/>
      <protection locked="0"/>
    </xf>
    <xf numFmtId="38" fontId="10" fillId="0" borderId="0" xfId="1" applyFont="1" applyAlignment="1" applyProtection="1">
      <alignment horizontal="left" vertical="center"/>
      <protection locked="0"/>
    </xf>
    <xf numFmtId="38" fontId="12" fillId="0" borderId="14" xfId="1" applyFont="1" applyBorder="1" applyProtection="1">
      <alignment vertical="center"/>
      <protection locked="0"/>
    </xf>
    <xf numFmtId="38" fontId="12" fillId="0" borderId="15" xfId="1" applyFont="1" applyBorder="1" applyProtection="1">
      <alignment vertical="center"/>
      <protection locked="0"/>
    </xf>
    <xf numFmtId="38" fontId="12" fillId="0" borderId="16" xfId="1" applyFont="1" applyBorder="1" applyAlignment="1" applyProtection="1">
      <alignment horizontal="center" vertical="center"/>
      <protection locked="0"/>
    </xf>
    <xf numFmtId="38" fontId="12" fillId="0" borderId="17" xfId="1" applyFont="1" applyBorder="1" applyAlignment="1" applyProtection="1">
      <alignment horizontal="center" vertical="center"/>
      <protection locked="0"/>
    </xf>
    <xf numFmtId="38" fontId="12" fillId="0" borderId="2" xfId="1" applyFont="1" applyBorder="1" applyAlignment="1" applyProtection="1">
      <alignment horizontal="center" vertical="center"/>
      <protection locked="0"/>
    </xf>
    <xf numFmtId="38" fontId="12" fillId="4" borderId="18" xfId="1" applyFont="1" applyFill="1" applyBorder="1" applyAlignment="1" applyProtection="1">
      <alignment horizontal="center" vertical="center"/>
      <protection locked="0"/>
    </xf>
    <xf numFmtId="38" fontId="12" fillId="4" borderId="20" xfId="1" applyFont="1" applyFill="1" applyBorder="1" applyAlignment="1" applyProtection="1">
      <alignment horizontal="center" vertical="center"/>
      <protection locked="0"/>
    </xf>
    <xf numFmtId="38" fontId="15" fillId="0" borderId="3" xfId="1" applyFont="1" applyBorder="1" applyAlignment="1" applyProtection="1">
      <alignment horizontal="center" vertical="center"/>
    </xf>
    <xf numFmtId="38" fontId="10" fillId="7" borderId="0" xfId="1" applyFont="1" applyFill="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5" fillId="0" borderId="0" xfId="0" applyFont="1" applyAlignment="1">
      <alignment horizontal="left" vertical="center" wrapText="1"/>
    </xf>
    <xf numFmtId="0" fontId="4" fillId="0" borderId="7"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top"/>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2" xfId="0" applyFont="1" applyBorder="1" applyAlignment="1">
      <alignment horizontal="center" vertical="center" wrapText="1"/>
    </xf>
    <xf numFmtId="38" fontId="5" fillId="13" borderId="1" xfId="0" applyNumberFormat="1" applyFont="1" applyFill="1" applyBorder="1" applyAlignment="1">
      <alignment horizontal="right" vertical="center" wrapText="1"/>
    </xf>
    <xf numFmtId="0" fontId="5" fillId="13" borderId="1" xfId="0" applyFont="1" applyFill="1" applyBorder="1" applyAlignment="1">
      <alignment horizontal="right" vertical="center" wrapText="1"/>
    </xf>
    <xf numFmtId="0" fontId="4" fillId="0" borderId="1" xfId="0" applyFont="1" applyBorder="1" applyAlignment="1">
      <alignment horizontal="center" vertical="center" wrapText="1"/>
    </xf>
    <xf numFmtId="3" fontId="5" fillId="13" borderId="1" xfId="0" applyNumberFormat="1" applyFont="1" applyFill="1" applyBorder="1" applyAlignment="1">
      <alignment horizontal="right" vertical="center" wrapText="1"/>
    </xf>
    <xf numFmtId="0" fontId="4" fillId="2"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38" fontId="20" fillId="0" borderId="0" xfId="1" applyFont="1" applyAlignment="1">
      <alignment horizontal="center" vertical="center"/>
    </xf>
    <xf numFmtId="38" fontId="12" fillId="0" borderId="14" xfId="1" applyFont="1" applyBorder="1">
      <alignment vertical="center"/>
    </xf>
    <xf numFmtId="38" fontId="12" fillId="0" borderId="15" xfId="1" applyFont="1" applyBorder="1">
      <alignment vertical="center"/>
    </xf>
    <xf numFmtId="38" fontId="12" fillId="0" borderId="46" xfId="1" applyFont="1" applyBorder="1">
      <alignment vertical="center"/>
    </xf>
    <xf numFmtId="38" fontId="12" fillId="0" borderId="47" xfId="1" applyFont="1" applyBorder="1">
      <alignment vertical="center"/>
    </xf>
    <xf numFmtId="38" fontId="12" fillId="0" borderId="2" xfId="1" applyFont="1" applyBorder="1" applyAlignment="1">
      <alignment horizontal="center" vertical="center"/>
    </xf>
    <xf numFmtId="38" fontId="12" fillId="4" borderId="18" xfId="1" applyFont="1" applyFill="1" applyBorder="1" applyAlignment="1">
      <alignment horizontal="center" vertical="center"/>
    </xf>
    <xf numFmtId="38" fontId="12" fillId="4" borderId="20" xfId="1" applyFont="1" applyFill="1" applyBorder="1" applyAlignment="1">
      <alignment horizontal="center" vertical="center"/>
    </xf>
    <xf numFmtId="38" fontId="12" fillId="4" borderId="18" xfId="1" applyFont="1" applyFill="1" applyBorder="1" applyAlignment="1">
      <alignment horizontal="center" vertical="center" wrapText="1"/>
    </xf>
    <xf numFmtId="38" fontId="12" fillId="4" borderId="20" xfId="1"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11">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ill>
        <patternFill>
          <fgColor rgb="FFFF0000"/>
        </patternFill>
      </fill>
    </dxf>
    <dxf>
      <fill>
        <patternFill>
          <bgColor rgb="FFFF0000"/>
        </patternFill>
      </fill>
    </dxf>
    <dxf>
      <font>
        <color auto="1"/>
      </font>
      <fill>
        <patternFill>
          <bgColor rgb="FFFF9999"/>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32</xdr:row>
      <xdr:rowOff>44823</xdr:rowOff>
    </xdr:from>
    <xdr:to>
      <xdr:col>5</xdr:col>
      <xdr:colOff>649941</xdr:colOff>
      <xdr:row>33</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91</xdr:row>
      <xdr:rowOff>44823</xdr:rowOff>
    </xdr:from>
    <xdr:to>
      <xdr:col>5</xdr:col>
      <xdr:colOff>649941</xdr:colOff>
      <xdr:row>92</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142875</xdr:rowOff>
        </xdr:from>
        <xdr:to>
          <xdr:col>0</xdr:col>
          <xdr:colOff>447675</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52</xdr:row>
          <xdr:rowOff>9525</xdr:rowOff>
        </xdr:from>
        <xdr:to>
          <xdr:col>0</xdr:col>
          <xdr:colOff>428625</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56</xdr:row>
          <xdr:rowOff>38100</xdr:rowOff>
        </xdr:from>
        <xdr:to>
          <xdr:col>0</xdr:col>
          <xdr:colOff>466725</xdr:colOff>
          <xdr:row>57</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id="{00000000-0008-0000-0200-000004000000}"/>
            </a:ext>
          </a:extLst>
        </xdr:cNvPr>
        <xdr:cNvSpPr>
          <a:spLocks noChangeArrowheads="1"/>
        </xdr:cNvSpPr>
      </xdr:nvSpPr>
      <xdr:spPr bwMode="auto">
        <a:xfrm>
          <a:off x="1304925" y="2555874"/>
          <a:ext cx="2851150" cy="79057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731559" y="68342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731559" y="1236636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731559" y="178984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731559" y="231791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731559" y="405298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7" name="角丸四角形吹き出し 6">
          <a:extLst>
            <a:ext uri="{FF2B5EF4-FFF2-40B4-BE49-F238E27FC236}">
              <a16:creationId xmlns:a16="http://schemas.microsoft.com/office/drawing/2014/main" id="{00000000-0008-0000-0300-000007000000}"/>
            </a:ext>
          </a:extLst>
        </xdr:cNvPr>
        <xdr:cNvSpPr>
          <a:spLocks noChangeArrowheads="1"/>
        </xdr:cNvSpPr>
      </xdr:nvSpPr>
      <xdr:spPr bwMode="auto">
        <a:xfrm>
          <a:off x="7328647" y="1151516"/>
          <a:ext cx="1633818" cy="724124"/>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8" name="角丸四角形吹き出し 7">
          <a:extLst>
            <a:ext uri="{FF2B5EF4-FFF2-40B4-BE49-F238E27FC236}">
              <a16:creationId xmlns:a16="http://schemas.microsoft.com/office/drawing/2014/main" id="{00000000-0008-0000-0300-000008000000}"/>
            </a:ext>
          </a:extLst>
        </xdr:cNvPr>
        <xdr:cNvSpPr>
          <a:spLocks noChangeArrowheads="1"/>
        </xdr:cNvSpPr>
      </xdr:nvSpPr>
      <xdr:spPr bwMode="auto">
        <a:xfrm>
          <a:off x="2205318" y="2045298"/>
          <a:ext cx="2312472" cy="425524"/>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9" name="角丸四角形吹き出し 8">
          <a:extLst>
            <a:ext uri="{FF2B5EF4-FFF2-40B4-BE49-F238E27FC236}">
              <a16:creationId xmlns:a16="http://schemas.microsoft.com/office/drawing/2014/main" id="{00000000-0008-0000-0300-000009000000}"/>
            </a:ext>
          </a:extLst>
        </xdr:cNvPr>
        <xdr:cNvSpPr>
          <a:spLocks noChangeArrowheads="1"/>
        </xdr:cNvSpPr>
      </xdr:nvSpPr>
      <xdr:spPr bwMode="auto">
        <a:xfrm>
          <a:off x="291352" y="1005840"/>
          <a:ext cx="2272553" cy="425525"/>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a:spLocks noChangeArrowheads="1"/>
        </xdr:cNvSpPr>
      </xdr:nvSpPr>
      <xdr:spPr bwMode="auto">
        <a:xfrm>
          <a:off x="7552765" y="302312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a:spLocks noChangeArrowheads="1"/>
        </xdr:cNvSpPr>
      </xdr:nvSpPr>
      <xdr:spPr bwMode="auto">
        <a:xfrm>
          <a:off x="7507941" y="2788471"/>
          <a:ext cx="3276601" cy="730399"/>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10" name="角丸四角形吹き出し 34">
          <a:extLst>
            <a:ext uri="{FF2B5EF4-FFF2-40B4-BE49-F238E27FC236}">
              <a16:creationId xmlns:a16="http://schemas.microsoft.com/office/drawing/2014/main" id="{00000000-0008-0000-0500-00000A000000}"/>
            </a:ext>
          </a:extLst>
        </xdr:cNvPr>
        <xdr:cNvSpPr>
          <a:spLocks noChangeArrowheads="1"/>
        </xdr:cNvSpPr>
      </xdr:nvSpPr>
      <xdr:spPr bwMode="auto">
        <a:xfrm>
          <a:off x="2498089" y="5220547"/>
          <a:ext cx="1940137" cy="24934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08"/>
  <sheetViews>
    <sheetView view="pageLayout" topLeftCell="A56" zoomScaleNormal="100" workbookViewId="0">
      <selection activeCell="L106" sqref="A106:XFD106"/>
    </sheetView>
  </sheetViews>
  <sheetFormatPr defaultColWidth="9" defaultRowHeight="20.25" customHeight="1" x14ac:dyDescent="0.4"/>
  <cols>
    <col min="1" max="10" width="9.5" style="128" customWidth="1"/>
    <col min="11" max="11" width="11.5" style="128" customWidth="1"/>
    <col min="12" max="16384" width="9" style="96"/>
  </cols>
  <sheetData>
    <row r="2" spans="1:11" ht="20.25" customHeight="1" x14ac:dyDescent="0.4">
      <c r="A2" s="127" t="s">
        <v>125</v>
      </c>
    </row>
    <row r="3" spans="1:11" ht="20.25" customHeight="1" x14ac:dyDescent="0.4">
      <c r="A3" s="128" t="s">
        <v>0</v>
      </c>
    </row>
    <row r="4" spans="1:11" ht="20.25" customHeight="1" x14ac:dyDescent="0.4">
      <c r="H4" s="128" t="s">
        <v>155</v>
      </c>
    </row>
    <row r="6" spans="1:11" ht="20.25" customHeight="1" x14ac:dyDescent="0.4">
      <c r="H6" s="128" t="s">
        <v>156</v>
      </c>
    </row>
    <row r="7" spans="1:11" ht="20.25" customHeight="1" x14ac:dyDescent="0.4">
      <c r="H7" s="128" t="s">
        <v>157</v>
      </c>
    </row>
    <row r="8" spans="1:11" ht="20.25" customHeight="1" x14ac:dyDescent="0.4">
      <c r="H8" s="128" t="s">
        <v>158</v>
      </c>
    </row>
    <row r="9" spans="1:11" ht="20.25" customHeight="1" x14ac:dyDescent="0.4">
      <c r="H9" s="128" t="s">
        <v>137</v>
      </c>
    </row>
    <row r="10" spans="1:11" ht="20.25" customHeight="1" x14ac:dyDescent="0.4">
      <c r="H10" s="128" t="s">
        <v>138</v>
      </c>
    </row>
    <row r="11" spans="1:11" ht="20.25" customHeight="1" x14ac:dyDescent="0.4">
      <c r="H11" s="128" t="s">
        <v>139</v>
      </c>
    </row>
    <row r="12" spans="1:11" ht="20.25" customHeight="1" thickBot="1" x14ac:dyDescent="0.45">
      <c r="A12" s="129" t="s">
        <v>133</v>
      </c>
      <c r="B12" s="129"/>
      <c r="C12" s="129"/>
      <c r="D12" s="129"/>
      <c r="E12" s="129"/>
      <c r="F12" s="129"/>
    </row>
    <row r="13" spans="1:11" ht="20.25" customHeight="1" thickBot="1" x14ac:dyDescent="0.45">
      <c r="A13" s="138" t="s">
        <v>130</v>
      </c>
      <c r="B13" s="138"/>
      <c r="C13" s="130" t="s">
        <v>27</v>
      </c>
      <c r="D13" s="139">
        <f>'【フォーム】収支計算書　※提出必須'!B28</f>
        <v>9630000</v>
      </c>
      <c r="E13" s="140"/>
      <c r="F13" s="131" t="s">
        <v>129</v>
      </c>
    </row>
    <row r="14" spans="1:11" ht="20.25" customHeight="1" thickBot="1" x14ac:dyDescent="0.45">
      <c r="A14" s="142" t="s">
        <v>131</v>
      </c>
      <c r="B14" s="142"/>
      <c r="C14" s="130" t="s">
        <v>27</v>
      </c>
      <c r="D14" s="139">
        <f>'【フォーム】収支計算書　※提出必須'!B8</f>
        <v>1930000</v>
      </c>
      <c r="E14" s="140"/>
      <c r="F14" s="131" t="s">
        <v>129</v>
      </c>
      <c r="H14" s="96"/>
      <c r="I14" s="96"/>
      <c r="J14" s="96"/>
      <c r="K14" s="96"/>
    </row>
    <row r="15" spans="1:11" ht="20.25" customHeight="1" thickBot="1" x14ac:dyDescent="0.45">
      <c r="A15" s="142" t="s">
        <v>132</v>
      </c>
      <c r="B15" s="142"/>
      <c r="C15" s="130" t="s">
        <v>27</v>
      </c>
      <c r="D15" s="139">
        <f>'【フォーム】収支計算書　※提出必須'!B7</f>
        <v>7700000</v>
      </c>
      <c r="E15" s="140"/>
      <c r="F15" s="131" t="s">
        <v>129</v>
      </c>
      <c r="G15" s="132" t="s">
        <v>135</v>
      </c>
      <c r="H15" s="132"/>
      <c r="I15" s="132"/>
      <c r="J15" s="132"/>
      <c r="K15" s="132"/>
    </row>
    <row r="17" spans="1:11" ht="20.25" customHeight="1" thickBot="1" x14ac:dyDescent="0.45">
      <c r="A17" s="129" t="s">
        <v>134</v>
      </c>
      <c r="B17" s="129"/>
      <c r="C17" s="129"/>
      <c r="D17" s="129"/>
      <c r="E17" s="129"/>
      <c r="F17" s="129"/>
      <c r="G17" s="129"/>
      <c r="H17" s="129"/>
      <c r="I17" s="129"/>
      <c r="J17" s="129"/>
      <c r="K17" s="129"/>
    </row>
    <row r="18" spans="1:11" ht="20.25" customHeight="1" thickBot="1" x14ac:dyDescent="0.45">
      <c r="A18" s="138" t="s">
        <v>8</v>
      </c>
      <c r="B18" s="138"/>
      <c r="C18" s="130" t="s">
        <v>27</v>
      </c>
      <c r="D18" s="139">
        <f>'【フォーム】収支計算書　※提出必須'!C9</f>
        <v>9862292</v>
      </c>
      <c r="E18" s="140"/>
      <c r="F18" s="131" t="s">
        <v>129</v>
      </c>
      <c r="G18" s="141" t="s">
        <v>9</v>
      </c>
      <c r="H18" s="141"/>
      <c r="I18" s="141"/>
      <c r="J18" s="141"/>
      <c r="K18" s="141"/>
    </row>
    <row r="19" spans="1:11" ht="20.25" customHeight="1" thickBot="1" x14ac:dyDescent="0.45">
      <c r="A19" s="142" t="s">
        <v>10</v>
      </c>
      <c r="B19" s="142"/>
      <c r="C19" s="130" t="s">
        <v>27</v>
      </c>
      <c r="D19" s="139">
        <f>'【フォーム】収支計算書　※提出必須'!C8</f>
        <v>2162292</v>
      </c>
      <c r="E19" s="140"/>
      <c r="F19" s="131" t="s">
        <v>129</v>
      </c>
      <c r="G19" s="143" t="s">
        <v>11</v>
      </c>
      <c r="H19" s="143"/>
      <c r="I19" s="143"/>
      <c r="J19" s="143"/>
      <c r="K19" s="143"/>
    </row>
    <row r="20" spans="1:11" ht="20.25" customHeight="1" thickBot="1" x14ac:dyDescent="0.45">
      <c r="A20" s="142" t="s">
        <v>12</v>
      </c>
      <c r="B20" s="142"/>
      <c r="C20" s="130" t="s">
        <v>27</v>
      </c>
      <c r="D20" s="139">
        <f>'【フォーム】収支計算書　※提出必須'!C7</f>
        <v>7700000</v>
      </c>
      <c r="E20" s="140"/>
      <c r="F20" s="131" t="s">
        <v>129</v>
      </c>
      <c r="G20" s="159" t="s">
        <v>13</v>
      </c>
      <c r="H20" s="159"/>
      <c r="I20" s="159"/>
      <c r="J20" s="159"/>
      <c r="K20" s="159"/>
    </row>
    <row r="21" spans="1:11" ht="20.25" customHeight="1" thickBot="1" x14ac:dyDescent="0.45">
      <c r="A21" s="142" t="s">
        <v>14</v>
      </c>
      <c r="B21" s="142"/>
      <c r="C21" s="130" t="s">
        <v>27</v>
      </c>
      <c r="D21" s="139">
        <f>'【フォーム】収支計算書　※提出必須'!F7</f>
        <v>0</v>
      </c>
      <c r="E21" s="140"/>
      <c r="F21" s="131" t="s">
        <v>129</v>
      </c>
      <c r="G21" s="160" t="s">
        <v>15</v>
      </c>
      <c r="H21" s="160"/>
      <c r="I21" s="160"/>
      <c r="J21" s="160"/>
      <c r="K21" s="160"/>
    </row>
    <row r="23" spans="1:11" ht="20.25" customHeight="1" x14ac:dyDescent="0.4">
      <c r="A23" s="128" t="s">
        <v>16</v>
      </c>
    </row>
    <row r="24" spans="1:11" ht="20.25" customHeight="1" x14ac:dyDescent="0.4">
      <c r="A24" s="161" t="s">
        <v>126</v>
      </c>
      <c r="B24" s="161"/>
      <c r="C24" s="161"/>
      <c r="D24" s="161"/>
      <c r="E24" s="161"/>
      <c r="F24" s="161"/>
      <c r="G24" s="161"/>
      <c r="H24" s="161"/>
      <c r="I24" s="161"/>
      <c r="J24" s="161"/>
      <c r="K24" s="161"/>
    </row>
    <row r="25" spans="1:11" ht="20.25" customHeight="1" x14ac:dyDescent="0.4">
      <c r="A25" s="161"/>
      <c r="B25" s="161"/>
      <c r="C25" s="161"/>
      <c r="D25" s="161"/>
      <c r="E25" s="161"/>
      <c r="F25" s="161"/>
      <c r="G25" s="161"/>
      <c r="H25" s="161"/>
      <c r="I25" s="161"/>
      <c r="J25" s="161"/>
      <c r="K25" s="161"/>
    </row>
    <row r="26" spans="1:11" ht="20.25" customHeight="1" x14ac:dyDescent="0.4">
      <c r="A26" s="161"/>
      <c r="B26" s="161"/>
      <c r="C26" s="161"/>
      <c r="D26" s="161"/>
      <c r="E26" s="161"/>
      <c r="F26" s="161"/>
      <c r="G26" s="161"/>
      <c r="H26" s="161"/>
      <c r="I26" s="161"/>
      <c r="J26" s="161"/>
      <c r="K26" s="161"/>
    </row>
    <row r="27" spans="1:11" ht="20.25" customHeight="1" x14ac:dyDescent="0.4">
      <c r="A27" s="161"/>
      <c r="B27" s="161"/>
      <c r="C27" s="161"/>
      <c r="D27" s="161"/>
      <c r="E27" s="161"/>
      <c r="F27" s="161"/>
      <c r="G27" s="161"/>
      <c r="H27" s="161"/>
      <c r="I27" s="161"/>
      <c r="J27" s="161"/>
      <c r="K27" s="161"/>
    </row>
    <row r="28" spans="1:11" ht="20.25" customHeight="1" x14ac:dyDescent="0.4">
      <c r="A28" s="128" t="s">
        <v>40</v>
      </c>
    </row>
    <row r="29" spans="1:11" ht="20.25" customHeight="1" x14ac:dyDescent="0.4">
      <c r="A29" s="128" t="s">
        <v>21</v>
      </c>
      <c r="G29" s="128" t="s">
        <v>22</v>
      </c>
    </row>
    <row r="30" spans="1:11" ht="20.25" customHeight="1" x14ac:dyDescent="0.4">
      <c r="A30" s="153" t="s">
        <v>159</v>
      </c>
      <c r="B30" s="154"/>
      <c r="C30" s="154"/>
      <c r="D30" s="154"/>
      <c r="E30" s="155"/>
      <c r="G30" s="153" t="s">
        <v>166</v>
      </c>
      <c r="H30" s="165"/>
      <c r="I30" s="165"/>
      <c r="J30" s="165"/>
      <c r="K30" s="166"/>
    </row>
    <row r="31" spans="1:11" ht="20.25" customHeight="1" x14ac:dyDescent="0.4">
      <c r="A31" s="162"/>
      <c r="B31" s="163"/>
      <c r="C31" s="163"/>
      <c r="D31" s="163"/>
      <c r="E31" s="164"/>
      <c r="G31" s="167"/>
      <c r="H31" s="168"/>
      <c r="I31" s="168"/>
      <c r="J31" s="168"/>
      <c r="K31" s="169"/>
    </row>
    <row r="32" spans="1:11" ht="20.25" customHeight="1" x14ac:dyDescent="0.4">
      <c r="A32" s="162"/>
      <c r="B32" s="163"/>
      <c r="C32" s="163"/>
      <c r="D32" s="163"/>
      <c r="E32" s="164"/>
      <c r="G32" s="167"/>
      <c r="H32" s="168"/>
      <c r="I32" s="168"/>
      <c r="J32" s="168"/>
      <c r="K32" s="169"/>
    </row>
    <row r="33" spans="1:11" ht="20.25" customHeight="1" x14ac:dyDescent="0.4">
      <c r="A33" s="162"/>
      <c r="B33" s="163"/>
      <c r="C33" s="163"/>
      <c r="D33" s="163"/>
      <c r="E33" s="164"/>
      <c r="F33" s="173"/>
      <c r="G33" s="167"/>
      <c r="H33" s="168"/>
      <c r="I33" s="168"/>
      <c r="J33" s="168"/>
      <c r="K33" s="169"/>
    </row>
    <row r="34" spans="1:11" ht="20.25" customHeight="1" x14ac:dyDescent="0.4">
      <c r="A34" s="162"/>
      <c r="B34" s="163"/>
      <c r="C34" s="163"/>
      <c r="D34" s="163"/>
      <c r="E34" s="164"/>
      <c r="F34" s="173"/>
      <c r="G34" s="167"/>
      <c r="H34" s="168"/>
      <c r="I34" s="168"/>
      <c r="J34" s="168"/>
      <c r="K34" s="169"/>
    </row>
    <row r="35" spans="1:11" ht="20.25" customHeight="1" x14ac:dyDescent="0.4">
      <c r="A35" s="162"/>
      <c r="B35" s="163"/>
      <c r="C35" s="163"/>
      <c r="D35" s="163"/>
      <c r="E35" s="164"/>
      <c r="G35" s="167"/>
      <c r="H35" s="168"/>
      <c r="I35" s="168"/>
      <c r="J35" s="168"/>
      <c r="K35" s="169"/>
    </row>
    <row r="36" spans="1:11" ht="20.25" customHeight="1" x14ac:dyDescent="0.4">
      <c r="A36" s="162"/>
      <c r="B36" s="163"/>
      <c r="C36" s="163"/>
      <c r="D36" s="163"/>
      <c r="E36" s="164"/>
      <c r="G36" s="167"/>
      <c r="H36" s="168"/>
      <c r="I36" s="168"/>
      <c r="J36" s="168"/>
      <c r="K36" s="169"/>
    </row>
    <row r="37" spans="1:11" ht="20.25" customHeight="1" x14ac:dyDescent="0.4">
      <c r="A37" s="162"/>
      <c r="B37" s="163"/>
      <c r="C37" s="163"/>
      <c r="D37" s="163"/>
      <c r="E37" s="164"/>
      <c r="G37" s="167"/>
      <c r="H37" s="168"/>
      <c r="I37" s="168"/>
      <c r="J37" s="168"/>
      <c r="K37" s="169"/>
    </row>
    <row r="38" spans="1:11" ht="191.25" customHeight="1" x14ac:dyDescent="0.4">
      <c r="A38" s="156"/>
      <c r="B38" s="157"/>
      <c r="C38" s="157"/>
      <c r="D38" s="157"/>
      <c r="E38" s="158"/>
      <c r="G38" s="170"/>
      <c r="H38" s="171"/>
      <c r="I38" s="171"/>
      <c r="J38" s="171"/>
      <c r="K38" s="172"/>
    </row>
    <row r="39" spans="1:11" ht="20.25" customHeight="1" x14ac:dyDescent="0.4">
      <c r="A39" s="128" t="s">
        <v>19</v>
      </c>
    </row>
    <row r="40" spans="1:11" ht="20.25" customHeight="1" x14ac:dyDescent="0.4">
      <c r="A40" s="174" t="s">
        <v>169</v>
      </c>
      <c r="B40" s="154"/>
      <c r="C40" s="154"/>
      <c r="D40" s="154"/>
      <c r="E40" s="154"/>
      <c r="F40" s="154"/>
      <c r="G40" s="154"/>
      <c r="H40" s="154"/>
      <c r="I40" s="154"/>
      <c r="J40" s="154"/>
      <c r="K40" s="155"/>
    </row>
    <row r="41" spans="1:11" ht="87" customHeight="1" x14ac:dyDescent="0.4">
      <c r="A41" s="156"/>
      <c r="B41" s="157"/>
      <c r="C41" s="157"/>
      <c r="D41" s="157"/>
      <c r="E41" s="157"/>
      <c r="F41" s="157"/>
      <c r="G41" s="157"/>
      <c r="H41" s="157"/>
      <c r="I41" s="157"/>
      <c r="J41" s="157"/>
      <c r="K41" s="158"/>
    </row>
    <row r="42" spans="1:11" ht="20.25" customHeight="1" x14ac:dyDescent="0.4">
      <c r="A42" s="128" t="s">
        <v>20</v>
      </c>
    </row>
    <row r="43" spans="1:11" ht="20.25" customHeight="1" x14ac:dyDescent="0.4">
      <c r="A43" s="153" t="s">
        <v>161</v>
      </c>
      <c r="B43" s="154"/>
      <c r="C43" s="154"/>
      <c r="D43" s="154"/>
      <c r="E43" s="154"/>
      <c r="F43" s="154"/>
      <c r="G43" s="154"/>
      <c r="H43" s="154"/>
      <c r="I43" s="154"/>
      <c r="J43" s="154"/>
      <c r="K43" s="155"/>
    </row>
    <row r="44" spans="1:11" ht="48.75" customHeight="1" x14ac:dyDescent="0.4">
      <c r="A44" s="156"/>
      <c r="B44" s="157"/>
      <c r="C44" s="157"/>
      <c r="D44" s="157"/>
      <c r="E44" s="157"/>
      <c r="F44" s="157"/>
      <c r="G44" s="157"/>
      <c r="H44" s="157"/>
      <c r="I44" s="157"/>
      <c r="J44" s="157"/>
      <c r="K44" s="158"/>
    </row>
    <row r="45" spans="1:11" ht="20.25" customHeight="1" x14ac:dyDescent="0.4">
      <c r="A45" s="128" t="s">
        <v>31</v>
      </c>
    </row>
    <row r="46" spans="1:11" ht="20.25" customHeight="1" x14ac:dyDescent="0.4">
      <c r="A46" s="144" t="s">
        <v>170</v>
      </c>
      <c r="B46" s="145"/>
      <c r="C46" s="145"/>
      <c r="D46" s="145"/>
      <c r="E46" s="145"/>
      <c r="F46" s="145"/>
      <c r="G46" s="145"/>
      <c r="H46" s="145"/>
      <c r="I46" s="145"/>
      <c r="J46" s="145"/>
      <c r="K46" s="146"/>
    </row>
    <row r="47" spans="1:11" ht="20.25" customHeight="1" x14ac:dyDescent="0.4">
      <c r="A47" s="147"/>
      <c r="B47" s="148"/>
      <c r="C47" s="148"/>
      <c r="D47" s="148"/>
      <c r="E47" s="148"/>
      <c r="F47" s="148"/>
      <c r="G47" s="148"/>
      <c r="H47" s="148"/>
      <c r="I47" s="148"/>
      <c r="J47" s="148"/>
      <c r="K47" s="149"/>
    </row>
    <row r="48" spans="1:11" ht="20.25" customHeight="1" x14ac:dyDescent="0.4">
      <c r="A48" s="150"/>
      <c r="B48" s="151"/>
      <c r="C48" s="151"/>
      <c r="D48" s="151"/>
      <c r="E48" s="151"/>
      <c r="F48" s="151"/>
      <c r="G48" s="151"/>
      <c r="H48" s="151"/>
      <c r="I48" s="151"/>
      <c r="J48" s="151"/>
      <c r="K48" s="152"/>
    </row>
    <row r="50" spans="1:11" ht="20.25" customHeight="1" x14ac:dyDescent="0.4">
      <c r="A50" s="128" t="s">
        <v>23</v>
      </c>
    </row>
    <row r="51" spans="1:11" ht="20.25" customHeight="1" x14ac:dyDescent="0.4">
      <c r="A51" s="153" t="s">
        <v>160</v>
      </c>
      <c r="B51" s="154"/>
      <c r="C51" s="154"/>
      <c r="D51" s="154"/>
      <c r="E51" s="154"/>
      <c r="F51" s="154"/>
      <c r="G51" s="154"/>
      <c r="H51" s="154"/>
      <c r="I51" s="154"/>
      <c r="J51" s="154"/>
      <c r="K51" s="155"/>
    </row>
    <row r="52" spans="1:11" ht="20.25" customHeight="1" x14ac:dyDescent="0.4">
      <c r="A52" s="167"/>
      <c r="B52" s="163"/>
      <c r="C52" s="163"/>
      <c r="D52" s="163"/>
      <c r="E52" s="163"/>
      <c r="F52" s="163"/>
      <c r="G52" s="163"/>
      <c r="H52" s="163"/>
      <c r="I52" s="163"/>
      <c r="J52" s="163"/>
      <c r="K52" s="164"/>
    </row>
    <row r="53" spans="1:11" ht="20.25" customHeight="1" x14ac:dyDescent="0.4">
      <c r="A53" s="167"/>
      <c r="B53" s="163"/>
      <c r="C53" s="163"/>
      <c r="D53" s="163"/>
      <c r="E53" s="163"/>
      <c r="F53" s="163"/>
      <c r="G53" s="163"/>
      <c r="H53" s="163"/>
      <c r="I53" s="163"/>
      <c r="J53" s="163"/>
      <c r="K53" s="164"/>
    </row>
    <row r="54" spans="1:11" ht="20.25" customHeight="1" x14ac:dyDescent="0.4">
      <c r="A54" s="167"/>
      <c r="B54" s="163"/>
      <c r="C54" s="163"/>
      <c r="D54" s="163"/>
      <c r="E54" s="163"/>
      <c r="F54" s="163"/>
      <c r="G54" s="163"/>
      <c r="H54" s="163"/>
      <c r="I54" s="163"/>
      <c r="J54" s="163"/>
      <c r="K54" s="164"/>
    </row>
    <row r="55" spans="1:11" ht="20.25" customHeight="1" x14ac:dyDescent="0.4">
      <c r="A55" s="167"/>
      <c r="B55" s="163"/>
      <c r="C55" s="163"/>
      <c r="D55" s="163"/>
      <c r="E55" s="163"/>
      <c r="F55" s="163"/>
      <c r="G55" s="163"/>
      <c r="H55" s="163"/>
      <c r="I55" s="163"/>
      <c r="J55" s="163"/>
      <c r="K55" s="164"/>
    </row>
    <row r="56" spans="1:11" ht="12" customHeight="1" x14ac:dyDescent="0.4">
      <c r="A56" s="167"/>
      <c r="B56" s="163"/>
      <c r="C56" s="163"/>
      <c r="D56" s="163"/>
      <c r="E56" s="163"/>
      <c r="F56" s="163"/>
      <c r="G56" s="163"/>
      <c r="H56" s="163"/>
      <c r="I56" s="163"/>
      <c r="J56" s="163"/>
      <c r="K56" s="164"/>
    </row>
    <row r="57" spans="1:11" ht="20.25" hidden="1" customHeight="1" x14ac:dyDescent="0.4">
      <c r="A57" s="167"/>
      <c r="B57" s="163"/>
      <c r="C57" s="163"/>
      <c r="D57" s="163"/>
      <c r="E57" s="163"/>
      <c r="F57" s="163"/>
      <c r="G57" s="163"/>
      <c r="H57" s="163"/>
      <c r="I57" s="163"/>
      <c r="J57" s="163"/>
      <c r="K57" s="164"/>
    </row>
    <row r="58" spans="1:11" ht="20.25" hidden="1" customHeight="1" x14ac:dyDescent="0.4">
      <c r="A58" s="167"/>
      <c r="B58" s="163"/>
      <c r="C58" s="163"/>
      <c r="D58" s="163"/>
      <c r="E58" s="163"/>
      <c r="F58" s="163"/>
      <c r="G58" s="163"/>
      <c r="H58" s="163"/>
      <c r="I58" s="163"/>
      <c r="J58" s="163"/>
      <c r="K58" s="164"/>
    </row>
    <row r="59" spans="1:11" ht="20.25" hidden="1" customHeight="1" x14ac:dyDescent="0.4">
      <c r="A59" s="156"/>
      <c r="B59" s="157"/>
      <c r="C59" s="157"/>
      <c r="D59" s="157"/>
      <c r="E59" s="157"/>
      <c r="F59" s="157"/>
      <c r="G59" s="157"/>
      <c r="H59" s="157"/>
      <c r="I59" s="157"/>
      <c r="J59" s="157"/>
      <c r="K59" s="158"/>
    </row>
    <row r="60" spans="1:11" ht="20.25" customHeight="1" x14ac:dyDescent="0.4">
      <c r="A60" s="134"/>
      <c r="B60" s="134"/>
      <c r="C60" s="134"/>
      <c r="D60" s="134"/>
      <c r="E60" s="134"/>
      <c r="F60" s="134"/>
      <c r="G60" s="134"/>
      <c r="H60" s="134"/>
      <c r="I60" s="134"/>
      <c r="J60" s="134"/>
      <c r="K60" s="134"/>
    </row>
    <row r="61" spans="1:11" ht="20.25" customHeight="1" x14ac:dyDescent="0.4">
      <c r="A61" s="128" t="s">
        <v>38</v>
      </c>
    </row>
    <row r="62" spans="1:11" ht="20.25" customHeight="1" x14ac:dyDescent="0.4">
      <c r="A62" s="175" t="s">
        <v>24</v>
      </c>
      <c r="B62" s="176"/>
      <c r="C62" s="6">
        <f>LEN(A63)</f>
        <v>263</v>
      </c>
      <c r="D62" s="177" t="s">
        <v>39</v>
      </c>
      <c r="E62" s="177"/>
      <c r="F62" s="178" t="str">
        <f>IF($C$62&lt;700,"OK","700文字を越えています。700文字以内になるようご調整ください。")</f>
        <v>OK</v>
      </c>
      <c r="G62" s="178"/>
      <c r="H62" s="178"/>
      <c r="I62" s="178"/>
      <c r="J62" s="178"/>
      <c r="K62" s="178"/>
    </row>
    <row r="63" spans="1:11" ht="20.25" customHeight="1" x14ac:dyDescent="0.4">
      <c r="A63" s="174" t="s">
        <v>168</v>
      </c>
      <c r="B63" s="154"/>
      <c r="C63" s="154"/>
      <c r="D63" s="154"/>
      <c r="E63" s="154"/>
      <c r="F63" s="154"/>
      <c r="G63" s="154"/>
      <c r="H63" s="154"/>
      <c r="I63" s="154"/>
      <c r="J63" s="154"/>
      <c r="K63" s="155"/>
    </row>
    <row r="64" spans="1:11" ht="20.25" customHeight="1" x14ac:dyDescent="0.4">
      <c r="A64" s="167"/>
      <c r="B64" s="163"/>
      <c r="C64" s="163"/>
      <c r="D64" s="163"/>
      <c r="E64" s="163"/>
      <c r="F64" s="163"/>
      <c r="G64" s="163"/>
      <c r="H64" s="163"/>
      <c r="I64" s="163"/>
      <c r="J64" s="163"/>
      <c r="K64" s="164"/>
    </row>
    <row r="65" spans="1:11" ht="20.25" customHeight="1" x14ac:dyDescent="0.4">
      <c r="A65" s="167"/>
      <c r="B65" s="163"/>
      <c r="C65" s="163"/>
      <c r="D65" s="163"/>
      <c r="E65" s="163"/>
      <c r="F65" s="163"/>
      <c r="G65" s="163"/>
      <c r="H65" s="163"/>
      <c r="I65" s="163"/>
      <c r="J65" s="163"/>
      <c r="K65" s="164"/>
    </row>
    <row r="66" spans="1:11" ht="20.25" customHeight="1" x14ac:dyDescent="0.4">
      <c r="A66" s="167"/>
      <c r="B66" s="163"/>
      <c r="C66" s="163"/>
      <c r="D66" s="163"/>
      <c r="E66" s="163"/>
      <c r="F66" s="163"/>
      <c r="G66" s="163"/>
      <c r="H66" s="163"/>
      <c r="I66" s="163"/>
      <c r="J66" s="163"/>
      <c r="K66" s="164"/>
    </row>
    <row r="67" spans="1:11" ht="20.25" customHeight="1" x14ac:dyDescent="0.4">
      <c r="A67" s="167"/>
      <c r="B67" s="163"/>
      <c r="C67" s="163"/>
      <c r="D67" s="163"/>
      <c r="E67" s="163"/>
      <c r="F67" s="163"/>
      <c r="G67" s="163"/>
      <c r="H67" s="163"/>
      <c r="I67" s="163"/>
      <c r="J67" s="163"/>
      <c r="K67" s="164"/>
    </row>
    <row r="68" spans="1:11" ht="20.25" customHeight="1" x14ac:dyDescent="0.4">
      <c r="A68" s="167"/>
      <c r="B68" s="163"/>
      <c r="C68" s="163"/>
      <c r="D68" s="163"/>
      <c r="E68" s="163"/>
      <c r="F68" s="163"/>
      <c r="G68" s="163"/>
      <c r="H68" s="163"/>
      <c r="I68" s="163"/>
      <c r="J68" s="163"/>
      <c r="K68" s="164"/>
    </row>
    <row r="69" spans="1:11" ht="14.25" customHeight="1" x14ac:dyDescent="0.4">
      <c r="A69" s="162"/>
      <c r="B69" s="163"/>
      <c r="C69" s="163"/>
      <c r="D69" s="163"/>
      <c r="E69" s="163"/>
      <c r="F69" s="163"/>
      <c r="G69" s="163"/>
      <c r="H69" s="163"/>
      <c r="I69" s="163"/>
      <c r="J69" s="163"/>
      <c r="K69" s="164"/>
    </row>
    <row r="70" spans="1:11" ht="15.75" customHeight="1" x14ac:dyDescent="0.4">
      <c r="A70" s="156"/>
      <c r="B70" s="157"/>
      <c r="C70" s="157"/>
      <c r="D70" s="157"/>
      <c r="E70" s="157"/>
      <c r="F70" s="157"/>
      <c r="G70" s="157"/>
      <c r="H70" s="157"/>
      <c r="I70" s="157"/>
      <c r="J70" s="157"/>
      <c r="K70" s="158"/>
    </row>
    <row r="72" spans="1:11" ht="20.25" customHeight="1" x14ac:dyDescent="0.4">
      <c r="A72" s="128" t="s">
        <v>29</v>
      </c>
    </row>
    <row r="73" spans="1:11" ht="20.25" customHeight="1" x14ac:dyDescent="0.4">
      <c r="A73" s="153" t="s">
        <v>162</v>
      </c>
      <c r="B73" s="154"/>
      <c r="C73" s="154"/>
      <c r="D73" s="154"/>
      <c r="E73" s="154"/>
      <c r="F73" s="154"/>
      <c r="G73" s="154"/>
      <c r="H73" s="154"/>
      <c r="I73" s="154"/>
      <c r="J73" s="154"/>
      <c r="K73" s="155"/>
    </row>
    <row r="74" spans="1:11" ht="20.25" customHeight="1" x14ac:dyDescent="0.4">
      <c r="A74" s="167"/>
      <c r="B74" s="163"/>
      <c r="C74" s="163"/>
      <c r="D74" s="163"/>
      <c r="E74" s="163"/>
      <c r="F74" s="163"/>
      <c r="G74" s="163"/>
      <c r="H74" s="163"/>
      <c r="I74" s="163"/>
      <c r="J74" s="163"/>
      <c r="K74" s="164"/>
    </row>
    <row r="75" spans="1:11" ht="20.25" customHeight="1" x14ac:dyDescent="0.4">
      <c r="A75" s="167"/>
      <c r="B75" s="163"/>
      <c r="C75" s="163"/>
      <c r="D75" s="163"/>
      <c r="E75" s="163"/>
      <c r="F75" s="163"/>
      <c r="G75" s="163"/>
      <c r="H75" s="163"/>
      <c r="I75" s="163"/>
      <c r="J75" s="163"/>
      <c r="K75" s="164"/>
    </row>
    <row r="76" spans="1:11" ht="20.25" customHeight="1" x14ac:dyDescent="0.4">
      <c r="A76" s="167"/>
      <c r="B76" s="163"/>
      <c r="C76" s="163"/>
      <c r="D76" s="163"/>
      <c r="E76" s="163"/>
      <c r="F76" s="163"/>
      <c r="G76" s="163"/>
      <c r="H76" s="163"/>
      <c r="I76" s="163"/>
      <c r="J76" s="163"/>
      <c r="K76" s="164"/>
    </row>
    <row r="77" spans="1:11" ht="20.25" customHeight="1" x14ac:dyDescent="0.4">
      <c r="A77" s="167"/>
      <c r="B77" s="163"/>
      <c r="C77" s="163"/>
      <c r="D77" s="163"/>
      <c r="E77" s="163"/>
      <c r="F77" s="163"/>
      <c r="G77" s="163"/>
      <c r="H77" s="163"/>
      <c r="I77" s="163"/>
      <c r="J77" s="163"/>
      <c r="K77" s="164"/>
    </row>
    <row r="78" spans="1:11" ht="20.25" customHeight="1" x14ac:dyDescent="0.4">
      <c r="A78" s="167"/>
      <c r="B78" s="163"/>
      <c r="C78" s="163"/>
      <c r="D78" s="163"/>
      <c r="E78" s="163"/>
      <c r="F78" s="163"/>
      <c r="G78" s="163"/>
      <c r="H78" s="163"/>
      <c r="I78" s="163"/>
      <c r="J78" s="163"/>
      <c r="K78" s="164"/>
    </row>
    <row r="79" spans="1:11" ht="20.25" customHeight="1" x14ac:dyDescent="0.4">
      <c r="A79" s="167"/>
      <c r="B79" s="163"/>
      <c r="C79" s="163"/>
      <c r="D79" s="163"/>
      <c r="E79" s="163"/>
      <c r="F79" s="163"/>
      <c r="G79" s="163"/>
      <c r="H79" s="163"/>
      <c r="I79" s="163"/>
      <c r="J79" s="163"/>
      <c r="K79" s="164"/>
    </row>
    <row r="80" spans="1:11" ht="20.25" customHeight="1" x14ac:dyDescent="0.4">
      <c r="A80" s="167"/>
      <c r="B80" s="163"/>
      <c r="C80" s="163"/>
      <c r="D80" s="163"/>
      <c r="E80" s="163"/>
      <c r="F80" s="163"/>
      <c r="G80" s="163"/>
      <c r="H80" s="163"/>
      <c r="I80" s="163"/>
      <c r="J80" s="163"/>
      <c r="K80" s="164"/>
    </row>
    <row r="81" spans="1:11" ht="20.25" customHeight="1" x14ac:dyDescent="0.4">
      <c r="A81" s="156"/>
      <c r="B81" s="157"/>
      <c r="C81" s="157"/>
      <c r="D81" s="157"/>
      <c r="E81" s="157"/>
      <c r="F81" s="157"/>
      <c r="G81" s="157"/>
      <c r="H81" s="157"/>
      <c r="I81" s="157"/>
      <c r="J81" s="157"/>
      <c r="K81" s="158"/>
    </row>
    <row r="83" spans="1:11" ht="20.25" customHeight="1" x14ac:dyDescent="0.4">
      <c r="A83" s="128" t="s">
        <v>34</v>
      </c>
    </row>
    <row r="84" spans="1:11" ht="20.25" customHeight="1" x14ac:dyDescent="0.4">
      <c r="A84" s="153" t="s">
        <v>163</v>
      </c>
      <c r="B84" s="154"/>
      <c r="C84" s="154"/>
      <c r="D84" s="154"/>
      <c r="E84" s="154"/>
      <c r="F84" s="154"/>
      <c r="G84" s="154"/>
      <c r="H84" s="154"/>
      <c r="I84" s="154"/>
      <c r="J84" s="154"/>
      <c r="K84" s="155"/>
    </row>
    <row r="85" spans="1:11" ht="37.5" customHeight="1" x14ac:dyDescent="0.4">
      <c r="A85" s="170"/>
      <c r="B85" s="157"/>
      <c r="C85" s="157"/>
      <c r="D85" s="157"/>
      <c r="E85" s="157"/>
      <c r="F85" s="157"/>
      <c r="G85" s="157"/>
      <c r="H85" s="157"/>
      <c r="I85" s="157"/>
      <c r="J85" s="157"/>
      <c r="K85" s="158"/>
    </row>
    <row r="87" spans="1:11" ht="20.25" customHeight="1" x14ac:dyDescent="0.4">
      <c r="A87" s="128" t="s">
        <v>32</v>
      </c>
    </row>
    <row r="88" spans="1:11" ht="20.25" customHeight="1" x14ac:dyDescent="0.4">
      <c r="A88" s="128" t="s">
        <v>25</v>
      </c>
      <c r="G88" s="128" t="s">
        <v>26</v>
      </c>
    </row>
    <row r="89" spans="1:11" ht="20.25" customHeight="1" x14ac:dyDescent="0.4">
      <c r="A89" s="153" t="s">
        <v>164</v>
      </c>
      <c r="B89" s="154"/>
      <c r="C89" s="154"/>
      <c r="D89" s="154"/>
      <c r="E89" s="155"/>
      <c r="G89" s="153" t="s">
        <v>165</v>
      </c>
      <c r="H89" s="165"/>
      <c r="I89" s="165"/>
      <c r="J89" s="165"/>
      <c r="K89" s="166"/>
    </row>
    <row r="90" spans="1:11" ht="20.25" customHeight="1" x14ac:dyDescent="0.4">
      <c r="A90" s="162"/>
      <c r="B90" s="163"/>
      <c r="C90" s="163"/>
      <c r="D90" s="163"/>
      <c r="E90" s="164"/>
      <c r="G90" s="167"/>
      <c r="H90" s="168"/>
      <c r="I90" s="168"/>
      <c r="J90" s="168"/>
      <c r="K90" s="169"/>
    </row>
    <row r="91" spans="1:11" ht="20.25" customHeight="1" x14ac:dyDescent="0.4">
      <c r="A91" s="162"/>
      <c r="B91" s="163"/>
      <c r="C91" s="163"/>
      <c r="D91" s="163"/>
      <c r="E91" s="164"/>
      <c r="G91" s="167"/>
      <c r="H91" s="168"/>
      <c r="I91" s="168"/>
      <c r="J91" s="168"/>
      <c r="K91" s="169"/>
    </row>
    <row r="92" spans="1:11" ht="20.25" customHeight="1" x14ac:dyDescent="0.4">
      <c r="A92" s="162"/>
      <c r="B92" s="163"/>
      <c r="C92" s="163"/>
      <c r="D92" s="163"/>
      <c r="E92" s="164"/>
      <c r="F92" s="173"/>
      <c r="G92" s="167"/>
      <c r="H92" s="168"/>
      <c r="I92" s="168"/>
      <c r="J92" s="168"/>
      <c r="K92" s="169"/>
    </row>
    <row r="93" spans="1:11" ht="20.25" customHeight="1" x14ac:dyDescent="0.4">
      <c r="A93" s="162"/>
      <c r="B93" s="163"/>
      <c r="C93" s="163"/>
      <c r="D93" s="163"/>
      <c r="E93" s="164"/>
      <c r="F93" s="173"/>
      <c r="G93" s="167"/>
      <c r="H93" s="168"/>
      <c r="I93" s="168"/>
      <c r="J93" s="168"/>
      <c r="K93" s="169"/>
    </row>
    <row r="94" spans="1:11" ht="20.25" customHeight="1" x14ac:dyDescent="0.4">
      <c r="A94" s="162"/>
      <c r="B94" s="163"/>
      <c r="C94" s="163"/>
      <c r="D94" s="163"/>
      <c r="E94" s="164"/>
      <c r="G94" s="167"/>
      <c r="H94" s="168"/>
      <c r="I94" s="168"/>
      <c r="J94" s="168"/>
      <c r="K94" s="169"/>
    </row>
    <row r="95" spans="1:11" ht="20.25" customHeight="1" x14ac:dyDescent="0.4">
      <c r="A95" s="162"/>
      <c r="B95" s="163"/>
      <c r="C95" s="163"/>
      <c r="D95" s="163"/>
      <c r="E95" s="164"/>
      <c r="G95" s="167"/>
      <c r="H95" s="168"/>
      <c r="I95" s="168"/>
      <c r="J95" s="168"/>
      <c r="K95" s="169"/>
    </row>
    <row r="96" spans="1:11" ht="20.25" customHeight="1" x14ac:dyDescent="0.4">
      <c r="A96" s="162"/>
      <c r="B96" s="163"/>
      <c r="C96" s="163"/>
      <c r="D96" s="163"/>
      <c r="E96" s="164"/>
      <c r="G96" s="167"/>
      <c r="H96" s="168"/>
      <c r="I96" s="168"/>
      <c r="J96" s="168"/>
      <c r="K96" s="169"/>
    </row>
    <row r="97" spans="1:11" ht="62.25" customHeight="1" x14ac:dyDescent="0.4">
      <c r="A97" s="156"/>
      <c r="B97" s="157"/>
      <c r="C97" s="157"/>
      <c r="D97" s="157"/>
      <c r="E97" s="158"/>
      <c r="G97" s="170"/>
      <c r="H97" s="171"/>
      <c r="I97" s="171"/>
      <c r="J97" s="171"/>
      <c r="K97" s="172"/>
    </row>
    <row r="98" spans="1:11" ht="20.25" customHeight="1" x14ac:dyDescent="0.4">
      <c r="A98" s="128" t="s">
        <v>25</v>
      </c>
    </row>
    <row r="99" spans="1:11" ht="20.25" customHeight="1" x14ac:dyDescent="0.4">
      <c r="A99" s="153" t="s">
        <v>173</v>
      </c>
      <c r="B99" s="154"/>
      <c r="C99" s="154"/>
      <c r="D99" s="154"/>
      <c r="E99" s="154"/>
      <c r="F99" s="154"/>
      <c r="G99" s="154"/>
      <c r="H99" s="154"/>
      <c r="I99" s="154"/>
      <c r="J99" s="154"/>
      <c r="K99" s="155"/>
    </row>
    <row r="100" spans="1:11" ht="20.25" customHeight="1" x14ac:dyDescent="0.4">
      <c r="A100" s="162"/>
      <c r="B100" s="163"/>
      <c r="C100" s="163"/>
      <c r="D100" s="163"/>
      <c r="E100" s="163"/>
      <c r="F100" s="163"/>
      <c r="G100" s="163"/>
      <c r="H100" s="163"/>
      <c r="I100" s="163"/>
      <c r="J100" s="163"/>
      <c r="K100" s="164"/>
    </row>
    <row r="101" spans="1:11" ht="23.25" customHeight="1" x14ac:dyDescent="0.4">
      <c r="A101" s="156"/>
      <c r="B101" s="157"/>
      <c r="C101" s="157"/>
      <c r="D101" s="157"/>
      <c r="E101" s="157"/>
      <c r="F101" s="157"/>
      <c r="G101" s="157"/>
      <c r="H101" s="157"/>
      <c r="I101" s="157"/>
      <c r="J101" s="157"/>
      <c r="K101" s="158"/>
    </row>
    <row r="103" spans="1:11" ht="20.25" customHeight="1" x14ac:dyDescent="0.4">
      <c r="A103" s="128" t="s">
        <v>172</v>
      </c>
    </row>
    <row r="104" spans="1:11" ht="20.25" customHeight="1" x14ac:dyDescent="0.4">
      <c r="A104" s="153" t="s">
        <v>171</v>
      </c>
      <c r="B104" s="154"/>
      <c r="C104" s="154"/>
      <c r="D104" s="154"/>
      <c r="E104" s="154"/>
      <c r="F104" s="154"/>
      <c r="G104" s="154"/>
      <c r="H104" s="154"/>
      <c r="I104" s="154"/>
      <c r="J104" s="154"/>
      <c r="K104" s="155"/>
    </row>
    <row r="105" spans="1:11" ht="20.25" customHeight="1" x14ac:dyDescent="0.4">
      <c r="A105" s="162"/>
      <c r="B105" s="163"/>
      <c r="C105" s="163"/>
      <c r="D105" s="163"/>
      <c r="E105" s="163"/>
      <c r="F105" s="163"/>
      <c r="G105" s="163"/>
      <c r="H105" s="163"/>
      <c r="I105" s="163"/>
      <c r="J105" s="163"/>
      <c r="K105" s="164"/>
    </row>
    <row r="106" spans="1:11" ht="20.25" customHeight="1" x14ac:dyDescent="0.4">
      <c r="A106" s="162"/>
      <c r="B106" s="163"/>
      <c r="C106" s="163"/>
      <c r="D106" s="163"/>
      <c r="E106" s="163"/>
      <c r="F106" s="163"/>
      <c r="G106" s="163"/>
      <c r="H106" s="163"/>
      <c r="I106" s="163"/>
      <c r="J106" s="163"/>
      <c r="K106" s="164"/>
    </row>
    <row r="107" spans="1:11" ht="10.5" customHeight="1" x14ac:dyDescent="0.4">
      <c r="A107" s="162"/>
      <c r="B107" s="163"/>
      <c r="C107" s="163"/>
      <c r="D107" s="163"/>
      <c r="E107" s="163"/>
      <c r="F107" s="163"/>
      <c r="G107" s="163"/>
      <c r="H107" s="163"/>
      <c r="I107" s="163"/>
      <c r="J107" s="163"/>
      <c r="K107" s="164"/>
    </row>
    <row r="108" spans="1:11" ht="20.25" customHeight="1" x14ac:dyDescent="0.4">
      <c r="A108" s="135"/>
      <c r="B108" s="136"/>
      <c r="C108" s="136"/>
      <c r="D108" s="136"/>
      <c r="E108" s="136"/>
      <c r="F108" s="136"/>
      <c r="G108" s="136"/>
      <c r="H108" s="136"/>
      <c r="I108" s="136"/>
      <c r="J108" s="136"/>
      <c r="K108" s="137"/>
    </row>
  </sheetData>
  <protectedRanges>
    <protectedRange sqref="A62:K62" name="範囲1"/>
  </protectedRanges>
  <mergeCells count="37">
    <mergeCell ref="D13:E13"/>
    <mergeCell ref="D14:E14"/>
    <mergeCell ref="D15:E15"/>
    <mergeCell ref="A13:B13"/>
    <mergeCell ref="A14:B14"/>
    <mergeCell ref="A15:B15"/>
    <mergeCell ref="A104:K107"/>
    <mergeCell ref="A73:K81"/>
    <mergeCell ref="A84:K85"/>
    <mergeCell ref="A89:E97"/>
    <mergeCell ref="G89:K97"/>
    <mergeCell ref="F92:F93"/>
    <mergeCell ref="A99:K101"/>
    <mergeCell ref="A63:K70"/>
    <mergeCell ref="A51:K59"/>
    <mergeCell ref="A62:B62"/>
    <mergeCell ref="D62:E62"/>
    <mergeCell ref="F62:K62"/>
    <mergeCell ref="A46:K48"/>
    <mergeCell ref="A43:K44"/>
    <mergeCell ref="A20:B20"/>
    <mergeCell ref="D20:E20"/>
    <mergeCell ref="G20:K20"/>
    <mergeCell ref="A21:B21"/>
    <mergeCell ref="D21:E21"/>
    <mergeCell ref="G21:K21"/>
    <mergeCell ref="A24:K27"/>
    <mergeCell ref="A30:E38"/>
    <mergeCell ref="G30:K38"/>
    <mergeCell ref="F33:F34"/>
    <mergeCell ref="A40:K41"/>
    <mergeCell ref="A18:B18"/>
    <mergeCell ref="D18:E18"/>
    <mergeCell ref="G18:K18"/>
    <mergeCell ref="A19:B19"/>
    <mergeCell ref="D19:E19"/>
    <mergeCell ref="G19:K19"/>
  </mergeCells>
  <phoneticPr fontId="1"/>
  <conditionalFormatting sqref="A63:K70">
    <cfRule type="expression" dxfId="10" priority="5">
      <formula>$C$62&gt;700</formula>
    </cfRule>
  </conditionalFormatting>
  <conditionalFormatting sqref="C62:D62">
    <cfRule type="expression" dxfId="9" priority="3">
      <formula>$B$62&gt;700</formula>
    </cfRule>
  </conditionalFormatting>
  <conditionalFormatting sqref="F62">
    <cfRule type="expression" dxfId="8" priority="2">
      <formula>$B$62&gt;700</formula>
    </cfRule>
  </conditionalFormatting>
  <conditionalFormatting sqref="F62:K62">
    <cfRule type="expression" dxfId="7" priority="1">
      <formula>$C$62&gt;700</formula>
    </cfRule>
  </conditionalFormatting>
  <pageMargins left="0.7" right="0.7" top="0.75" bottom="0.75" header="0.3" footer="0.3"/>
  <pageSetup paperSize="9" scale="70" fitToHeight="0" orientation="portrait" r:id="rId1"/>
  <rowBreaks count="1" manualBreakCount="1">
    <brk id="7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tabSelected="1" workbookViewId="0">
      <selection activeCell="C9" sqref="C9"/>
    </sheetView>
  </sheetViews>
  <sheetFormatPr defaultColWidth="8.625" defaultRowHeight="18.75" x14ac:dyDescent="0.4"/>
  <cols>
    <col min="1" max="1" width="22.625" style="62" customWidth="1"/>
    <col min="2" max="2" width="17.375" style="62" customWidth="1"/>
    <col min="3" max="4" width="13.125" style="62" customWidth="1"/>
    <col min="5" max="5" width="14.625" style="62" customWidth="1"/>
    <col min="6" max="6" width="27.375" style="62" customWidth="1"/>
    <col min="7" max="10" width="8.625" style="62"/>
    <col min="11" max="13" width="17.375" style="62" customWidth="1"/>
    <col min="14" max="16384" width="8.625" style="62"/>
  </cols>
  <sheetData>
    <row r="1" spans="1:6" ht="19.5" customHeight="1" thickBot="1" x14ac:dyDescent="0.45">
      <c r="A1" s="182" t="s">
        <v>120</v>
      </c>
      <c r="B1" s="182"/>
      <c r="C1" s="182"/>
      <c r="D1" s="61" t="s">
        <v>141</v>
      </c>
    </row>
    <row r="2" spans="1:6" ht="18.600000000000001" customHeight="1" thickBot="1" x14ac:dyDescent="0.45">
      <c r="B2" s="63"/>
      <c r="C2" s="63"/>
      <c r="D2" s="64" t="s">
        <v>62</v>
      </c>
      <c r="E2" s="183" t="s">
        <v>140</v>
      </c>
      <c r="F2" s="184"/>
    </row>
    <row r="3" spans="1:6" ht="18.600000000000001" customHeight="1" thickBot="1" x14ac:dyDescent="0.45">
      <c r="B3" s="63"/>
      <c r="C3" s="63"/>
      <c r="D3" s="64" t="s">
        <v>63</v>
      </c>
      <c r="E3" s="185" t="s">
        <v>153</v>
      </c>
      <c r="F3" s="186"/>
    </row>
    <row r="4" spans="1:6" ht="17.100000000000001" customHeight="1" thickBot="1" x14ac:dyDescent="0.45">
      <c r="A4" s="65" t="s">
        <v>64</v>
      </c>
      <c r="B4" s="187"/>
      <c r="C4" s="187"/>
      <c r="D4" s="187"/>
      <c r="E4" s="187"/>
      <c r="F4" s="64" t="s">
        <v>65</v>
      </c>
    </row>
    <row r="5" spans="1:6" ht="17.100000000000001" customHeight="1" x14ac:dyDescent="0.4">
      <c r="A5" s="188" t="s">
        <v>66</v>
      </c>
      <c r="B5" s="179" t="s">
        <v>67</v>
      </c>
      <c r="C5" s="188" t="s">
        <v>68</v>
      </c>
      <c r="D5" s="188" t="s">
        <v>69</v>
      </c>
      <c r="E5" s="133" t="s">
        <v>70</v>
      </c>
      <c r="F5" s="66" t="s">
        <v>71</v>
      </c>
    </row>
    <row r="6" spans="1:6" ht="17.100000000000001" customHeight="1" thickBot="1" x14ac:dyDescent="0.45">
      <c r="A6" s="189"/>
      <c r="B6" s="180"/>
      <c r="C6" s="189"/>
      <c r="D6" s="189"/>
      <c r="E6" s="67" t="s">
        <v>72</v>
      </c>
      <c r="F6" s="68" t="s">
        <v>73</v>
      </c>
    </row>
    <row r="7" spans="1:6" ht="17.100000000000001" customHeight="1" x14ac:dyDescent="0.4">
      <c r="A7" s="69" t="s">
        <v>74</v>
      </c>
      <c r="B7" s="70">
        <v>7700000</v>
      </c>
      <c r="C7" s="71">
        <v>7700000</v>
      </c>
      <c r="D7" s="72">
        <v>7700000</v>
      </c>
      <c r="E7" s="111">
        <f>IF(B7-D7&lt;0,"",(B7-D7))</f>
        <v>0</v>
      </c>
      <c r="F7" s="112">
        <f>IF(B7-C7&lt;0,"",(B7-C7))</f>
        <v>0</v>
      </c>
    </row>
    <row r="8" spans="1:6" ht="17.100000000000001" customHeight="1" thickBot="1" x14ac:dyDescent="0.45">
      <c r="A8" s="73" t="s">
        <v>75</v>
      </c>
      <c r="B8" s="74">
        <v>1930000</v>
      </c>
      <c r="C8" s="75">
        <v>2162292</v>
      </c>
      <c r="D8" s="113">
        <f>IF(C8=0,"",C8)</f>
        <v>2162292</v>
      </c>
      <c r="E8" s="76"/>
      <c r="F8" s="77"/>
    </row>
    <row r="9" spans="1:6" ht="17.100000000000001" customHeight="1" thickBot="1" x14ac:dyDescent="0.45">
      <c r="A9" s="78" t="s">
        <v>76</v>
      </c>
      <c r="B9" s="114">
        <f>IF(SUM(B7,B8)=0,"",SUM(B7,B8))</f>
        <v>9630000</v>
      </c>
      <c r="C9" s="115">
        <f t="shared" ref="C9" si="0">IF(SUM(C7,C8)=0,"",SUM(C7,C8))</f>
        <v>9862292</v>
      </c>
      <c r="D9" s="116">
        <f t="shared" ref="D9" si="1">IF(SUM(D7,D8)=0,"",SUM(D7,D8))</f>
        <v>9862292</v>
      </c>
      <c r="E9" s="117">
        <f>E7</f>
        <v>0</v>
      </c>
      <c r="F9" s="114">
        <f>F7</f>
        <v>0</v>
      </c>
    </row>
    <row r="10" spans="1:6" ht="17.100000000000001" customHeight="1" x14ac:dyDescent="0.4"/>
    <row r="11" spans="1:6" ht="17.100000000000001" customHeight="1" thickBot="1" x14ac:dyDescent="0.45">
      <c r="A11" s="65" t="s">
        <v>77</v>
      </c>
      <c r="B11" s="64"/>
      <c r="C11" s="79"/>
      <c r="D11" s="79"/>
      <c r="E11" s="79"/>
      <c r="F11" s="64" t="s">
        <v>78</v>
      </c>
    </row>
    <row r="12" spans="1:6" ht="18.75" customHeight="1" x14ac:dyDescent="0.4">
      <c r="A12" s="188" t="s">
        <v>66</v>
      </c>
      <c r="B12" s="179" t="s">
        <v>79</v>
      </c>
      <c r="C12" s="188" t="s">
        <v>80</v>
      </c>
      <c r="D12" s="188" t="s">
        <v>81</v>
      </c>
      <c r="E12" s="80" t="s">
        <v>82</v>
      </c>
      <c r="F12" s="179" t="s">
        <v>83</v>
      </c>
    </row>
    <row r="13" spans="1:6" ht="29.25" customHeight="1" thickBot="1" x14ac:dyDescent="0.45">
      <c r="A13" s="189"/>
      <c r="B13" s="180"/>
      <c r="C13" s="189"/>
      <c r="D13" s="189"/>
      <c r="E13" s="81" t="s">
        <v>84</v>
      </c>
      <c r="F13" s="180"/>
    </row>
    <row r="14" spans="1:6" ht="16.7" customHeight="1" x14ac:dyDescent="0.4">
      <c r="A14" s="82" t="s">
        <v>142</v>
      </c>
      <c r="B14" s="72">
        <v>4830000</v>
      </c>
      <c r="C14" s="72">
        <v>5214564</v>
      </c>
      <c r="D14" s="72">
        <v>4675717</v>
      </c>
      <c r="E14" s="120">
        <f t="shared" ref="E14:E27" si="2">IF(C14-D14=0,"",C14-D14)</f>
        <v>538847</v>
      </c>
      <c r="F14" s="83"/>
    </row>
    <row r="15" spans="1:6" ht="17.100000000000001" customHeight="1" x14ac:dyDescent="0.4">
      <c r="A15" s="82" t="s">
        <v>143</v>
      </c>
      <c r="B15" s="84">
        <v>357600</v>
      </c>
      <c r="C15" s="84">
        <v>390886</v>
      </c>
      <c r="D15" s="85">
        <v>364543</v>
      </c>
      <c r="E15" s="120">
        <f t="shared" si="2"/>
        <v>26343</v>
      </c>
      <c r="F15" s="86"/>
    </row>
    <row r="16" spans="1:6" ht="17.100000000000001" customHeight="1" x14ac:dyDescent="0.4">
      <c r="A16" s="82" t="s">
        <v>144</v>
      </c>
      <c r="B16" s="84">
        <v>192000</v>
      </c>
      <c r="C16" s="84">
        <v>46328</v>
      </c>
      <c r="D16" s="85">
        <v>46328</v>
      </c>
      <c r="E16" s="120" t="str">
        <f t="shared" si="2"/>
        <v/>
      </c>
      <c r="F16" s="87"/>
    </row>
    <row r="17" spans="1:6" ht="17.100000000000001" customHeight="1" x14ac:dyDescent="0.4">
      <c r="A17" s="82" t="s">
        <v>145</v>
      </c>
      <c r="B17" s="84">
        <v>130000</v>
      </c>
      <c r="C17" s="84">
        <v>7714</v>
      </c>
      <c r="D17" s="85">
        <v>7714</v>
      </c>
      <c r="E17" s="120" t="str">
        <f t="shared" si="2"/>
        <v/>
      </c>
      <c r="F17" s="87"/>
    </row>
    <row r="18" spans="1:6" ht="17.100000000000001" customHeight="1" x14ac:dyDescent="0.4">
      <c r="A18" s="82" t="s">
        <v>146</v>
      </c>
      <c r="B18" s="84">
        <v>1572000</v>
      </c>
      <c r="C18" s="84">
        <v>515096</v>
      </c>
      <c r="D18" s="85">
        <v>515096</v>
      </c>
      <c r="E18" s="120" t="str">
        <f t="shared" si="2"/>
        <v/>
      </c>
      <c r="F18" s="87"/>
    </row>
    <row r="19" spans="1:6" ht="17.100000000000001" customHeight="1" x14ac:dyDescent="0.4">
      <c r="A19" s="82" t="s">
        <v>147</v>
      </c>
      <c r="B19" s="84">
        <v>176000</v>
      </c>
      <c r="C19" s="84">
        <v>143941</v>
      </c>
      <c r="D19" s="85">
        <v>143941</v>
      </c>
      <c r="E19" s="120" t="str">
        <f t="shared" si="2"/>
        <v/>
      </c>
      <c r="F19" s="87"/>
    </row>
    <row r="20" spans="1:6" ht="17.100000000000001" customHeight="1" x14ac:dyDescent="0.4">
      <c r="A20" s="82" t="s">
        <v>148</v>
      </c>
      <c r="B20" s="84">
        <v>76000</v>
      </c>
      <c r="C20" s="84">
        <v>76740</v>
      </c>
      <c r="D20" s="85">
        <v>76740</v>
      </c>
      <c r="E20" s="120" t="str">
        <f t="shared" si="2"/>
        <v/>
      </c>
      <c r="F20" s="87"/>
    </row>
    <row r="21" spans="1:6" ht="17.100000000000001" customHeight="1" x14ac:dyDescent="0.4">
      <c r="A21" s="82" t="s">
        <v>149</v>
      </c>
      <c r="B21" s="84">
        <v>444000</v>
      </c>
      <c r="C21" s="84">
        <v>108079</v>
      </c>
      <c r="D21" s="85">
        <v>108079</v>
      </c>
      <c r="E21" s="120" t="str">
        <f t="shared" si="2"/>
        <v/>
      </c>
      <c r="F21" s="87"/>
    </row>
    <row r="22" spans="1:6" ht="17.100000000000001" customHeight="1" x14ac:dyDescent="0.4">
      <c r="A22" s="82" t="s">
        <v>150</v>
      </c>
      <c r="B22" s="84">
        <v>264000</v>
      </c>
      <c r="C22" s="84">
        <v>180180</v>
      </c>
      <c r="D22" s="85">
        <v>180180</v>
      </c>
      <c r="E22" s="120" t="str">
        <f t="shared" si="2"/>
        <v/>
      </c>
      <c r="F22" s="87"/>
    </row>
    <row r="23" spans="1:6" ht="17.100000000000001" customHeight="1" x14ac:dyDescent="0.4">
      <c r="A23" s="82" t="s">
        <v>151</v>
      </c>
      <c r="B23" s="84">
        <v>1428000</v>
      </c>
      <c r="C23" s="84">
        <v>1487531</v>
      </c>
      <c r="D23" s="85">
        <v>1487531</v>
      </c>
      <c r="E23" s="120" t="str">
        <f t="shared" si="2"/>
        <v/>
      </c>
      <c r="F23" s="87"/>
    </row>
    <row r="24" spans="1:6" ht="17.100000000000001" customHeight="1" x14ac:dyDescent="0.4">
      <c r="A24" s="82" t="s">
        <v>152</v>
      </c>
      <c r="B24" s="84">
        <v>120000</v>
      </c>
      <c r="C24" s="84">
        <v>563067</v>
      </c>
      <c r="D24" s="85">
        <v>563067</v>
      </c>
      <c r="E24" s="120" t="str">
        <f t="shared" si="2"/>
        <v/>
      </c>
      <c r="F24" s="87"/>
    </row>
    <row r="25" spans="1:6" ht="17.100000000000001" customHeight="1" thickBot="1" x14ac:dyDescent="0.45">
      <c r="A25" s="82" t="s">
        <v>154</v>
      </c>
      <c r="B25" s="84">
        <v>38000</v>
      </c>
      <c r="C25" s="84">
        <v>1128166</v>
      </c>
      <c r="D25" s="85">
        <v>1128166</v>
      </c>
      <c r="E25" s="120" t="str">
        <f t="shared" si="2"/>
        <v/>
      </c>
      <c r="F25" s="87" t="s">
        <v>167</v>
      </c>
    </row>
    <row r="26" spans="1:6" ht="17.100000000000001" customHeight="1" thickBot="1" x14ac:dyDescent="0.45">
      <c r="A26" s="88" t="s">
        <v>85</v>
      </c>
      <c r="B26" s="118">
        <f>IF(SUM(B14:B25)=0,"",SUM(B14:B25))</f>
        <v>9627600</v>
      </c>
      <c r="C26" s="89"/>
      <c r="D26" s="90"/>
      <c r="E26" s="120" t="str">
        <f t="shared" si="2"/>
        <v/>
      </c>
      <c r="F26" s="87"/>
    </row>
    <row r="27" spans="1:6" ht="17.100000000000001" customHeight="1" thickBot="1" x14ac:dyDescent="0.45">
      <c r="A27" s="91" t="s">
        <v>86</v>
      </c>
      <c r="B27" s="119">
        <f>IFERROR(B28-B26,"")</f>
        <v>2400</v>
      </c>
      <c r="C27" s="92"/>
      <c r="D27" s="93"/>
      <c r="E27" s="120" t="str">
        <f t="shared" si="2"/>
        <v/>
      </c>
      <c r="F27" s="87"/>
    </row>
    <row r="28" spans="1:6" ht="17.100000000000001" customHeight="1" thickBot="1" x14ac:dyDescent="0.45">
      <c r="A28" s="94" t="s">
        <v>87</v>
      </c>
      <c r="B28" s="121">
        <f>IFERROR(ROUNDUP(B26,-4),"")</f>
        <v>9630000</v>
      </c>
      <c r="C28" s="122">
        <f>IF(SUM(C14:C27)=0,"",SUM(C14:C27))</f>
        <v>9862292</v>
      </c>
      <c r="D28" s="121">
        <f t="shared" ref="D28" si="3">IF(SUM(D14:D27)=0,"",SUM(D14:D27))</f>
        <v>9297102</v>
      </c>
      <c r="E28" s="123">
        <f>IF(SUM(E14:E27)=0,"0",SUM(E14:E27))</f>
        <v>565190</v>
      </c>
      <c r="F28" s="95"/>
    </row>
    <row r="29" spans="1:6" ht="15.75" customHeight="1" x14ac:dyDescent="0.4">
      <c r="A29" s="96" t="s">
        <v>88</v>
      </c>
      <c r="B29" s="97"/>
    </row>
    <row r="30" spans="1:6" ht="15.75" customHeight="1" x14ac:dyDescent="0.4">
      <c r="A30" s="96" t="s">
        <v>89</v>
      </c>
      <c r="B30" s="97"/>
    </row>
    <row r="31" spans="1:6" ht="15.75" customHeight="1" x14ac:dyDescent="0.4">
      <c r="A31" s="96"/>
      <c r="B31" s="97"/>
    </row>
    <row r="32" spans="1:6" ht="15.75" customHeight="1" x14ac:dyDescent="0.4">
      <c r="A32" s="96" t="s">
        <v>90</v>
      </c>
      <c r="B32" s="97"/>
      <c r="C32" s="98"/>
      <c r="D32" s="98"/>
      <c r="E32" s="98"/>
      <c r="F32" s="98"/>
    </row>
    <row r="33" spans="1:6" ht="15.75" customHeight="1" x14ac:dyDescent="0.4">
      <c r="A33" s="181" t="s">
        <v>91</v>
      </c>
      <c r="B33" s="181"/>
    </row>
    <row r="34" spans="1:6" ht="15.75" customHeight="1" x14ac:dyDescent="0.4">
      <c r="A34" s="190" t="str">
        <f>IF(C9&lt;B9,"有り","無し")</f>
        <v>無し</v>
      </c>
      <c r="B34" s="190"/>
    </row>
    <row r="35" spans="1:6" ht="15.75" customHeight="1" x14ac:dyDescent="0.4">
      <c r="A35" s="99" t="s">
        <v>92</v>
      </c>
      <c r="B35" s="99"/>
      <c r="C35" s="99"/>
      <c r="D35" s="99"/>
      <c r="E35" s="99"/>
      <c r="F35" s="100"/>
    </row>
    <row r="36" spans="1:6" ht="15.75" customHeight="1" x14ac:dyDescent="0.4">
      <c r="A36" s="99" t="s">
        <v>93</v>
      </c>
      <c r="B36" s="99"/>
      <c r="C36" s="99"/>
      <c r="D36" s="99"/>
      <c r="E36" s="99"/>
      <c r="F36" s="100"/>
    </row>
    <row r="37" spans="1:6" ht="15.75" customHeight="1" x14ac:dyDescent="0.4">
      <c r="A37" s="99"/>
      <c r="B37" s="99"/>
      <c r="C37" s="99"/>
      <c r="D37" s="99"/>
      <c r="E37" s="101"/>
    </row>
    <row r="38" spans="1:6" ht="15.75" customHeight="1" x14ac:dyDescent="0.4">
      <c r="A38" s="99"/>
      <c r="B38" s="99"/>
      <c r="C38" s="99"/>
      <c r="D38" s="99"/>
      <c r="E38" s="101"/>
    </row>
    <row r="39" spans="1:6" ht="15.75" customHeight="1" thickBot="1" x14ac:dyDescent="0.45">
      <c r="A39" s="101"/>
      <c r="B39" s="101"/>
      <c r="C39" s="101"/>
      <c r="D39" s="101"/>
      <c r="E39" s="101"/>
    </row>
    <row r="40" spans="1:6" ht="19.5" customHeight="1" thickBot="1" x14ac:dyDescent="0.45">
      <c r="A40" s="102" t="s">
        <v>94</v>
      </c>
      <c r="B40" s="103" t="s">
        <v>95</v>
      </c>
      <c r="C40" s="104"/>
      <c r="D40" s="104"/>
      <c r="E40" s="104"/>
      <c r="F40" s="104"/>
    </row>
    <row r="41" spans="1:6" ht="37.5" x14ac:dyDescent="0.4">
      <c r="A41" s="105" t="s">
        <v>96</v>
      </c>
      <c r="B41" s="124" t="str">
        <f>IF(B9="","",(IF(B9=B28,"OK","NG")))</f>
        <v>OK</v>
      </c>
    </row>
    <row r="42" spans="1:6" ht="37.5" x14ac:dyDescent="0.4">
      <c r="A42" s="106" t="s">
        <v>97</v>
      </c>
      <c r="B42" s="125" t="str">
        <f>IF(B9="","",(IF(C9=C28,"OK","NG")))</f>
        <v>OK</v>
      </c>
      <c r="C42" s="107"/>
    </row>
    <row r="43" spans="1:6" ht="75.75" thickBot="1" x14ac:dyDescent="0.45">
      <c r="A43" s="108" t="s">
        <v>128</v>
      </c>
      <c r="B43" s="126" t="str">
        <f>IFERROR(IF(D9+E9-F9=D28+E28, "OK", "NG"),"")</f>
        <v>OK</v>
      </c>
      <c r="C43" s="109"/>
    </row>
    <row r="44" spans="1:6" ht="17.25" customHeight="1" x14ac:dyDescent="0.4">
      <c r="A44" s="110"/>
      <c r="B44" s="110"/>
      <c r="C44" s="110"/>
      <c r="D44" s="110"/>
      <c r="E44" s="110"/>
      <c r="F44" s="110"/>
    </row>
    <row r="57" spans="1:1" x14ac:dyDescent="0.4">
      <c r="A57" s="96"/>
    </row>
    <row r="58" spans="1:1" x14ac:dyDescent="0.4">
      <c r="A58" s="96"/>
    </row>
  </sheetData>
  <sheetProtection sheet="1" objects="1" scenarios="1"/>
  <mergeCells count="15">
    <mergeCell ref="A34:B34"/>
    <mergeCell ref="A12:A13"/>
    <mergeCell ref="B12:B13"/>
    <mergeCell ref="C12:C13"/>
    <mergeCell ref="D12:D13"/>
    <mergeCell ref="F12:F13"/>
    <mergeCell ref="A33:B33"/>
    <mergeCell ref="A1:C1"/>
    <mergeCell ref="E2:F2"/>
    <mergeCell ref="E3:F3"/>
    <mergeCell ref="B4:E4"/>
    <mergeCell ref="A5:A6"/>
    <mergeCell ref="B5:B6"/>
    <mergeCell ref="C5:C6"/>
    <mergeCell ref="D5:D6"/>
  </mergeCells>
  <phoneticPr fontId="1"/>
  <conditionalFormatting sqref="A34:B34">
    <cfRule type="containsText" dxfId="6" priority="1" operator="containsText" text="有り">
      <formula>NOT(ISERROR(SEARCH("有り",A34)))</formula>
    </cfRule>
  </conditionalFormatting>
  <conditionalFormatting sqref="B41:C43">
    <cfRule type="containsText" dxfId="5" priority="2" operator="containsText" text="NG">
      <formula>NOT(ISERROR(SEARCH("NG",B41)))</formula>
    </cfRule>
  </conditionalFormatting>
  <conditionalFormatting sqref="C41">
    <cfRule type="containsText" priority="8" operator="containsText" text="NG">
      <formula>NOT(ISERROR(SEARCH("NG",C41)))</formula>
    </cfRule>
  </conditionalFormatting>
  <conditionalFormatting sqref="C43">
    <cfRule type="expression" dxfId="4" priority="10">
      <formula>$B$43</formula>
    </cfRule>
    <cfRule type="expression" priority="11">
      <formula>$B$43</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142875</xdr:rowOff>
                  </from>
                  <to>
                    <xdr:col>0</xdr:col>
                    <xdr:colOff>447675</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142875</xdr:colOff>
                    <xdr:row>56</xdr:row>
                    <xdr:rowOff>38100</xdr:rowOff>
                  </from>
                  <to>
                    <xdr:col>0</xdr:col>
                    <xdr:colOff>466725</xdr:colOff>
                    <xdr:row>57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
  <sheetViews>
    <sheetView workbookViewId="0">
      <selection sqref="A1:B1"/>
    </sheetView>
  </sheetViews>
  <sheetFormatPr defaultColWidth="8.625" defaultRowHeight="18.75" x14ac:dyDescent="0.4"/>
  <cols>
    <col min="1" max="1" width="18.125" style="7" customWidth="1"/>
    <col min="2" max="2" width="17.375" style="7" customWidth="1"/>
    <col min="3" max="3" width="13.125" style="7" customWidth="1"/>
    <col min="4" max="4" width="20.625" style="7" customWidth="1"/>
    <col min="5" max="5" width="23.625" style="7" customWidth="1"/>
    <col min="6" max="6" width="8.625" style="7"/>
    <col min="7" max="7" width="7.125" style="7" customWidth="1"/>
    <col min="8" max="8" width="8.625" style="7" customWidth="1"/>
    <col min="9" max="16384" width="8.625" style="7"/>
  </cols>
  <sheetData>
    <row r="1" spans="1:5" ht="22.5" x14ac:dyDescent="0.4">
      <c r="A1" s="191" t="s">
        <v>98</v>
      </c>
      <c r="B1" s="191"/>
      <c r="C1" s="50" t="s">
        <v>121</v>
      </c>
      <c r="D1" s="50"/>
    </row>
    <row r="2" spans="1:5" x14ac:dyDescent="0.4">
      <c r="A2" s="33" t="s">
        <v>99</v>
      </c>
    </row>
    <row r="3" spans="1:5" ht="19.5" thickBot="1" x14ac:dyDescent="0.45">
      <c r="A3" s="7" t="s">
        <v>100</v>
      </c>
    </row>
    <row r="4" spans="1:5" ht="57" thickTop="1" x14ac:dyDescent="0.4">
      <c r="A4" s="34" t="s">
        <v>101</v>
      </c>
      <c r="B4" s="35" t="s">
        <v>102</v>
      </c>
      <c r="C4" s="36" t="s">
        <v>103</v>
      </c>
      <c r="D4" s="37" t="s">
        <v>104</v>
      </c>
      <c r="E4" s="38" t="s">
        <v>105</v>
      </c>
    </row>
    <row r="5" spans="1:5" ht="19.5" thickBot="1" x14ac:dyDescent="0.45">
      <c r="A5" s="24">
        <f>'【フォーム】収支計算書　※提出必須'!C9</f>
        <v>9862292</v>
      </c>
      <c r="B5" s="54">
        <v>0.8</v>
      </c>
      <c r="C5" s="39">
        <f>IFERROR(ROUNDDOWN(A5*B5,-3),"")</f>
        <v>7889000</v>
      </c>
      <c r="D5" s="40">
        <f>'【フォーム】収支計算書　※提出必須'!B7</f>
        <v>7700000</v>
      </c>
      <c r="E5" s="41">
        <f>D5-C5</f>
        <v>-189000</v>
      </c>
    </row>
  </sheetData>
  <mergeCells count="1">
    <mergeCell ref="A1:B1"/>
  </mergeCells>
  <phoneticPr fontId="1"/>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6"/>
  <sheetViews>
    <sheetView workbookViewId="0"/>
  </sheetViews>
  <sheetFormatPr defaultColWidth="9" defaultRowHeight="20.25" customHeight="1" x14ac:dyDescent="0.4"/>
  <cols>
    <col min="1" max="11" width="9.5" style="3" customWidth="1"/>
    <col min="12" max="16384" width="9" style="1"/>
  </cols>
  <sheetData>
    <row r="2" spans="1:11" ht="20.25" customHeight="1" x14ac:dyDescent="0.4">
      <c r="A2" s="2" t="s">
        <v>33</v>
      </c>
    </row>
    <row r="3" spans="1:11" ht="20.25" customHeight="1" x14ac:dyDescent="0.4">
      <c r="A3" s="3" t="s">
        <v>0</v>
      </c>
    </row>
    <row r="4" spans="1:11" ht="20.25" customHeight="1" x14ac:dyDescent="0.4">
      <c r="H4" s="3" t="s">
        <v>1</v>
      </c>
    </row>
    <row r="6" spans="1:11" ht="20.25" customHeight="1" x14ac:dyDescent="0.4">
      <c r="H6" s="3" t="s">
        <v>2</v>
      </c>
    </row>
    <row r="7" spans="1:11" ht="20.25" customHeight="1" x14ac:dyDescent="0.4">
      <c r="H7" s="3" t="s">
        <v>3</v>
      </c>
    </row>
    <row r="8" spans="1:11" ht="20.25" customHeight="1" x14ac:dyDescent="0.4">
      <c r="H8" s="3" t="s">
        <v>4</v>
      </c>
    </row>
    <row r="9" spans="1:11" ht="20.25" customHeight="1" x14ac:dyDescent="0.4">
      <c r="H9" s="3" t="s">
        <v>5</v>
      </c>
    </row>
    <row r="10" spans="1:11" ht="20.25" customHeight="1" x14ac:dyDescent="0.4">
      <c r="H10" s="3" t="s">
        <v>6</v>
      </c>
    </row>
    <row r="11" spans="1:11" ht="20.25" customHeight="1" x14ac:dyDescent="0.4">
      <c r="H11" s="3" t="s">
        <v>7</v>
      </c>
    </row>
    <row r="13" spans="1:11" ht="20.25" customHeight="1" thickBot="1" x14ac:dyDescent="0.45">
      <c r="A13" s="4" t="s">
        <v>133</v>
      </c>
      <c r="B13" s="4"/>
      <c r="C13" s="4"/>
      <c r="D13" s="4"/>
      <c r="E13" s="4"/>
      <c r="F13" s="4"/>
    </row>
    <row r="14" spans="1:11" ht="20.25" customHeight="1" thickBot="1" x14ac:dyDescent="0.45">
      <c r="A14" s="230" t="s">
        <v>130</v>
      </c>
      <c r="B14" s="230"/>
      <c r="C14" s="59" t="s">
        <v>27</v>
      </c>
      <c r="D14" s="231">
        <v>3000000</v>
      </c>
      <c r="E14" s="232"/>
      <c r="F14" s="57" t="s">
        <v>129</v>
      </c>
    </row>
    <row r="15" spans="1:11" ht="20.25" customHeight="1" thickBot="1" x14ac:dyDescent="0.45">
      <c r="A15" s="233" t="s">
        <v>131</v>
      </c>
      <c r="B15" s="233"/>
      <c r="C15" s="59" t="s">
        <v>27</v>
      </c>
      <c r="D15" s="231">
        <v>600000</v>
      </c>
      <c r="E15" s="232"/>
      <c r="F15" s="57" t="s">
        <v>129</v>
      </c>
      <c r="H15" s="1"/>
      <c r="I15" s="1"/>
      <c r="J15" s="1"/>
      <c r="K15" s="1"/>
    </row>
    <row r="16" spans="1:11" ht="20.25" customHeight="1" thickBot="1" x14ac:dyDescent="0.45">
      <c r="A16" s="233" t="s">
        <v>132</v>
      </c>
      <c r="B16" s="233"/>
      <c r="C16" s="59" t="s">
        <v>27</v>
      </c>
      <c r="D16" s="231">
        <v>2400000</v>
      </c>
      <c r="E16" s="232"/>
      <c r="F16" s="57" t="s">
        <v>129</v>
      </c>
      <c r="G16" s="60" t="s">
        <v>136</v>
      </c>
      <c r="H16" s="58"/>
      <c r="I16" s="58"/>
      <c r="J16" s="58"/>
      <c r="K16" s="58"/>
    </row>
    <row r="18" spans="1:11" ht="20.25" customHeight="1" thickBot="1" x14ac:dyDescent="0.45">
      <c r="A18" s="4" t="s">
        <v>134</v>
      </c>
      <c r="B18" s="4"/>
      <c r="C18" s="4"/>
      <c r="D18" s="4"/>
      <c r="E18" s="4"/>
      <c r="F18" s="4"/>
      <c r="G18" s="4"/>
      <c r="H18" s="4"/>
      <c r="I18" s="4"/>
      <c r="J18" s="4"/>
      <c r="K18" s="4"/>
    </row>
    <row r="19" spans="1:11" ht="20.25" customHeight="1" thickBot="1" x14ac:dyDescent="0.45">
      <c r="A19" s="230" t="s">
        <v>8</v>
      </c>
      <c r="B19" s="230"/>
      <c r="C19" s="59" t="s">
        <v>27</v>
      </c>
      <c r="D19" s="234">
        <v>3001234</v>
      </c>
      <c r="E19" s="232"/>
      <c r="F19" s="57" t="s">
        <v>129</v>
      </c>
      <c r="G19" s="235" t="s">
        <v>9</v>
      </c>
      <c r="H19" s="235"/>
      <c r="I19" s="235"/>
      <c r="J19" s="235"/>
      <c r="K19" s="235"/>
    </row>
    <row r="20" spans="1:11" ht="20.25" customHeight="1" thickBot="1" x14ac:dyDescent="0.45">
      <c r="A20" s="233" t="s">
        <v>10</v>
      </c>
      <c r="B20" s="233"/>
      <c r="C20" s="59" t="s">
        <v>27</v>
      </c>
      <c r="D20" s="234">
        <v>601234</v>
      </c>
      <c r="E20" s="232"/>
      <c r="F20" s="57" t="s">
        <v>129</v>
      </c>
      <c r="G20" s="236" t="s">
        <v>11</v>
      </c>
      <c r="H20" s="236"/>
      <c r="I20" s="236"/>
      <c r="J20" s="236"/>
      <c r="K20" s="236"/>
    </row>
    <row r="21" spans="1:11" ht="20.25" customHeight="1" thickBot="1" x14ac:dyDescent="0.45">
      <c r="A21" s="233" t="s">
        <v>12</v>
      </c>
      <c r="B21" s="233"/>
      <c r="C21" s="59" t="s">
        <v>27</v>
      </c>
      <c r="D21" s="234">
        <v>2400000</v>
      </c>
      <c r="E21" s="232"/>
      <c r="F21" s="57" t="s">
        <v>129</v>
      </c>
      <c r="G21" s="237" t="s">
        <v>13</v>
      </c>
      <c r="H21" s="237"/>
      <c r="I21" s="237"/>
      <c r="J21" s="237"/>
      <c r="K21" s="237"/>
    </row>
    <row r="22" spans="1:11" ht="20.25" customHeight="1" thickBot="1" x14ac:dyDescent="0.45">
      <c r="A22" s="233" t="s">
        <v>14</v>
      </c>
      <c r="B22" s="233"/>
      <c r="C22" s="59" t="s">
        <v>27</v>
      </c>
      <c r="D22" s="232">
        <v>0</v>
      </c>
      <c r="E22" s="232"/>
      <c r="F22" s="57" t="s">
        <v>129</v>
      </c>
      <c r="G22" s="238" t="s">
        <v>15</v>
      </c>
      <c r="H22" s="238"/>
      <c r="I22" s="238"/>
      <c r="J22" s="238"/>
      <c r="K22" s="238"/>
    </row>
    <row r="24" spans="1:11" ht="20.25" customHeight="1" x14ac:dyDescent="0.4">
      <c r="A24" s="3" t="s">
        <v>16</v>
      </c>
    </row>
    <row r="25" spans="1:11" ht="20.25" customHeight="1" x14ac:dyDescent="0.4">
      <c r="A25" s="198" t="s">
        <v>44</v>
      </c>
      <c r="B25" s="198"/>
      <c r="C25" s="198"/>
      <c r="D25" s="198"/>
      <c r="E25" s="198"/>
      <c r="F25" s="198"/>
      <c r="G25" s="198"/>
      <c r="H25" s="198"/>
      <c r="I25" s="198"/>
      <c r="J25" s="198"/>
      <c r="K25" s="198"/>
    </row>
    <row r="26" spans="1:11" ht="20.25" customHeight="1" x14ac:dyDescent="0.4">
      <c r="A26" s="198"/>
      <c r="B26" s="198"/>
      <c r="C26" s="198"/>
      <c r="D26" s="198"/>
      <c r="E26" s="198"/>
      <c r="F26" s="198"/>
      <c r="G26" s="198"/>
      <c r="H26" s="198"/>
      <c r="I26" s="198"/>
      <c r="J26" s="198"/>
      <c r="K26" s="198"/>
    </row>
    <row r="27" spans="1:11" ht="20.25" customHeight="1" x14ac:dyDescent="0.4">
      <c r="A27" s="198"/>
      <c r="B27" s="198"/>
      <c r="C27" s="198"/>
      <c r="D27" s="198"/>
      <c r="E27" s="198"/>
      <c r="F27" s="198"/>
      <c r="G27" s="198"/>
      <c r="H27" s="198"/>
      <c r="I27" s="198"/>
      <c r="J27" s="198"/>
      <c r="K27" s="198"/>
    </row>
    <row r="28" spans="1:11" ht="20.25" customHeight="1" x14ac:dyDescent="0.4">
      <c r="A28" s="198"/>
      <c r="B28" s="198"/>
      <c r="C28" s="198"/>
      <c r="D28" s="198"/>
      <c r="E28" s="198"/>
      <c r="F28" s="198"/>
      <c r="G28" s="198"/>
      <c r="H28" s="198"/>
      <c r="I28" s="198"/>
      <c r="J28" s="198"/>
      <c r="K28" s="198"/>
    </row>
    <row r="29" spans="1:11" ht="20.25" customHeight="1" x14ac:dyDescent="0.4">
      <c r="A29" s="3" t="s">
        <v>40</v>
      </c>
    </row>
    <row r="30" spans="1:11" ht="20.25" customHeight="1" x14ac:dyDescent="0.4">
      <c r="A30" s="3" t="s">
        <v>21</v>
      </c>
      <c r="G30" s="3" t="s">
        <v>22</v>
      </c>
    </row>
    <row r="31" spans="1:11" ht="20.25" customHeight="1" x14ac:dyDescent="0.4">
      <c r="A31" s="192" t="s">
        <v>55</v>
      </c>
      <c r="B31" s="193"/>
      <c r="C31" s="193"/>
      <c r="D31" s="193"/>
      <c r="E31" s="194"/>
      <c r="G31" s="192" t="s">
        <v>56</v>
      </c>
      <c r="H31" s="202"/>
      <c r="I31" s="202"/>
      <c r="J31" s="202"/>
      <c r="K31" s="203"/>
    </row>
    <row r="32" spans="1:11" ht="20.25" customHeight="1" x14ac:dyDescent="0.4">
      <c r="A32" s="199"/>
      <c r="B32" s="200"/>
      <c r="C32" s="200"/>
      <c r="D32" s="200"/>
      <c r="E32" s="201"/>
      <c r="G32" s="204"/>
      <c r="H32" s="205"/>
      <c r="I32" s="205"/>
      <c r="J32" s="205"/>
      <c r="K32" s="206"/>
    </row>
    <row r="33" spans="1:11" ht="20.25" customHeight="1" x14ac:dyDescent="0.4">
      <c r="A33" s="199"/>
      <c r="B33" s="200"/>
      <c r="C33" s="200"/>
      <c r="D33" s="200"/>
      <c r="E33" s="201"/>
      <c r="G33" s="204"/>
      <c r="H33" s="205"/>
      <c r="I33" s="205"/>
      <c r="J33" s="205"/>
      <c r="K33" s="206"/>
    </row>
    <row r="34" spans="1:11" ht="20.25" customHeight="1" x14ac:dyDescent="0.4">
      <c r="A34" s="199"/>
      <c r="B34" s="200"/>
      <c r="C34" s="200"/>
      <c r="D34" s="200"/>
      <c r="E34" s="201"/>
      <c r="F34" s="210"/>
      <c r="G34" s="204"/>
      <c r="H34" s="205"/>
      <c r="I34" s="205"/>
      <c r="J34" s="205"/>
      <c r="K34" s="206"/>
    </row>
    <row r="35" spans="1:11" ht="20.25" customHeight="1" x14ac:dyDescent="0.4">
      <c r="A35" s="199"/>
      <c r="B35" s="200"/>
      <c r="C35" s="200"/>
      <c r="D35" s="200"/>
      <c r="E35" s="201"/>
      <c r="F35" s="210"/>
      <c r="G35" s="204"/>
      <c r="H35" s="205"/>
      <c r="I35" s="205"/>
      <c r="J35" s="205"/>
      <c r="K35" s="206"/>
    </row>
    <row r="36" spans="1:11" ht="20.25" customHeight="1" x14ac:dyDescent="0.4">
      <c r="A36" s="199"/>
      <c r="B36" s="200"/>
      <c r="C36" s="200"/>
      <c r="D36" s="200"/>
      <c r="E36" s="201"/>
      <c r="G36" s="204"/>
      <c r="H36" s="205"/>
      <c r="I36" s="205"/>
      <c r="J36" s="205"/>
      <c r="K36" s="206"/>
    </row>
    <row r="37" spans="1:11" ht="20.25" customHeight="1" x14ac:dyDescent="0.4">
      <c r="A37" s="199"/>
      <c r="B37" s="200"/>
      <c r="C37" s="200"/>
      <c r="D37" s="200"/>
      <c r="E37" s="201"/>
      <c r="G37" s="204"/>
      <c r="H37" s="205"/>
      <c r="I37" s="205"/>
      <c r="J37" s="205"/>
      <c r="K37" s="206"/>
    </row>
    <row r="38" spans="1:11" ht="20.25" customHeight="1" x14ac:dyDescent="0.4">
      <c r="A38" s="199"/>
      <c r="B38" s="200"/>
      <c r="C38" s="200"/>
      <c r="D38" s="200"/>
      <c r="E38" s="201"/>
      <c r="G38" s="204"/>
      <c r="H38" s="205"/>
      <c r="I38" s="205"/>
      <c r="J38" s="205"/>
      <c r="K38" s="206"/>
    </row>
    <row r="39" spans="1:11" ht="20.25" customHeight="1" x14ac:dyDescent="0.4">
      <c r="A39" s="195"/>
      <c r="B39" s="196"/>
      <c r="C39" s="196"/>
      <c r="D39" s="196"/>
      <c r="E39" s="197"/>
      <c r="G39" s="207"/>
      <c r="H39" s="208"/>
      <c r="I39" s="208"/>
      <c r="J39" s="208"/>
      <c r="K39" s="209"/>
    </row>
    <row r="40" spans="1:11" ht="20.25" customHeight="1" x14ac:dyDescent="0.4">
      <c r="A40" s="3" t="s">
        <v>19</v>
      </c>
    </row>
    <row r="41" spans="1:11" ht="20.25" customHeight="1" x14ac:dyDescent="0.4">
      <c r="A41" s="192" t="s">
        <v>57</v>
      </c>
      <c r="B41" s="193"/>
      <c r="C41" s="193"/>
      <c r="D41" s="193"/>
      <c r="E41" s="193"/>
      <c r="F41" s="193"/>
      <c r="G41" s="193"/>
      <c r="H41" s="193"/>
      <c r="I41" s="193"/>
      <c r="J41" s="193"/>
      <c r="K41" s="194"/>
    </row>
    <row r="42" spans="1:11" ht="20.25" customHeight="1" x14ac:dyDescent="0.4">
      <c r="A42" s="195"/>
      <c r="B42" s="196"/>
      <c r="C42" s="196"/>
      <c r="D42" s="196"/>
      <c r="E42" s="196"/>
      <c r="F42" s="196"/>
      <c r="G42" s="196"/>
      <c r="H42" s="196"/>
      <c r="I42" s="196"/>
      <c r="J42" s="196"/>
      <c r="K42" s="197"/>
    </row>
    <row r="43" spans="1:11" ht="20.25" customHeight="1" x14ac:dyDescent="0.4">
      <c r="A43" s="3" t="s">
        <v>20</v>
      </c>
    </row>
    <row r="44" spans="1:11" ht="20.25" customHeight="1" x14ac:dyDescent="0.4">
      <c r="A44" s="192" t="s">
        <v>58</v>
      </c>
      <c r="B44" s="193"/>
      <c r="C44" s="193"/>
      <c r="D44" s="193"/>
      <c r="E44" s="193"/>
      <c r="F44" s="193"/>
      <c r="G44" s="193"/>
      <c r="H44" s="193"/>
      <c r="I44" s="193"/>
      <c r="J44" s="193"/>
      <c r="K44" s="194"/>
    </row>
    <row r="45" spans="1:11" ht="20.25" customHeight="1" x14ac:dyDescent="0.4">
      <c r="A45" s="195"/>
      <c r="B45" s="196"/>
      <c r="C45" s="196"/>
      <c r="D45" s="196"/>
      <c r="E45" s="196"/>
      <c r="F45" s="196"/>
      <c r="G45" s="196"/>
      <c r="H45" s="196"/>
      <c r="I45" s="196"/>
      <c r="J45" s="196"/>
      <c r="K45" s="197"/>
    </row>
    <row r="46" spans="1:11" ht="20.25" customHeight="1" x14ac:dyDescent="0.4">
      <c r="A46" s="3" t="s">
        <v>31</v>
      </c>
    </row>
    <row r="47" spans="1:11" ht="20.25" customHeight="1" x14ac:dyDescent="0.4">
      <c r="A47" s="217" t="s">
        <v>59</v>
      </c>
      <c r="B47" s="218"/>
      <c r="C47" s="218"/>
      <c r="D47" s="218"/>
      <c r="E47" s="218"/>
      <c r="F47" s="218"/>
      <c r="G47" s="218"/>
      <c r="H47" s="218"/>
      <c r="I47" s="218"/>
      <c r="J47" s="218"/>
      <c r="K47" s="219"/>
    </row>
    <row r="48" spans="1:11" ht="20.25" customHeight="1" x14ac:dyDescent="0.4">
      <c r="A48" s="220"/>
      <c r="B48" s="221"/>
      <c r="C48" s="221"/>
      <c r="D48" s="221"/>
      <c r="E48" s="221"/>
      <c r="F48" s="221"/>
      <c r="G48" s="221"/>
      <c r="H48" s="221"/>
      <c r="I48" s="221"/>
      <c r="J48" s="221"/>
      <c r="K48" s="222"/>
    </row>
    <row r="49" spans="1:11" ht="20.25" customHeight="1" x14ac:dyDescent="0.4">
      <c r="A49" s="223"/>
      <c r="B49" s="224"/>
      <c r="C49" s="224"/>
      <c r="D49" s="224"/>
      <c r="E49" s="224"/>
      <c r="F49" s="224"/>
      <c r="G49" s="224"/>
      <c r="H49" s="224"/>
      <c r="I49" s="224"/>
      <c r="J49" s="224"/>
      <c r="K49" s="225"/>
    </row>
    <row r="51" spans="1:11" ht="20.25" customHeight="1" x14ac:dyDescent="0.4">
      <c r="A51" s="3" t="s">
        <v>41</v>
      </c>
    </row>
    <row r="52" spans="1:11" ht="20.25" customHeight="1" x14ac:dyDescent="0.4">
      <c r="A52" s="3" t="s">
        <v>17</v>
      </c>
      <c r="G52" s="3" t="s">
        <v>18</v>
      </c>
    </row>
    <row r="53" spans="1:11" ht="20.25" customHeight="1" x14ac:dyDescent="0.4">
      <c r="A53" s="192" t="s">
        <v>53</v>
      </c>
      <c r="B53" s="193"/>
      <c r="C53" s="193"/>
      <c r="D53" s="193"/>
      <c r="E53" s="194"/>
      <c r="G53" s="192" t="s">
        <v>54</v>
      </c>
      <c r="H53" s="202"/>
      <c r="I53" s="202"/>
      <c r="J53" s="202"/>
      <c r="K53" s="203"/>
    </row>
    <row r="54" spans="1:11" ht="20.25" customHeight="1" x14ac:dyDescent="0.4">
      <c r="A54" s="199"/>
      <c r="B54" s="200"/>
      <c r="C54" s="200"/>
      <c r="D54" s="200"/>
      <c r="E54" s="201"/>
      <c r="G54" s="204"/>
      <c r="H54" s="205"/>
      <c r="I54" s="205"/>
      <c r="J54" s="205"/>
      <c r="K54" s="206"/>
    </row>
    <row r="55" spans="1:11" ht="20.25" customHeight="1" x14ac:dyDescent="0.4">
      <c r="A55" s="199"/>
      <c r="B55" s="200"/>
      <c r="C55" s="200"/>
      <c r="D55" s="200"/>
      <c r="E55" s="201"/>
      <c r="G55" s="204"/>
      <c r="H55" s="205"/>
      <c r="I55" s="205"/>
      <c r="J55" s="205"/>
      <c r="K55" s="206"/>
    </row>
    <row r="56" spans="1:11" ht="20.25" customHeight="1" x14ac:dyDescent="0.4">
      <c r="A56" s="199"/>
      <c r="B56" s="200"/>
      <c r="C56" s="200"/>
      <c r="D56" s="200"/>
      <c r="E56" s="201"/>
      <c r="F56" s="210"/>
      <c r="G56" s="204"/>
      <c r="H56" s="205"/>
      <c r="I56" s="205"/>
      <c r="J56" s="205"/>
      <c r="K56" s="206"/>
    </row>
    <row r="57" spans="1:11" ht="20.25" customHeight="1" x14ac:dyDescent="0.4">
      <c r="A57" s="199"/>
      <c r="B57" s="200"/>
      <c r="C57" s="200"/>
      <c r="D57" s="200"/>
      <c r="E57" s="201"/>
      <c r="F57" s="210"/>
      <c r="G57" s="204"/>
      <c r="H57" s="205"/>
      <c r="I57" s="205"/>
      <c r="J57" s="205"/>
      <c r="K57" s="206"/>
    </row>
    <row r="58" spans="1:11" ht="20.25" customHeight="1" x14ac:dyDescent="0.4">
      <c r="A58" s="199"/>
      <c r="B58" s="200"/>
      <c r="C58" s="200"/>
      <c r="D58" s="200"/>
      <c r="E58" s="201"/>
      <c r="G58" s="204"/>
      <c r="H58" s="205"/>
      <c r="I58" s="205"/>
      <c r="J58" s="205"/>
      <c r="K58" s="206"/>
    </row>
    <row r="59" spans="1:11" ht="20.25" customHeight="1" x14ac:dyDescent="0.4">
      <c r="A59" s="199"/>
      <c r="B59" s="200"/>
      <c r="C59" s="200"/>
      <c r="D59" s="200"/>
      <c r="E59" s="201"/>
      <c r="G59" s="204"/>
      <c r="H59" s="205"/>
      <c r="I59" s="205"/>
      <c r="J59" s="205"/>
      <c r="K59" s="206"/>
    </row>
    <row r="60" spans="1:11" ht="20.25" customHeight="1" x14ac:dyDescent="0.4">
      <c r="A60" s="199"/>
      <c r="B60" s="200"/>
      <c r="C60" s="200"/>
      <c r="D60" s="200"/>
      <c r="E60" s="201"/>
      <c r="G60" s="204"/>
      <c r="H60" s="205"/>
      <c r="I60" s="205"/>
      <c r="J60" s="205"/>
      <c r="K60" s="206"/>
    </row>
    <row r="61" spans="1:11" ht="20.25" customHeight="1" x14ac:dyDescent="0.4">
      <c r="A61" s="195"/>
      <c r="B61" s="196"/>
      <c r="C61" s="196"/>
      <c r="D61" s="196"/>
      <c r="E61" s="197"/>
      <c r="G61" s="207"/>
      <c r="H61" s="208"/>
      <c r="I61" s="208"/>
      <c r="J61" s="208"/>
      <c r="K61" s="209"/>
    </row>
    <row r="62" spans="1:11" ht="20.25" customHeight="1" x14ac:dyDescent="0.4">
      <c r="A62" s="3" t="s">
        <v>19</v>
      </c>
    </row>
    <row r="63" spans="1:11" ht="20.25" customHeight="1" x14ac:dyDescent="0.4">
      <c r="A63" s="226" t="s">
        <v>52</v>
      </c>
      <c r="B63" s="193"/>
      <c r="C63" s="193"/>
      <c r="D63" s="193"/>
      <c r="E63" s="193"/>
      <c r="F63" s="193"/>
      <c r="G63" s="193"/>
      <c r="H63" s="193"/>
      <c r="I63" s="193"/>
      <c r="J63" s="193"/>
      <c r="K63" s="194"/>
    </row>
    <row r="64" spans="1:11" ht="20.25" customHeight="1" x14ac:dyDescent="0.4">
      <c r="A64" s="195"/>
      <c r="B64" s="196"/>
      <c r="C64" s="196"/>
      <c r="D64" s="196"/>
      <c r="E64" s="196"/>
      <c r="F64" s="196"/>
      <c r="G64" s="196"/>
      <c r="H64" s="196"/>
      <c r="I64" s="196"/>
      <c r="J64" s="196"/>
      <c r="K64" s="197"/>
    </row>
    <row r="65" spans="1:11" ht="20.25" customHeight="1" x14ac:dyDescent="0.4">
      <c r="A65" s="3" t="s">
        <v>20</v>
      </c>
    </row>
    <row r="66" spans="1:11" ht="20.25" customHeight="1" x14ac:dyDescent="0.4">
      <c r="A66" s="226" t="s">
        <v>51</v>
      </c>
      <c r="B66" s="193"/>
      <c r="C66" s="193"/>
      <c r="D66" s="193"/>
      <c r="E66" s="193"/>
      <c r="F66" s="193"/>
      <c r="G66" s="193"/>
      <c r="H66" s="193"/>
      <c r="I66" s="193"/>
      <c r="J66" s="193"/>
      <c r="K66" s="194"/>
    </row>
    <row r="67" spans="1:11" ht="20.25" customHeight="1" x14ac:dyDescent="0.4">
      <c r="A67" s="195"/>
      <c r="B67" s="196"/>
      <c r="C67" s="196"/>
      <c r="D67" s="196"/>
      <c r="E67" s="196"/>
      <c r="F67" s="196"/>
      <c r="G67" s="196"/>
      <c r="H67" s="196"/>
      <c r="I67" s="196"/>
      <c r="J67" s="196"/>
      <c r="K67" s="197"/>
    </row>
    <row r="68" spans="1:11" ht="20.25" customHeight="1" x14ac:dyDescent="0.4">
      <c r="A68" s="3" t="s">
        <v>31</v>
      </c>
    </row>
    <row r="69" spans="1:11" ht="20.25" customHeight="1" x14ac:dyDescent="0.4">
      <c r="A69" s="192" t="s">
        <v>50</v>
      </c>
      <c r="B69" s="218"/>
      <c r="C69" s="218"/>
      <c r="D69" s="218"/>
      <c r="E69" s="218"/>
      <c r="F69" s="218"/>
      <c r="G69" s="218"/>
      <c r="H69" s="218"/>
      <c r="I69" s="218"/>
      <c r="J69" s="218"/>
      <c r="K69" s="219"/>
    </row>
    <row r="70" spans="1:11" ht="20.25" customHeight="1" x14ac:dyDescent="0.4">
      <c r="A70" s="220"/>
      <c r="B70" s="221"/>
      <c r="C70" s="221"/>
      <c r="D70" s="221"/>
      <c r="E70" s="221"/>
      <c r="F70" s="221"/>
      <c r="G70" s="221"/>
      <c r="H70" s="221"/>
      <c r="I70" s="221"/>
      <c r="J70" s="221"/>
      <c r="K70" s="222"/>
    </row>
    <row r="71" spans="1:11" ht="20.25" customHeight="1" x14ac:dyDescent="0.4">
      <c r="A71" s="223"/>
      <c r="B71" s="224"/>
      <c r="C71" s="224"/>
      <c r="D71" s="224"/>
      <c r="E71" s="224"/>
      <c r="F71" s="224"/>
      <c r="G71" s="224"/>
      <c r="H71" s="224"/>
      <c r="I71" s="224"/>
      <c r="J71" s="224"/>
      <c r="K71" s="225"/>
    </row>
    <row r="72" spans="1:11" ht="20.25" customHeight="1" x14ac:dyDescent="0.4">
      <c r="A72" s="5"/>
      <c r="B72" s="5"/>
      <c r="C72" s="5"/>
      <c r="D72" s="5"/>
      <c r="E72" s="5"/>
      <c r="F72" s="5"/>
      <c r="G72" s="5"/>
      <c r="H72" s="5"/>
      <c r="I72" s="5"/>
      <c r="J72" s="5"/>
      <c r="K72" s="5"/>
    </row>
    <row r="73" spans="1:11" ht="20.25" customHeight="1" x14ac:dyDescent="0.4">
      <c r="A73" s="3" t="s">
        <v>42</v>
      </c>
    </row>
    <row r="74" spans="1:11" ht="20.25" customHeight="1" x14ac:dyDescent="0.4">
      <c r="A74" s="3" t="s">
        <v>17</v>
      </c>
      <c r="G74" s="3" t="s">
        <v>18</v>
      </c>
    </row>
    <row r="75" spans="1:11" ht="20.25" customHeight="1" x14ac:dyDescent="0.4">
      <c r="A75" s="192"/>
      <c r="B75" s="193"/>
      <c r="C75" s="193"/>
      <c r="D75" s="193"/>
      <c r="E75" s="194"/>
      <c r="G75" s="192"/>
      <c r="H75" s="202"/>
      <c r="I75" s="202"/>
      <c r="J75" s="202"/>
      <c r="K75" s="203"/>
    </row>
    <row r="76" spans="1:11" ht="20.25" customHeight="1" x14ac:dyDescent="0.4">
      <c r="A76" s="199"/>
      <c r="B76" s="200"/>
      <c r="C76" s="200"/>
      <c r="D76" s="200"/>
      <c r="E76" s="201"/>
      <c r="G76" s="204"/>
      <c r="H76" s="205"/>
      <c r="I76" s="205"/>
      <c r="J76" s="205"/>
      <c r="K76" s="206"/>
    </row>
    <row r="77" spans="1:11" ht="20.25" customHeight="1" x14ac:dyDescent="0.4">
      <c r="A77" s="199"/>
      <c r="B77" s="200"/>
      <c r="C77" s="200"/>
      <c r="D77" s="200"/>
      <c r="E77" s="201"/>
      <c r="G77" s="204"/>
      <c r="H77" s="205"/>
      <c r="I77" s="205"/>
      <c r="J77" s="205"/>
      <c r="K77" s="206"/>
    </row>
    <row r="78" spans="1:11" ht="20.25" customHeight="1" x14ac:dyDescent="0.4">
      <c r="A78" s="199"/>
      <c r="B78" s="200"/>
      <c r="C78" s="200"/>
      <c r="D78" s="200"/>
      <c r="E78" s="201"/>
      <c r="F78" s="210"/>
      <c r="G78" s="204"/>
      <c r="H78" s="205"/>
      <c r="I78" s="205"/>
      <c r="J78" s="205"/>
      <c r="K78" s="206"/>
    </row>
    <row r="79" spans="1:11" ht="20.25" customHeight="1" x14ac:dyDescent="0.4">
      <c r="A79" s="199"/>
      <c r="B79" s="200"/>
      <c r="C79" s="200"/>
      <c r="D79" s="200"/>
      <c r="E79" s="201"/>
      <c r="F79" s="210"/>
      <c r="G79" s="204"/>
      <c r="H79" s="205"/>
      <c r="I79" s="205"/>
      <c r="J79" s="205"/>
      <c r="K79" s="206"/>
    </row>
    <row r="80" spans="1:11" ht="20.25" customHeight="1" x14ac:dyDescent="0.4">
      <c r="A80" s="199"/>
      <c r="B80" s="200"/>
      <c r="C80" s="200"/>
      <c r="D80" s="200"/>
      <c r="E80" s="201"/>
      <c r="G80" s="204"/>
      <c r="H80" s="205"/>
      <c r="I80" s="205"/>
      <c r="J80" s="205"/>
      <c r="K80" s="206"/>
    </row>
    <row r="81" spans="1:11" ht="20.25" customHeight="1" x14ac:dyDescent="0.4">
      <c r="A81" s="199"/>
      <c r="B81" s="200"/>
      <c r="C81" s="200"/>
      <c r="D81" s="200"/>
      <c r="E81" s="201"/>
      <c r="G81" s="204"/>
      <c r="H81" s="205"/>
      <c r="I81" s="205"/>
      <c r="J81" s="205"/>
      <c r="K81" s="206"/>
    </row>
    <row r="82" spans="1:11" ht="20.25" customHeight="1" x14ac:dyDescent="0.4">
      <c r="A82" s="199"/>
      <c r="B82" s="200"/>
      <c r="C82" s="200"/>
      <c r="D82" s="200"/>
      <c r="E82" s="201"/>
      <c r="G82" s="204"/>
      <c r="H82" s="205"/>
      <c r="I82" s="205"/>
      <c r="J82" s="205"/>
      <c r="K82" s="206"/>
    </row>
    <row r="83" spans="1:11" ht="20.25" customHeight="1" x14ac:dyDescent="0.4">
      <c r="A83" s="195"/>
      <c r="B83" s="196"/>
      <c r="C83" s="196"/>
      <c r="D83" s="196"/>
      <c r="E83" s="197"/>
      <c r="G83" s="207"/>
      <c r="H83" s="208"/>
      <c r="I83" s="208"/>
      <c r="J83" s="208"/>
      <c r="K83" s="209"/>
    </row>
    <row r="84" spans="1:11" ht="20.25" customHeight="1" x14ac:dyDescent="0.4">
      <c r="A84" s="3" t="s">
        <v>19</v>
      </c>
    </row>
    <row r="85" spans="1:11" ht="20.25" customHeight="1" x14ac:dyDescent="0.4">
      <c r="A85" s="211"/>
      <c r="B85" s="212"/>
      <c r="C85" s="212"/>
      <c r="D85" s="212"/>
      <c r="E85" s="212"/>
      <c r="F85" s="212"/>
      <c r="G85" s="212"/>
      <c r="H85" s="212"/>
      <c r="I85" s="212"/>
      <c r="J85" s="212"/>
      <c r="K85" s="213"/>
    </row>
    <row r="86" spans="1:11" ht="20.25" customHeight="1" x14ac:dyDescent="0.4">
      <c r="A86" s="214"/>
      <c r="B86" s="215"/>
      <c r="C86" s="215"/>
      <c r="D86" s="215"/>
      <c r="E86" s="215"/>
      <c r="F86" s="215"/>
      <c r="G86" s="215"/>
      <c r="H86" s="215"/>
      <c r="I86" s="215"/>
      <c r="J86" s="215"/>
      <c r="K86" s="216"/>
    </row>
    <row r="87" spans="1:11" ht="20.25" customHeight="1" x14ac:dyDescent="0.4">
      <c r="A87" s="3" t="s">
        <v>20</v>
      </c>
    </row>
    <row r="88" spans="1:11" ht="20.25" customHeight="1" x14ac:dyDescent="0.4">
      <c r="A88" s="211"/>
      <c r="B88" s="212"/>
      <c r="C88" s="212"/>
      <c r="D88" s="212"/>
      <c r="E88" s="212"/>
      <c r="F88" s="212"/>
      <c r="G88" s="212"/>
      <c r="H88" s="212"/>
      <c r="I88" s="212"/>
      <c r="J88" s="212"/>
      <c r="K88" s="213"/>
    </row>
    <row r="89" spans="1:11" ht="20.25" customHeight="1" x14ac:dyDescent="0.4">
      <c r="A89" s="214"/>
      <c r="B89" s="215"/>
      <c r="C89" s="215"/>
      <c r="D89" s="215"/>
      <c r="E89" s="215"/>
      <c r="F89" s="215"/>
      <c r="G89" s="215"/>
      <c r="H89" s="215"/>
      <c r="I89" s="215"/>
      <c r="J89" s="215"/>
      <c r="K89" s="216"/>
    </row>
    <row r="90" spans="1:11" ht="20.25" customHeight="1" x14ac:dyDescent="0.4">
      <c r="A90" s="3" t="s">
        <v>31</v>
      </c>
    </row>
    <row r="91" spans="1:11" ht="20.25" customHeight="1" x14ac:dyDescent="0.4">
      <c r="A91" s="217"/>
      <c r="B91" s="218"/>
      <c r="C91" s="218"/>
      <c r="D91" s="218"/>
      <c r="E91" s="218"/>
      <c r="F91" s="218"/>
      <c r="G91" s="218"/>
      <c r="H91" s="218"/>
      <c r="I91" s="218"/>
      <c r="J91" s="218"/>
      <c r="K91" s="219"/>
    </row>
    <row r="92" spans="1:11" ht="20.25" customHeight="1" x14ac:dyDescent="0.4">
      <c r="A92" s="220"/>
      <c r="B92" s="221"/>
      <c r="C92" s="221"/>
      <c r="D92" s="221"/>
      <c r="E92" s="221"/>
      <c r="F92" s="221"/>
      <c r="G92" s="221"/>
      <c r="H92" s="221"/>
      <c r="I92" s="221"/>
      <c r="J92" s="221"/>
      <c r="K92" s="222"/>
    </row>
    <row r="93" spans="1:11" ht="20.25" customHeight="1" x14ac:dyDescent="0.4">
      <c r="A93" s="223"/>
      <c r="B93" s="224"/>
      <c r="C93" s="224"/>
      <c r="D93" s="224"/>
      <c r="E93" s="224"/>
      <c r="F93" s="224"/>
      <c r="G93" s="224"/>
      <c r="H93" s="224"/>
      <c r="I93" s="224"/>
      <c r="J93" s="224"/>
      <c r="K93" s="225"/>
    </row>
    <row r="94" spans="1:11" ht="20.25" customHeight="1" x14ac:dyDescent="0.4">
      <c r="A94" s="3" t="s">
        <v>43</v>
      </c>
    </row>
    <row r="95" spans="1:11" ht="20.25" customHeight="1" x14ac:dyDescent="0.4">
      <c r="A95" s="3" t="s">
        <v>17</v>
      </c>
      <c r="G95" s="3" t="s">
        <v>18</v>
      </c>
    </row>
    <row r="96" spans="1:11" ht="20.25" customHeight="1" x14ac:dyDescent="0.4">
      <c r="A96" s="192"/>
      <c r="B96" s="193"/>
      <c r="C96" s="193"/>
      <c r="D96" s="193"/>
      <c r="E96" s="194"/>
      <c r="G96" s="192"/>
      <c r="H96" s="202"/>
      <c r="I96" s="202"/>
      <c r="J96" s="202"/>
      <c r="K96" s="203"/>
    </row>
    <row r="97" spans="1:11" ht="20.25" customHeight="1" x14ac:dyDescent="0.4">
      <c r="A97" s="199"/>
      <c r="B97" s="200"/>
      <c r="C97" s="200"/>
      <c r="D97" s="200"/>
      <c r="E97" s="201"/>
      <c r="G97" s="204"/>
      <c r="H97" s="205"/>
      <c r="I97" s="205"/>
      <c r="J97" s="205"/>
      <c r="K97" s="206"/>
    </row>
    <row r="98" spans="1:11" ht="20.25" customHeight="1" x14ac:dyDescent="0.4">
      <c r="A98" s="199"/>
      <c r="B98" s="200"/>
      <c r="C98" s="200"/>
      <c r="D98" s="200"/>
      <c r="E98" s="201"/>
      <c r="G98" s="204"/>
      <c r="H98" s="205"/>
      <c r="I98" s="205"/>
      <c r="J98" s="205"/>
      <c r="K98" s="206"/>
    </row>
    <row r="99" spans="1:11" ht="20.25" customHeight="1" x14ac:dyDescent="0.4">
      <c r="A99" s="199"/>
      <c r="B99" s="200"/>
      <c r="C99" s="200"/>
      <c r="D99" s="200"/>
      <c r="E99" s="201"/>
      <c r="F99" s="210"/>
      <c r="G99" s="204"/>
      <c r="H99" s="205"/>
      <c r="I99" s="205"/>
      <c r="J99" s="205"/>
      <c r="K99" s="206"/>
    </row>
    <row r="100" spans="1:11" ht="20.25" customHeight="1" x14ac:dyDescent="0.4">
      <c r="A100" s="199"/>
      <c r="B100" s="200"/>
      <c r="C100" s="200"/>
      <c r="D100" s="200"/>
      <c r="E100" s="201"/>
      <c r="F100" s="210"/>
      <c r="G100" s="204"/>
      <c r="H100" s="205"/>
      <c r="I100" s="205"/>
      <c r="J100" s="205"/>
      <c r="K100" s="206"/>
    </row>
    <row r="101" spans="1:11" ht="20.25" customHeight="1" x14ac:dyDescent="0.4">
      <c r="A101" s="199"/>
      <c r="B101" s="200"/>
      <c r="C101" s="200"/>
      <c r="D101" s="200"/>
      <c r="E101" s="201"/>
      <c r="G101" s="204"/>
      <c r="H101" s="205"/>
      <c r="I101" s="205"/>
      <c r="J101" s="205"/>
      <c r="K101" s="206"/>
    </row>
    <row r="102" spans="1:11" ht="20.25" customHeight="1" x14ac:dyDescent="0.4">
      <c r="A102" s="199"/>
      <c r="B102" s="200"/>
      <c r="C102" s="200"/>
      <c r="D102" s="200"/>
      <c r="E102" s="201"/>
      <c r="G102" s="204"/>
      <c r="H102" s="205"/>
      <c r="I102" s="205"/>
      <c r="J102" s="205"/>
      <c r="K102" s="206"/>
    </row>
    <row r="103" spans="1:11" ht="20.25" customHeight="1" x14ac:dyDescent="0.4">
      <c r="A103" s="199"/>
      <c r="B103" s="200"/>
      <c r="C103" s="200"/>
      <c r="D103" s="200"/>
      <c r="E103" s="201"/>
      <c r="G103" s="204"/>
      <c r="H103" s="205"/>
      <c r="I103" s="205"/>
      <c r="J103" s="205"/>
      <c r="K103" s="206"/>
    </row>
    <row r="104" spans="1:11" ht="20.25" customHeight="1" x14ac:dyDescent="0.4">
      <c r="A104" s="195"/>
      <c r="B104" s="196"/>
      <c r="C104" s="196"/>
      <c r="D104" s="196"/>
      <c r="E104" s="197"/>
      <c r="G104" s="207"/>
      <c r="H104" s="208"/>
      <c r="I104" s="208"/>
      <c r="J104" s="208"/>
      <c r="K104" s="209"/>
    </row>
    <row r="105" spans="1:11" ht="20.25" customHeight="1" x14ac:dyDescent="0.4">
      <c r="A105" s="3" t="s">
        <v>19</v>
      </c>
    </row>
    <row r="106" spans="1:11" ht="20.25" customHeight="1" x14ac:dyDescent="0.4">
      <c r="A106" s="211"/>
      <c r="B106" s="212"/>
      <c r="C106" s="212"/>
      <c r="D106" s="212"/>
      <c r="E106" s="212"/>
      <c r="F106" s="212"/>
      <c r="G106" s="212"/>
      <c r="H106" s="212"/>
      <c r="I106" s="212"/>
      <c r="J106" s="212"/>
      <c r="K106" s="213"/>
    </row>
    <row r="107" spans="1:11" ht="20.25" customHeight="1" x14ac:dyDescent="0.4">
      <c r="A107" s="214"/>
      <c r="B107" s="215"/>
      <c r="C107" s="215"/>
      <c r="D107" s="215"/>
      <c r="E107" s="215"/>
      <c r="F107" s="215"/>
      <c r="G107" s="215"/>
      <c r="H107" s="215"/>
      <c r="I107" s="215"/>
      <c r="J107" s="215"/>
      <c r="K107" s="216"/>
    </row>
    <row r="108" spans="1:11" ht="20.25" customHeight="1" x14ac:dyDescent="0.4">
      <c r="A108" s="3" t="s">
        <v>20</v>
      </c>
    </row>
    <row r="109" spans="1:11" ht="20.25" customHeight="1" x14ac:dyDescent="0.4">
      <c r="A109" s="211"/>
      <c r="B109" s="212"/>
      <c r="C109" s="212"/>
      <c r="D109" s="212"/>
      <c r="E109" s="212"/>
      <c r="F109" s="212"/>
      <c r="G109" s="212"/>
      <c r="H109" s="212"/>
      <c r="I109" s="212"/>
      <c r="J109" s="212"/>
      <c r="K109" s="213"/>
    </row>
    <row r="110" spans="1:11" ht="20.25" customHeight="1" x14ac:dyDescent="0.4">
      <c r="A110" s="214"/>
      <c r="B110" s="215"/>
      <c r="C110" s="215"/>
      <c r="D110" s="215"/>
      <c r="E110" s="215"/>
      <c r="F110" s="215"/>
      <c r="G110" s="215"/>
      <c r="H110" s="215"/>
      <c r="I110" s="215"/>
      <c r="J110" s="215"/>
      <c r="K110" s="216"/>
    </row>
    <row r="111" spans="1:11" ht="20.25" customHeight="1" x14ac:dyDescent="0.4">
      <c r="A111" s="3" t="s">
        <v>31</v>
      </c>
    </row>
    <row r="112" spans="1:11" ht="20.25" customHeight="1" x14ac:dyDescent="0.4">
      <c r="A112" s="217"/>
      <c r="B112" s="218"/>
      <c r="C112" s="218"/>
      <c r="D112" s="218"/>
      <c r="E112" s="218"/>
      <c r="F112" s="218"/>
      <c r="G112" s="218"/>
      <c r="H112" s="218"/>
      <c r="I112" s="218"/>
      <c r="J112" s="218"/>
      <c r="K112" s="219"/>
    </row>
    <row r="113" spans="1:12" ht="20.25" customHeight="1" x14ac:dyDescent="0.4">
      <c r="A113" s="220"/>
      <c r="B113" s="221"/>
      <c r="C113" s="221"/>
      <c r="D113" s="221"/>
      <c r="E113" s="221"/>
      <c r="F113" s="221"/>
      <c r="G113" s="221"/>
      <c r="H113" s="221"/>
      <c r="I113" s="221"/>
      <c r="J113" s="221"/>
      <c r="K113" s="222"/>
    </row>
    <row r="114" spans="1:12" ht="20.25" customHeight="1" x14ac:dyDescent="0.4">
      <c r="A114" s="223"/>
      <c r="B114" s="224"/>
      <c r="C114" s="224"/>
      <c r="D114" s="224"/>
      <c r="E114" s="224"/>
      <c r="F114" s="224"/>
      <c r="G114" s="224"/>
      <c r="H114" s="224"/>
      <c r="I114" s="224"/>
      <c r="J114" s="224"/>
      <c r="K114" s="225"/>
    </row>
    <row r="116" spans="1:12" ht="20.25" customHeight="1" x14ac:dyDescent="0.4">
      <c r="A116" s="3" t="s">
        <v>28</v>
      </c>
    </row>
    <row r="118" spans="1:12" ht="20.25" customHeight="1" x14ac:dyDescent="0.4">
      <c r="A118" s="3" t="s">
        <v>23</v>
      </c>
    </row>
    <row r="119" spans="1:12" ht="20.25" customHeight="1" x14ac:dyDescent="0.4">
      <c r="A119" s="192" t="s">
        <v>45</v>
      </c>
      <c r="B119" s="193"/>
      <c r="C119" s="193"/>
      <c r="D119" s="193"/>
      <c r="E119" s="193"/>
      <c r="F119" s="193"/>
      <c r="G119" s="193"/>
      <c r="H119" s="193"/>
      <c r="I119" s="193"/>
      <c r="J119" s="193"/>
      <c r="K119" s="194"/>
    </row>
    <row r="120" spans="1:12" ht="20.25" customHeight="1" x14ac:dyDescent="0.4">
      <c r="A120" s="204"/>
      <c r="B120" s="200"/>
      <c r="C120" s="200"/>
      <c r="D120" s="200"/>
      <c r="E120" s="200"/>
      <c r="F120" s="200"/>
      <c r="G120" s="200"/>
      <c r="H120" s="200"/>
      <c r="I120" s="200"/>
      <c r="J120" s="200"/>
      <c r="K120" s="201"/>
    </row>
    <row r="121" spans="1:12" ht="20.25" customHeight="1" x14ac:dyDescent="0.4">
      <c r="A121" s="204"/>
      <c r="B121" s="200"/>
      <c r="C121" s="200"/>
      <c r="D121" s="200"/>
      <c r="E121" s="200"/>
      <c r="F121" s="200"/>
      <c r="G121" s="200"/>
      <c r="H121" s="200"/>
      <c r="I121" s="200"/>
      <c r="J121" s="200"/>
      <c r="K121" s="201"/>
    </row>
    <row r="122" spans="1:12" ht="20.25" customHeight="1" x14ac:dyDescent="0.4">
      <c r="A122" s="204"/>
      <c r="B122" s="200"/>
      <c r="C122" s="200"/>
      <c r="D122" s="200"/>
      <c r="E122" s="200"/>
      <c r="F122" s="200"/>
      <c r="G122" s="200"/>
      <c r="H122" s="200"/>
      <c r="I122" s="200"/>
      <c r="J122" s="200"/>
      <c r="K122" s="201"/>
    </row>
    <row r="123" spans="1:12" ht="20.25" customHeight="1" x14ac:dyDescent="0.4">
      <c r="A123" s="204"/>
      <c r="B123" s="200"/>
      <c r="C123" s="200"/>
      <c r="D123" s="200"/>
      <c r="E123" s="200"/>
      <c r="F123" s="200"/>
      <c r="G123" s="200"/>
      <c r="H123" s="200"/>
      <c r="I123" s="200"/>
      <c r="J123" s="200"/>
      <c r="K123" s="201"/>
    </row>
    <row r="124" spans="1:12" ht="20.25" customHeight="1" x14ac:dyDescent="0.4">
      <c r="A124" s="204"/>
      <c r="B124" s="200"/>
      <c r="C124" s="200"/>
      <c r="D124" s="200"/>
      <c r="E124" s="200"/>
      <c r="F124" s="200"/>
      <c r="G124" s="200"/>
      <c r="H124" s="200"/>
      <c r="I124" s="200"/>
      <c r="J124" s="200"/>
      <c r="K124" s="201"/>
    </row>
    <row r="125" spans="1:12" ht="20.25" customHeight="1" x14ac:dyDescent="0.4">
      <c r="A125" s="204"/>
      <c r="B125" s="200"/>
      <c r="C125" s="200"/>
      <c r="D125" s="200"/>
      <c r="E125" s="200"/>
      <c r="F125" s="200"/>
      <c r="G125" s="200"/>
      <c r="H125" s="200"/>
      <c r="I125" s="200"/>
      <c r="J125" s="200"/>
      <c r="K125" s="201"/>
      <c r="L125" s="1" t="s">
        <v>36</v>
      </c>
    </row>
    <row r="126" spans="1:12" ht="20.25" customHeight="1" x14ac:dyDescent="0.4">
      <c r="A126" s="204"/>
      <c r="B126" s="200"/>
      <c r="C126" s="200"/>
      <c r="D126" s="200"/>
      <c r="E126" s="200"/>
      <c r="F126" s="200"/>
      <c r="G126" s="200"/>
      <c r="H126" s="200"/>
      <c r="I126" s="200"/>
      <c r="J126" s="200"/>
      <c r="K126" s="201"/>
      <c r="L126" s="1" t="s">
        <v>37</v>
      </c>
    </row>
    <row r="127" spans="1:12" ht="20.25" customHeight="1" x14ac:dyDescent="0.4">
      <c r="A127" s="195"/>
      <c r="B127" s="196"/>
      <c r="C127" s="196"/>
      <c r="D127" s="196"/>
      <c r="E127" s="196"/>
      <c r="F127" s="196"/>
      <c r="G127" s="196"/>
      <c r="H127" s="196"/>
      <c r="I127" s="196"/>
      <c r="J127" s="196"/>
      <c r="K127" s="197"/>
      <c r="L127" s="1" t="s">
        <v>60</v>
      </c>
    </row>
    <row r="129" spans="1:11" ht="20.25" customHeight="1" x14ac:dyDescent="0.4">
      <c r="A129" s="3" t="s">
        <v>38</v>
      </c>
    </row>
    <row r="130" spans="1:11" ht="20.25" customHeight="1" x14ac:dyDescent="0.4">
      <c r="A130" s="227" t="s">
        <v>24</v>
      </c>
      <c r="B130" s="228"/>
      <c r="C130" s="6">
        <f>LEN(A131)</f>
        <v>158</v>
      </c>
      <c r="D130" s="229" t="s">
        <v>39</v>
      </c>
      <c r="E130" s="229"/>
      <c r="F130" s="178" t="str">
        <f>IF($C$130&lt;700,"OK","700文字を越えています。700文字以内になるようご調整ください。")</f>
        <v>OK</v>
      </c>
      <c r="G130" s="178"/>
      <c r="H130" s="178"/>
      <c r="I130" s="178"/>
      <c r="J130" s="178"/>
      <c r="K130" s="178"/>
    </row>
    <row r="131" spans="1:11" ht="20.25" customHeight="1" x14ac:dyDescent="0.4">
      <c r="A131" s="192" t="s">
        <v>46</v>
      </c>
      <c r="B131" s="193"/>
      <c r="C131" s="193"/>
      <c r="D131" s="193"/>
      <c r="E131" s="193"/>
      <c r="F131" s="193"/>
      <c r="G131" s="193"/>
      <c r="H131" s="193"/>
      <c r="I131" s="193"/>
      <c r="J131" s="193"/>
      <c r="K131" s="194"/>
    </row>
    <row r="132" spans="1:11" ht="20.25" customHeight="1" x14ac:dyDescent="0.4">
      <c r="A132" s="204"/>
      <c r="B132" s="200"/>
      <c r="C132" s="200"/>
      <c r="D132" s="200"/>
      <c r="E132" s="200"/>
      <c r="F132" s="200"/>
      <c r="G132" s="200"/>
      <c r="H132" s="200"/>
      <c r="I132" s="200"/>
      <c r="J132" s="200"/>
      <c r="K132" s="201"/>
    </row>
    <row r="133" spans="1:11" ht="20.25" customHeight="1" x14ac:dyDescent="0.4">
      <c r="A133" s="204"/>
      <c r="B133" s="200"/>
      <c r="C133" s="200"/>
      <c r="D133" s="200"/>
      <c r="E133" s="200"/>
      <c r="F133" s="200"/>
      <c r="G133" s="200"/>
      <c r="H133" s="200"/>
      <c r="I133" s="200"/>
      <c r="J133" s="200"/>
      <c r="K133" s="201"/>
    </row>
    <row r="134" spans="1:11" ht="20.25" customHeight="1" x14ac:dyDescent="0.4">
      <c r="A134" s="204"/>
      <c r="B134" s="200"/>
      <c r="C134" s="200"/>
      <c r="D134" s="200"/>
      <c r="E134" s="200"/>
      <c r="F134" s="200"/>
      <c r="G134" s="200"/>
      <c r="H134" s="200"/>
      <c r="I134" s="200"/>
      <c r="J134" s="200"/>
      <c r="K134" s="201"/>
    </row>
    <row r="135" spans="1:11" ht="20.25" customHeight="1" x14ac:dyDescent="0.4">
      <c r="A135" s="204"/>
      <c r="B135" s="200"/>
      <c r="C135" s="200"/>
      <c r="D135" s="200"/>
      <c r="E135" s="200"/>
      <c r="F135" s="200"/>
      <c r="G135" s="200"/>
      <c r="H135" s="200"/>
      <c r="I135" s="200"/>
      <c r="J135" s="200"/>
      <c r="K135" s="201"/>
    </row>
    <row r="136" spans="1:11" ht="20.25" customHeight="1" x14ac:dyDescent="0.4">
      <c r="A136" s="204"/>
      <c r="B136" s="200"/>
      <c r="C136" s="200"/>
      <c r="D136" s="200"/>
      <c r="E136" s="200"/>
      <c r="F136" s="200"/>
      <c r="G136" s="200"/>
      <c r="H136" s="200"/>
      <c r="I136" s="200"/>
      <c r="J136" s="200"/>
      <c r="K136" s="201"/>
    </row>
    <row r="137" spans="1:11" ht="20.25" customHeight="1" x14ac:dyDescent="0.4">
      <c r="A137" s="199"/>
      <c r="B137" s="200"/>
      <c r="C137" s="200"/>
      <c r="D137" s="200"/>
      <c r="E137" s="200"/>
      <c r="F137" s="200"/>
      <c r="G137" s="200"/>
      <c r="H137" s="200"/>
      <c r="I137" s="200"/>
      <c r="J137" s="200"/>
      <c r="K137" s="201"/>
    </row>
    <row r="138" spans="1:11" ht="20.25" customHeight="1" x14ac:dyDescent="0.4">
      <c r="A138" s="199"/>
      <c r="B138" s="200"/>
      <c r="C138" s="200"/>
      <c r="D138" s="200"/>
      <c r="E138" s="200"/>
      <c r="F138" s="200"/>
      <c r="G138" s="200"/>
      <c r="H138" s="200"/>
      <c r="I138" s="200"/>
      <c r="J138" s="200"/>
      <c r="K138" s="201"/>
    </row>
    <row r="139" spans="1:11" ht="20.25" customHeight="1" x14ac:dyDescent="0.4">
      <c r="A139" s="195"/>
      <c r="B139" s="196"/>
      <c r="C139" s="196"/>
      <c r="D139" s="196"/>
      <c r="E139" s="196"/>
      <c r="F139" s="196"/>
      <c r="G139" s="196"/>
      <c r="H139" s="196"/>
      <c r="I139" s="196"/>
      <c r="J139" s="196"/>
      <c r="K139" s="197"/>
    </row>
    <row r="141" spans="1:11" ht="20.25" customHeight="1" x14ac:dyDescent="0.4">
      <c r="A141" s="3" t="s">
        <v>29</v>
      </c>
    </row>
    <row r="142" spans="1:11" ht="20.25" customHeight="1" x14ac:dyDescent="0.4">
      <c r="A142" s="192" t="s">
        <v>35</v>
      </c>
      <c r="B142" s="193"/>
      <c r="C142" s="193"/>
      <c r="D142" s="193"/>
      <c r="E142" s="193"/>
      <c r="F142" s="193"/>
      <c r="G142" s="193"/>
      <c r="H142" s="193"/>
      <c r="I142" s="193"/>
      <c r="J142" s="193"/>
      <c r="K142" s="194"/>
    </row>
    <row r="143" spans="1:11" ht="20.25" customHeight="1" x14ac:dyDescent="0.4">
      <c r="A143" s="204"/>
      <c r="B143" s="200"/>
      <c r="C143" s="200"/>
      <c r="D143" s="200"/>
      <c r="E143" s="200"/>
      <c r="F143" s="200"/>
      <c r="G143" s="200"/>
      <c r="H143" s="200"/>
      <c r="I143" s="200"/>
      <c r="J143" s="200"/>
      <c r="K143" s="201"/>
    </row>
    <row r="144" spans="1:11" ht="20.25" customHeight="1" x14ac:dyDescent="0.4">
      <c r="A144" s="204"/>
      <c r="B144" s="200"/>
      <c r="C144" s="200"/>
      <c r="D144" s="200"/>
      <c r="E144" s="200"/>
      <c r="F144" s="200"/>
      <c r="G144" s="200"/>
      <c r="H144" s="200"/>
      <c r="I144" s="200"/>
      <c r="J144" s="200"/>
      <c r="K144" s="201"/>
    </row>
    <row r="145" spans="1:11" ht="20.25" customHeight="1" x14ac:dyDescent="0.4">
      <c r="A145" s="204"/>
      <c r="B145" s="200"/>
      <c r="C145" s="200"/>
      <c r="D145" s="200"/>
      <c r="E145" s="200"/>
      <c r="F145" s="200"/>
      <c r="G145" s="200"/>
      <c r="H145" s="200"/>
      <c r="I145" s="200"/>
      <c r="J145" s="200"/>
      <c r="K145" s="201"/>
    </row>
    <row r="146" spans="1:11" ht="20.25" customHeight="1" x14ac:dyDescent="0.4">
      <c r="A146" s="204"/>
      <c r="B146" s="200"/>
      <c r="C146" s="200"/>
      <c r="D146" s="200"/>
      <c r="E146" s="200"/>
      <c r="F146" s="200"/>
      <c r="G146" s="200"/>
      <c r="H146" s="200"/>
      <c r="I146" s="200"/>
      <c r="J146" s="200"/>
      <c r="K146" s="201"/>
    </row>
    <row r="147" spans="1:11" ht="20.25" customHeight="1" x14ac:dyDescent="0.4">
      <c r="A147" s="204"/>
      <c r="B147" s="200"/>
      <c r="C147" s="200"/>
      <c r="D147" s="200"/>
      <c r="E147" s="200"/>
      <c r="F147" s="200"/>
      <c r="G147" s="200"/>
      <c r="H147" s="200"/>
      <c r="I147" s="200"/>
      <c r="J147" s="200"/>
      <c r="K147" s="201"/>
    </row>
    <row r="148" spans="1:11" ht="20.25" customHeight="1" x14ac:dyDescent="0.4">
      <c r="A148" s="204"/>
      <c r="B148" s="200"/>
      <c r="C148" s="200"/>
      <c r="D148" s="200"/>
      <c r="E148" s="200"/>
      <c r="F148" s="200"/>
      <c r="G148" s="200"/>
      <c r="H148" s="200"/>
      <c r="I148" s="200"/>
      <c r="J148" s="200"/>
      <c r="K148" s="201"/>
    </row>
    <row r="149" spans="1:11" ht="20.25" customHeight="1" x14ac:dyDescent="0.4">
      <c r="A149" s="204"/>
      <c r="B149" s="200"/>
      <c r="C149" s="200"/>
      <c r="D149" s="200"/>
      <c r="E149" s="200"/>
      <c r="F149" s="200"/>
      <c r="G149" s="200"/>
      <c r="H149" s="200"/>
      <c r="I149" s="200"/>
      <c r="J149" s="200"/>
      <c r="K149" s="201"/>
    </row>
    <row r="150" spans="1:11" ht="20.25" customHeight="1" x14ac:dyDescent="0.4">
      <c r="A150" s="195"/>
      <c r="B150" s="196"/>
      <c r="C150" s="196"/>
      <c r="D150" s="196"/>
      <c r="E150" s="196"/>
      <c r="F150" s="196"/>
      <c r="G150" s="196"/>
      <c r="H150" s="196"/>
      <c r="I150" s="196"/>
      <c r="J150" s="196"/>
      <c r="K150" s="197"/>
    </row>
    <row r="152" spans="1:11" ht="20.25" customHeight="1" x14ac:dyDescent="0.4">
      <c r="A152" s="3" t="s">
        <v>34</v>
      </c>
    </row>
    <row r="153" spans="1:11" ht="20.25" customHeight="1" x14ac:dyDescent="0.4">
      <c r="A153" s="192"/>
      <c r="B153" s="193"/>
      <c r="C153" s="193"/>
      <c r="D153" s="193"/>
      <c r="E153" s="193"/>
      <c r="F153" s="193"/>
      <c r="G153" s="193"/>
      <c r="H153" s="193"/>
      <c r="I153" s="193"/>
      <c r="J153" s="193"/>
      <c r="K153" s="194"/>
    </row>
    <row r="154" spans="1:11" ht="20.25" customHeight="1" x14ac:dyDescent="0.4">
      <c r="A154" s="204"/>
      <c r="B154" s="200"/>
      <c r="C154" s="200"/>
      <c r="D154" s="200"/>
      <c r="E154" s="200"/>
      <c r="F154" s="200"/>
      <c r="G154" s="200"/>
      <c r="H154" s="200"/>
      <c r="I154" s="200"/>
      <c r="J154" s="200"/>
      <c r="K154" s="201"/>
    </row>
    <row r="155" spans="1:11" ht="20.25" customHeight="1" x14ac:dyDescent="0.4">
      <c r="A155" s="204"/>
      <c r="B155" s="200"/>
      <c r="C155" s="200"/>
      <c r="D155" s="200"/>
      <c r="E155" s="200"/>
      <c r="F155" s="200"/>
      <c r="G155" s="200"/>
      <c r="H155" s="200"/>
      <c r="I155" s="200"/>
      <c r="J155" s="200"/>
      <c r="K155" s="201"/>
    </row>
    <row r="156" spans="1:11" ht="20.25" customHeight="1" x14ac:dyDescent="0.4">
      <c r="A156" s="204"/>
      <c r="B156" s="200"/>
      <c r="C156" s="200"/>
      <c r="D156" s="200"/>
      <c r="E156" s="200"/>
      <c r="F156" s="200"/>
      <c r="G156" s="200"/>
      <c r="H156" s="200"/>
      <c r="I156" s="200"/>
      <c r="J156" s="200"/>
      <c r="K156" s="201"/>
    </row>
    <row r="157" spans="1:11" ht="20.25" customHeight="1" x14ac:dyDescent="0.4">
      <c r="A157" s="204"/>
      <c r="B157" s="200"/>
      <c r="C157" s="200"/>
      <c r="D157" s="200"/>
      <c r="E157" s="200"/>
      <c r="F157" s="200"/>
      <c r="G157" s="200"/>
      <c r="H157" s="200"/>
      <c r="I157" s="200"/>
      <c r="J157" s="200"/>
      <c r="K157" s="201"/>
    </row>
    <row r="158" spans="1:11" ht="20.25" customHeight="1" x14ac:dyDescent="0.4">
      <c r="A158" s="204"/>
      <c r="B158" s="200"/>
      <c r="C158" s="200"/>
      <c r="D158" s="200"/>
      <c r="E158" s="200"/>
      <c r="F158" s="200"/>
      <c r="G158" s="200"/>
      <c r="H158" s="200"/>
      <c r="I158" s="200"/>
      <c r="J158" s="200"/>
      <c r="K158" s="201"/>
    </row>
    <row r="159" spans="1:11" ht="20.25" customHeight="1" x14ac:dyDescent="0.4">
      <c r="A159" s="204"/>
      <c r="B159" s="200"/>
      <c r="C159" s="200"/>
      <c r="D159" s="200"/>
      <c r="E159" s="200"/>
      <c r="F159" s="200"/>
      <c r="G159" s="200"/>
      <c r="H159" s="200"/>
      <c r="I159" s="200"/>
      <c r="J159" s="200"/>
      <c r="K159" s="201"/>
    </row>
    <row r="160" spans="1:11" ht="20.25" customHeight="1" x14ac:dyDescent="0.4">
      <c r="A160" s="204"/>
      <c r="B160" s="200"/>
      <c r="C160" s="200"/>
      <c r="D160" s="200"/>
      <c r="E160" s="200"/>
      <c r="F160" s="200"/>
      <c r="G160" s="200"/>
      <c r="H160" s="200"/>
      <c r="I160" s="200"/>
      <c r="J160" s="200"/>
      <c r="K160" s="201"/>
    </row>
    <row r="161" spans="1:11" ht="20.25" customHeight="1" x14ac:dyDescent="0.4">
      <c r="A161" s="195"/>
      <c r="B161" s="196"/>
      <c r="C161" s="196"/>
      <c r="D161" s="196"/>
      <c r="E161" s="196"/>
      <c r="F161" s="196"/>
      <c r="G161" s="196"/>
      <c r="H161" s="196"/>
      <c r="I161" s="196"/>
      <c r="J161" s="196"/>
      <c r="K161" s="197"/>
    </row>
    <row r="163" spans="1:11" ht="20.25" customHeight="1" x14ac:dyDescent="0.4">
      <c r="A163" s="3" t="s">
        <v>32</v>
      </c>
    </row>
    <row r="164" spans="1:11" ht="20.25" customHeight="1" x14ac:dyDescent="0.4">
      <c r="A164" s="3" t="s">
        <v>25</v>
      </c>
      <c r="G164" s="3" t="s">
        <v>26</v>
      </c>
    </row>
    <row r="165" spans="1:11" ht="20.25" customHeight="1" x14ac:dyDescent="0.4">
      <c r="A165" s="192" t="s">
        <v>47</v>
      </c>
      <c r="B165" s="193"/>
      <c r="C165" s="193"/>
      <c r="D165" s="193"/>
      <c r="E165" s="194"/>
      <c r="G165" s="192" t="s">
        <v>48</v>
      </c>
      <c r="H165" s="202"/>
      <c r="I165" s="202"/>
      <c r="J165" s="202"/>
      <c r="K165" s="203"/>
    </row>
    <row r="166" spans="1:11" ht="20.25" customHeight="1" x14ac:dyDescent="0.4">
      <c r="A166" s="199"/>
      <c r="B166" s="200"/>
      <c r="C166" s="200"/>
      <c r="D166" s="200"/>
      <c r="E166" s="201"/>
      <c r="G166" s="204"/>
      <c r="H166" s="205"/>
      <c r="I166" s="205"/>
      <c r="J166" s="205"/>
      <c r="K166" s="206"/>
    </row>
    <row r="167" spans="1:11" ht="20.25" customHeight="1" x14ac:dyDescent="0.4">
      <c r="A167" s="199"/>
      <c r="B167" s="200"/>
      <c r="C167" s="200"/>
      <c r="D167" s="200"/>
      <c r="E167" s="201"/>
      <c r="G167" s="204"/>
      <c r="H167" s="205"/>
      <c r="I167" s="205"/>
      <c r="J167" s="205"/>
      <c r="K167" s="206"/>
    </row>
    <row r="168" spans="1:11" ht="20.25" customHeight="1" x14ac:dyDescent="0.4">
      <c r="A168" s="199"/>
      <c r="B168" s="200"/>
      <c r="C168" s="200"/>
      <c r="D168" s="200"/>
      <c r="E168" s="201"/>
      <c r="F168" s="210"/>
      <c r="G168" s="204"/>
      <c r="H168" s="205"/>
      <c r="I168" s="205"/>
      <c r="J168" s="205"/>
      <c r="K168" s="206"/>
    </row>
    <row r="169" spans="1:11" ht="20.25" customHeight="1" x14ac:dyDescent="0.4">
      <c r="A169" s="199"/>
      <c r="B169" s="200"/>
      <c r="C169" s="200"/>
      <c r="D169" s="200"/>
      <c r="E169" s="201"/>
      <c r="F169" s="210"/>
      <c r="G169" s="204"/>
      <c r="H169" s="205"/>
      <c r="I169" s="205"/>
      <c r="J169" s="205"/>
      <c r="K169" s="206"/>
    </row>
    <row r="170" spans="1:11" ht="20.25" customHeight="1" x14ac:dyDescent="0.4">
      <c r="A170" s="199"/>
      <c r="B170" s="200"/>
      <c r="C170" s="200"/>
      <c r="D170" s="200"/>
      <c r="E170" s="201"/>
      <c r="G170" s="204"/>
      <c r="H170" s="205"/>
      <c r="I170" s="205"/>
      <c r="J170" s="205"/>
      <c r="K170" s="206"/>
    </row>
    <row r="171" spans="1:11" ht="20.25" customHeight="1" x14ac:dyDescent="0.4">
      <c r="A171" s="199"/>
      <c r="B171" s="200"/>
      <c r="C171" s="200"/>
      <c r="D171" s="200"/>
      <c r="E171" s="201"/>
      <c r="G171" s="204"/>
      <c r="H171" s="205"/>
      <c r="I171" s="205"/>
      <c r="J171" s="205"/>
      <c r="K171" s="206"/>
    </row>
    <row r="172" spans="1:11" ht="20.25" customHeight="1" x14ac:dyDescent="0.4">
      <c r="A172" s="199"/>
      <c r="B172" s="200"/>
      <c r="C172" s="200"/>
      <c r="D172" s="200"/>
      <c r="E172" s="201"/>
      <c r="G172" s="204"/>
      <c r="H172" s="205"/>
      <c r="I172" s="205"/>
      <c r="J172" s="205"/>
      <c r="K172" s="206"/>
    </row>
    <row r="173" spans="1:11" ht="20.25" customHeight="1" x14ac:dyDescent="0.4">
      <c r="A173" s="195"/>
      <c r="B173" s="196"/>
      <c r="C173" s="196"/>
      <c r="D173" s="196"/>
      <c r="E173" s="197"/>
      <c r="G173" s="207"/>
      <c r="H173" s="208"/>
      <c r="I173" s="208"/>
      <c r="J173" s="208"/>
      <c r="K173" s="209"/>
    </row>
    <row r="174" spans="1:11" ht="20.25" customHeight="1" x14ac:dyDescent="0.4">
      <c r="A174" s="3" t="s">
        <v>30</v>
      </c>
    </row>
    <row r="175" spans="1:11" ht="20.25" customHeight="1" x14ac:dyDescent="0.4">
      <c r="A175" s="192" t="s">
        <v>49</v>
      </c>
      <c r="B175" s="193"/>
      <c r="C175" s="193"/>
      <c r="D175" s="193"/>
      <c r="E175" s="193"/>
      <c r="F175" s="193"/>
      <c r="G175" s="193"/>
      <c r="H175" s="193"/>
      <c r="I175" s="193"/>
      <c r="J175" s="193"/>
      <c r="K175" s="194"/>
    </row>
    <row r="176" spans="1:11" ht="20.25" customHeight="1" x14ac:dyDescent="0.4">
      <c r="A176" s="199"/>
      <c r="B176" s="200"/>
      <c r="C176" s="200"/>
      <c r="D176" s="200"/>
      <c r="E176" s="200"/>
      <c r="F176" s="200"/>
      <c r="G176" s="200"/>
      <c r="H176" s="200"/>
      <c r="I176" s="200"/>
      <c r="J176" s="200"/>
      <c r="K176" s="201"/>
    </row>
    <row r="177" spans="1:11" ht="20.25" customHeight="1" x14ac:dyDescent="0.4">
      <c r="A177" s="199"/>
      <c r="B177" s="200"/>
      <c r="C177" s="200"/>
      <c r="D177" s="200"/>
      <c r="E177" s="200"/>
      <c r="F177" s="200"/>
      <c r="G177" s="200"/>
      <c r="H177" s="200"/>
      <c r="I177" s="200"/>
      <c r="J177" s="200"/>
      <c r="K177" s="201"/>
    </row>
    <row r="178" spans="1:11" ht="20.25" customHeight="1" x14ac:dyDescent="0.4">
      <c r="A178" s="195"/>
      <c r="B178" s="196"/>
      <c r="C178" s="196"/>
      <c r="D178" s="196"/>
      <c r="E178" s="196"/>
      <c r="F178" s="196"/>
      <c r="G178" s="196"/>
      <c r="H178" s="196"/>
      <c r="I178" s="196"/>
      <c r="J178" s="196"/>
      <c r="K178" s="197"/>
    </row>
    <row r="180" spans="1:11" ht="20.25" customHeight="1" x14ac:dyDescent="0.4">
      <c r="A180" s="3" t="s">
        <v>61</v>
      </c>
    </row>
    <row r="181" spans="1:11" ht="20.25" customHeight="1" x14ac:dyDescent="0.4">
      <c r="A181" s="192" t="s">
        <v>124</v>
      </c>
      <c r="B181" s="193"/>
      <c r="C181" s="193"/>
      <c r="D181" s="193"/>
      <c r="E181" s="193"/>
      <c r="F181" s="193"/>
      <c r="G181" s="193"/>
      <c r="H181" s="193"/>
      <c r="I181" s="193"/>
      <c r="J181" s="193"/>
      <c r="K181" s="194"/>
    </row>
    <row r="182" spans="1:11" ht="20.25" customHeight="1" x14ac:dyDescent="0.4">
      <c r="A182" s="199"/>
      <c r="B182" s="200"/>
      <c r="C182" s="200"/>
      <c r="D182" s="200"/>
      <c r="E182" s="200"/>
      <c r="F182" s="200"/>
      <c r="G182" s="200"/>
      <c r="H182" s="200"/>
      <c r="I182" s="200"/>
      <c r="J182" s="200"/>
      <c r="K182" s="201"/>
    </row>
    <row r="183" spans="1:11" ht="20.25" customHeight="1" x14ac:dyDescent="0.4">
      <c r="A183" s="199"/>
      <c r="B183" s="200"/>
      <c r="C183" s="200"/>
      <c r="D183" s="200"/>
      <c r="E183" s="200"/>
      <c r="F183" s="200"/>
      <c r="G183" s="200"/>
      <c r="H183" s="200"/>
      <c r="I183" s="200"/>
      <c r="J183" s="200"/>
      <c r="K183" s="201"/>
    </row>
    <row r="184" spans="1:11" ht="20.25" customHeight="1" x14ac:dyDescent="0.4">
      <c r="A184" s="199"/>
      <c r="B184" s="200"/>
      <c r="C184" s="200"/>
      <c r="D184" s="200"/>
      <c r="E184" s="200"/>
      <c r="F184" s="200"/>
      <c r="G184" s="200"/>
      <c r="H184" s="200"/>
      <c r="I184" s="200"/>
      <c r="J184" s="200"/>
      <c r="K184" s="201"/>
    </row>
    <row r="185" spans="1:11" ht="20.25" customHeight="1" x14ac:dyDescent="0.4">
      <c r="A185" s="199"/>
      <c r="B185" s="200"/>
      <c r="C185" s="200"/>
      <c r="D185" s="200"/>
      <c r="E185" s="200"/>
      <c r="F185" s="200"/>
      <c r="G185" s="200"/>
      <c r="H185" s="200"/>
      <c r="I185" s="200"/>
      <c r="J185" s="200"/>
      <c r="K185" s="201"/>
    </row>
    <row r="186" spans="1:11" ht="20.25" customHeight="1" x14ac:dyDescent="0.4">
      <c r="A186" s="195"/>
      <c r="B186" s="196"/>
      <c r="C186" s="196"/>
      <c r="D186" s="196"/>
      <c r="E186" s="196"/>
      <c r="F186" s="196"/>
      <c r="G186" s="196"/>
      <c r="H186" s="196"/>
      <c r="I186" s="196"/>
      <c r="J186" s="196"/>
      <c r="K186" s="197"/>
    </row>
  </sheetData>
  <protectedRanges>
    <protectedRange sqref="A130:K130" name="範囲1"/>
  </protectedRanges>
  <mergeCells count="55">
    <mergeCell ref="A21:B21"/>
    <mergeCell ref="D21:E21"/>
    <mergeCell ref="G21:K21"/>
    <mergeCell ref="A22:B22"/>
    <mergeCell ref="D22:E22"/>
    <mergeCell ref="G22:K22"/>
    <mergeCell ref="A19:B19"/>
    <mergeCell ref="D19:E19"/>
    <mergeCell ref="G19:K19"/>
    <mergeCell ref="A20:B20"/>
    <mergeCell ref="D20:E20"/>
    <mergeCell ref="G20:K20"/>
    <mergeCell ref="A14:B14"/>
    <mergeCell ref="D14:E14"/>
    <mergeCell ref="A15:B15"/>
    <mergeCell ref="D15:E15"/>
    <mergeCell ref="A16:B16"/>
    <mergeCell ref="D16:E16"/>
    <mergeCell ref="A181:K186"/>
    <mergeCell ref="A142:K150"/>
    <mergeCell ref="A153:K161"/>
    <mergeCell ref="A165:E173"/>
    <mergeCell ref="G165:K173"/>
    <mergeCell ref="F168:F169"/>
    <mergeCell ref="A175:K178"/>
    <mergeCell ref="A131:K139"/>
    <mergeCell ref="A91:K93"/>
    <mergeCell ref="A96:E104"/>
    <mergeCell ref="G96:K104"/>
    <mergeCell ref="F99:F100"/>
    <mergeCell ref="A106:K107"/>
    <mergeCell ref="A109:K110"/>
    <mergeCell ref="A112:K114"/>
    <mergeCell ref="A119:K127"/>
    <mergeCell ref="A130:B130"/>
    <mergeCell ref="D130:E130"/>
    <mergeCell ref="F130:K130"/>
    <mergeCell ref="A88:K89"/>
    <mergeCell ref="A47:K49"/>
    <mergeCell ref="A53:E61"/>
    <mergeCell ref="G53:K61"/>
    <mergeCell ref="F56:F57"/>
    <mergeCell ref="A63:K64"/>
    <mergeCell ref="A66:K67"/>
    <mergeCell ref="A69:K71"/>
    <mergeCell ref="A75:E83"/>
    <mergeCell ref="G75:K83"/>
    <mergeCell ref="F78:F79"/>
    <mergeCell ref="A85:K86"/>
    <mergeCell ref="A44:K45"/>
    <mergeCell ref="A25:K28"/>
    <mergeCell ref="A31:E39"/>
    <mergeCell ref="G31:K39"/>
    <mergeCell ref="F34:F35"/>
    <mergeCell ref="A41:K42"/>
  </mergeCells>
  <phoneticPr fontId="1"/>
  <conditionalFormatting sqref="A131:K139">
    <cfRule type="expression" dxfId="3" priority="5">
      <formula>$C$130&gt;700</formula>
    </cfRule>
  </conditionalFormatting>
  <conditionalFormatting sqref="C130:D130">
    <cfRule type="expression" dxfId="2" priority="3">
      <formula>$B$130&gt;700</formula>
    </cfRule>
  </conditionalFormatting>
  <conditionalFormatting sqref="F130">
    <cfRule type="expression" dxfId="1" priority="2">
      <formula>$B$130&gt;700</formula>
    </cfRule>
  </conditionalFormatting>
  <conditionalFormatting sqref="F130:K130">
    <cfRule type="expression" dxfId="0" priority="1">
      <formula>$C$130&gt;700</formula>
    </cfRule>
  </conditionalFormatting>
  <pageMargins left="0.7" right="0.7" top="0.75" bottom="0.75" header="0.3" footer="0.3"/>
  <pageSetup paperSize="9" scale="76" fitToHeight="0" orientation="portrait" r:id="rId1"/>
  <rowBreaks count="3" manualBreakCount="3">
    <brk id="50" max="10" man="1"/>
    <brk id="93" max="10" man="1"/>
    <brk id="1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workbookViewId="0">
      <selection sqref="A1:C1"/>
    </sheetView>
  </sheetViews>
  <sheetFormatPr defaultColWidth="8.625" defaultRowHeight="18.75" x14ac:dyDescent="0.4"/>
  <cols>
    <col min="1" max="1" width="19.625" style="7" customWidth="1"/>
    <col min="2" max="5" width="13.125" style="7" customWidth="1"/>
    <col min="6" max="6" width="45.625" style="7" customWidth="1"/>
    <col min="7" max="16384" width="8.625" style="7"/>
  </cols>
  <sheetData>
    <row r="1" spans="1:8" ht="19.5" customHeight="1" thickBot="1" x14ac:dyDescent="0.45">
      <c r="A1" s="239" t="s">
        <v>122</v>
      </c>
      <c r="B1" s="239"/>
      <c r="C1" s="239"/>
      <c r="D1" s="9" t="s">
        <v>62</v>
      </c>
      <c r="E1" s="240"/>
      <c r="F1" s="241"/>
    </row>
    <row r="2" spans="1:8" ht="18.600000000000001" customHeight="1" thickBot="1" x14ac:dyDescent="0.45">
      <c r="B2" s="8"/>
      <c r="C2" s="8"/>
      <c r="D2" s="9" t="s">
        <v>63</v>
      </c>
      <c r="E2" s="242"/>
      <c r="F2" s="243"/>
    </row>
    <row r="3" spans="1:8" ht="17.100000000000001" customHeight="1" thickBot="1" x14ac:dyDescent="0.45">
      <c r="A3" s="10" t="s">
        <v>64</v>
      </c>
      <c r="B3" s="244" t="s">
        <v>106</v>
      </c>
      <c r="C3" s="244"/>
      <c r="D3" s="244"/>
      <c r="E3" s="244"/>
      <c r="F3" s="9" t="s">
        <v>65</v>
      </c>
    </row>
    <row r="4" spans="1:8" ht="17.100000000000001" customHeight="1" x14ac:dyDescent="0.4">
      <c r="A4" s="245" t="s">
        <v>66</v>
      </c>
      <c r="B4" s="247" t="s">
        <v>67</v>
      </c>
      <c r="C4" s="245" t="s">
        <v>107</v>
      </c>
      <c r="D4" s="245" t="s">
        <v>69</v>
      </c>
      <c r="E4" s="11" t="s">
        <v>70</v>
      </c>
      <c r="F4" s="12" t="s">
        <v>71</v>
      </c>
    </row>
    <row r="5" spans="1:8" ht="17.100000000000001" customHeight="1" thickBot="1" x14ac:dyDescent="0.45">
      <c r="A5" s="246"/>
      <c r="B5" s="248"/>
      <c r="C5" s="246"/>
      <c r="D5" s="246"/>
      <c r="E5" s="13" t="s">
        <v>72</v>
      </c>
      <c r="F5" s="14" t="s">
        <v>73</v>
      </c>
    </row>
    <row r="6" spans="1:8" ht="17.100000000000001" customHeight="1" x14ac:dyDescent="0.4">
      <c r="A6" s="15" t="s">
        <v>74</v>
      </c>
      <c r="B6" s="16">
        <v>2400000</v>
      </c>
      <c r="C6" s="56">
        <v>2400000</v>
      </c>
      <c r="D6" s="17">
        <v>2400000</v>
      </c>
      <c r="E6" s="18">
        <f>IF(B6-D6&lt;0,"",(B6-D6))</f>
        <v>0</v>
      </c>
      <c r="F6" s="55">
        <f>IF(B6-C6&lt;0,"",(B6-C6))</f>
        <v>0</v>
      </c>
    </row>
    <row r="7" spans="1:8" ht="17.100000000000001" customHeight="1" thickBot="1" x14ac:dyDescent="0.45">
      <c r="A7" s="19" t="s">
        <v>75</v>
      </c>
      <c r="B7" s="20">
        <v>600000</v>
      </c>
      <c r="C7" s="51">
        <v>601234</v>
      </c>
      <c r="D7" s="42">
        <v>601234</v>
      </c>
      <c r="E7" s="21"/>
      <c r="F7" s="22"/>
    </row>
    <row r="8" spans="1:8" ht="17.100000000000001" customHeight="1" thickBot="1" x14ac:dyDescent="0.45">
      <c r="A8" s="23" t="s">
        <v>76</v>
      </c>
      <c r="B8" s="24">
        <f>IF(SUM(B6,B7)=0,"",SUM(B6,B7))</f>
        <v>3000000</v>
      </c>
      <c r="C8" s="52">
        <f t="shared" ref="C8:D8" si="0">IF(SUM(C6,C7)=0,"",SUM(C6,C7))</f>
        <v>3001234</v>
      </c>
      <c r="D8" s="31">
        <f t="shared" si="0"/>
        <v>3001234</v>
      </c>
      <c r="E8" s="25">
        <f>E6</f>
        <v>0</v>
      </c>
      <c r="F8" s="24">
        <f>F6</f>
        <v>0</v>
      </c>
    </row>
    <row r="9" spans="1:8" ht="17.100000000000001" customHeight="1" x14ac:dyDescent="0.4"/>
    <row r="10" spans="1:8" ht="17.100000000000001" customHeight="1" thickBot="1" x14ac:dyDescent="0.45">
      <c r="A10" s="10" t="s">
        <v>77</v>
      </c>
      <c r="B10" s="9"/>
      <c r="C10" s="26"/>
      <c r="D10" s="26"/>
      <c r="E10" s="26"/>
      <c r="F10" s="9" t="s">
        <v>78</v>
      </c>
      <c r="H10" s="43"/>
    </row>
    <row r="11" spans="1:8" ht="17.100000000000001" customHeight="1" x14ac:dyDescent="0.4">
      <c r="A11" s="245" t="s">
        <v>66</v>
      </c>
      <c r="B11" s="247" t="s">
        <v>79</v>
      </c>
      <c r="C11" s="245" t="s">
        <v>80</v>
      </c>
      <c r="D11" s="245" t="s">
        <v>81</v>
      </c>
      <c r="E11" s="27" t="s">
        <v>108</v>
      </c>
      <c r="F11" s="247" t="s">
        <v>83</v>
      </c>
    </row>
    <row r="12" spans="1:8" ht="17.100000000000001" customHeight="1" thickBot="1" x14ac:dyDescent="0.45">
      <c r="A12" s="246"/>
      <c r="B12" s="248"/>
      <c r="C12" s="246"/>
      <c r="D12" s="246"/>
      <c r="E12" s="28" t="s">
        <v>84</v>
      </c>
      <c r="F12" s="248"/>
    </row>
    <row r="13" spans="1:8" ht="17.100000000000001" customHeight="1" x14ac:dyDescent="0.4">
      <c r="A13" s="44" t="s">
        <v>109</v>
      </c>
      <c r="B13" s="17">
        <v>997380</v>
      </c>
      <c r="C13" s="17">
        <v>1150000</v>
      </c>
      <c r="D13" s="29">
        <v>1150000</v>
      </c>
      <c r="E13" s="18" t="str">
        <f>IF(C13-D13=0,"",C13-D13)</f>
        <v/>
      </c>
      <c r="F13" s="45"/>
    </row>
    <row r="14" spans="1:8" ht="17.100000000000001" customHeight="1" x14ac:dyDescent="0.4">
      <c r="A14" s="44" t="s">
        <v>110</v>
      </c>
      <c r="B14" s="29">
        <v>500000</v>
      </c>
      <c r="C14" s="29">
        <v>300000</v>
      </c>
      <c r="D14" s="29">
        <v>300000</v>
      </c>
      <c r="E14" s="46" t="str">
        <f>IF(C14-D14=0,"",C14-D14)</f>
        <v/>
      </c>
      <c r="F14" s="47"/>
    </row>
    <row r="15" spans="1:8" ht="17.100000000000001" customHeight="1" x14ac:dyDescent="0.4">
      <c r="A15" s="44" t="s">
        <v>111</v>
      </c>
      <c r="B15" s="29">
        <v>500000</v>
      </c>
      <c r="C15" s="29">
        <v>601234</v>
      </c>
      <c r="D15" s="29">
        <v>601234</v>
      </c>
      <c r="E15" s="46" t="str">
        <f t="shared" ref="E15:E26" si="1">IF(C15-D15=0,"",C15-D15)</f>
        <v/>
      </c>
      <c r="F15" s="47"/>
    </row>
    <row r="16" spans="1:8" ht="17.100000000000001" customHeight="1" x14ac:dyDescent="0.4">
      <c r="A16" s="44" t="s">
        <v>112</v>
      </c>
      <c r="B16" s="29">
        <v>340000</v>
      </c>
      <c r="C16" s="29">
        <v>300000</v>
      </c>
      <c r="D16" s="29">
        <v>300000</v>
      </c>
      <c r="E16" s="46" t="str">
        <f t="shared" si="1"/>
        <v/>
      </c>
      <c r="F16" s="47"/>
    </row>
    <row r="17" spans="1:6" ht="17.100000000000001" customHeight="1" x14ac:dyDescent="0.4">
      <c r="A17" s="44" t="s">
        <v>113</v>
      </c>
      <c r="B17" s="29">
        <v>660000</v>
      </c>
      <c r="C17" s="29">
        <v>650000</v>
      </c>
      <c r="D17" s="29">
        <v>0</v>
      </c>
      <c r="E17" s="46">
        <f t="shared" si="1"/>
        <v>650000</v>
      </c>
      <c r="F17" s="47"/>
    </row>
    <row r="18" spans="1:6" ht="17.100000000000001" customHeight="1" x14ac:dyDescent="0.4">
      <c r="A18" s="44"/>
      <c r="B18" s="29"/>
      <c r="C18" s="29"/>
      <c r="D18" s="29"/>
      <c r="E18" s="46" t="str">
        <f t="shared" si="1"/>
        <v/>
      </c>
      <c r="F18" s="47"/>
    </row>
    <row r="19" spans="1:6" ht="17.100000000000001" customHeight="1" x14ac:dyDescent="0.4">
      <c r="A19" s="44"/>
      <c r="B19" s="29"/>
      <c r="C19" s="29"/>
      <c r="D19" s="29"/>
      <c r="E19" s="46" t="str">
        <f t="shared" si="1"/>
        <v/>
      </c>
      <c r="F19" s="47"/>
    </row>
    <row r="20" spans="1:6" ht="17.100000000000001" customHeight="1" x14ac:dyDescent="0.4">
      <c r="A20" s="44"/>
      <c r="B20" s="29"/>
      <c r="C20" s="29"/>
      <c r="D20" s="29"/>
      <c r="E20" s="46" t="str">
        <f t="shared" si="1"/>
        <v/>
      </c>
      <c r="F20" s="47"/>
    </row>
    <row r="21" spans="1:6" ht="17.100000000000001" customHeight="1" x14ac:dyDescent="0.4">
      <c r="A21" s="44"/>
      <c r="B21" s="29"/>
      <c r="C21" s="29"/>
      <c r="D21" s="29"/>
      <c r="E21" s="46" t="str">
        <f t="shared" si="1"/>
        <v/>
      </c>
      <c r="F21" s="47"/>
    </row>
    <row r="22" spans="1:6" ht="17.100000000000001" customHeight="1" x14ac:dyDescent="0.4">
      <c r="A22" s="44"/>
      <c r="B22" s="29"/>
      <c r="C22" s="29"/>
      <c r="D22" s="29"/>
      <c r="E22" s="46" t="str">
        <f t="shared" si="1"/>
        <v/>
      </c>
      <c r="F22" s="47"/>
    </row>
    <row r="23" spans="1:6" ht="17.100000000000001" customHeight="1" x14ac:dyDescent="0.4">
      <c r="A23" s="44"/>
      <c r="B23" s="29"/>
      <c r="C23" s="29"/>
      <c r="D23" s="29"/>
      <c r="E23" s="46" t="str">
        <f t="shared" si="1"/>
        <v/>
      </c>
      <c r="F23" s="47"/>
    </row>
    <row r="24" spans="1:6" ht="17.100000000000001" customHeight="1" thickBot="1" x14ac:dyDescent="0.45">
      <c r="A24" s="44"/>
      <c r="B24" s="29"/>
      <c r="C24" s="29"/>
      <c r="D24" s="29"/>
      <c r="E24" s="46" t="str">
        <f t="shared" si="1"/>
        <v/>
      </c>
      <c r="F24" s="47"/>
    </row>
    <row r="25" spans="1:6" ht="17.100000000000001" customHeight="1" thickBot="1" x14ac:dyDescent="0.45">
      <c r="A25" s="88" t="s">
        <v>85</v>
      </c>
      <c r="B25" s="118">
        <f>IF(SUM(B13:B24)=0,"",SUM(B13:B24))</f>
        <v>2997380</v>
      </c>
      <c r="C25" s="89"/>
      <c r="D25" s="90"/>
      <c r="E25" s="120" t="str">
        <f t="shared" si="1"/>
        <v/>
      </c>
      <c r="F25" s="87"/>
    </row>
    <row r="26" spans="1:6" ht="17.100000000000001" customHeight="1" thickBot="1" x14ac:dyDescent="0.45">
      <c r="A26" s="91" t="s">
        <v>86</v>
      </c>
      <c r="B26" s="119">
        <f>IFERROR(B27-B25,"")</f>
        <v>2620</v>
      </c>
      <c r="C26" s="92"/>
      <c r="D26" s="93"/>
      <c r="E26" s="120" t="str">
        <f t="shared" si="1"/>
        <v/>
      </c>
      <c r="F26" s="87"/>
    </row>
    <row r="27" spans="1:6" ht="17.100000000000001" customHeight="1" thickBot="1" x14ac:dyDescent="0.45">
      <c r="A27" s="30" t="s">
        <v>114</v>
      </c>
      <c r="B27" s="31">
        <f>IFERROR(ROUNDUP(B25,-4),"")</f>
        <v>3000000</v>
      </c>
      <c r="C27" s="53">
        <f>IF(SUM(C13:C26)=0,"",SUM(C13:C26))</f>
        <v>3001234</v>
      </c>
      <c r="D27" s="31">
        <f>IF(SUM(D13:D26)=0,"",SUM(D13:D26))</f>
        <v>2351234</v>
      </c>
      <c r="E27" s="49">
        <f>IF(SUM(E13:E26)=0,"",SUM(E13:E26))</f>
        <v>650000</v>
      </c>
      <c r="F27" s="32"/>
    </row>
    <row r="28" spans="1:6" x14ac:dyDescent="0.4">
      <c r="A28" s="7" t="s">
        <v>115</v>
      </c>
    </row>
    <row r="29" spans="1:6" x14ac:dyDescent="0.4">
      <c r="A29" s="7" t="s">
        <v>89</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3"/>
  <sheetViews>
    <sheetView workbookViewId="0">
      <selection sqref="A1:C1"/>
    </sheetView>
  </sheetViews>
  <sheetFormatPr defaultColWidth="8.625" defaultRowHeight="18.75" x14ac:dyDescent="0.4"/>
  <cols>
    <col min="1" max="1" width="19.375" style="7" customWidth="1"/>
    <col min="2" max="5" width="13.125" style="7" customWidth="1"/>
    <col min="6" max="6" width="48.375" style="7" customWidth="1"/>
    <col min="7" max="16384" width="8.625" style="7"/>
  </cols>
  <sheetData>
    <row r="1" spans="1:8" ht="19.5" customHeight="1" thickBot="1" x14ac:dyDescent="0.45">
      <c r="A1" s="239" t="s">
        <v>123</v>
      </c>
      <c r="B1" s="239"/>
      <c r="C1" s="239"/>
      <c r="D1" s="9" t="s">
        <v>62</v>
      </c>
      <c r="E1" s="240"/>
      <c r="F1" s="241"/>
    </row>
    <row r="2" spans="1:8" ht="18.600000000000001" customHeight="1" thickBot="1" x14ac:dyDescent="0.45">
      <c r="B2" s="8"/>
      <c r="C2" s="8"/>
      <c r="D2" s="9" t="s">
        <v>63</v>
      </c>
      <c r="E2" s="242"/>
      <c r="F2" s="243"/>
    </row>
    <row r="3" spans="1:8" ht="17.100000000000001" customHeight="1" thickBot="1" x14ac:dyDescent="0.45">
      <c r="A3" s="10" t="s">
        <v>64</v>
      </c>
      <c r="B3" s="244" t="s">
        <v>106</v>
      </c>
      <c r="C3" s="244"/>
      <c r="D3" s="244"/>
      <c r="E3" s="244"/>
      <c r="F3" s="9" t="s">
        <v>65</v>
      </c>
    </row>
    <row r="4" spans="1:8" ht="17.100000000000001" customHeight="1" x14ac:dyDescent="0.4">
      <c r="A4" s="245" t="s">
        <v>66</v>
      </c>
      <c r="B4" s="247" t="s">
        <v>67</v>
      </c>
      <c r="C4" s="245" t="s">
        <v>107</v>
      </c>
      <c r="D4" s="245" t="s">
        <v>69</v>
      </c>
      <c r="E4" s="11" t="s">
        <v>70</v>
      </c>
      <c r="F4" s="12" t="s">
        <v>71</v>
      </c>
    </row>
    <row r="5" spans="1:8" ht="17.100000000000001" customHeight="1" thickBot="1" x14ac:dyDescent="0.45">
      <c r="A5" s="246"/>
      <c r="B5" s="248"/>
      <c r="C5" s="246"/>
      <c r="D5" s="246"/>
      <c r="E5" s="13" t="s">
        <v>72</v>
      </c>
      <c r="F5" s="14" t="s">
        <v>73</v>
      </c>
    </row>
    <row r="6" spans="1:8" ht="17.100000000000001" customHeight="1" x14ac:dyDescent="0.4">
      <c r="A6" s="15" t="s">
        <v>74</v>
      </c>
      <c r="B6" s="16">
        <v>2400000</v>
      </c>
      <c r="C6" s="56">
        <v>2242000</v>
      </c>
      <c r="D6" s="17">
        <v>2400000</v>
      </c>
      <c r="E6" s="18">
        <f>IF(B6-D6&lt;0,"",(B6-D6))</f>
        <v>0</v>
      </c>
      <c r="F6" s="55">
        <f>IF(B6-C6&lt;0,"",(B6-C6))</f>
        <v>158000</v>
      </c>
    </row>
    <row r="7" spans="1:8" ht="17.100000000000001" customHeight="1" thickBot="1" x14ac:dyDescent="0.45">
      <c r="A7" s="19" t="s">
        <v>75</v>
      </c>
      <c r="B7" s="20">
        <v>600000</v>
      </c>
      <c r="C7" s="51">
        <v>560700</v>
      </c>
      <c r="D7" s="42">
        <v>560700</v>
      </c>
      <c r="E7" s="21"/>
      <c r="F7" s="22"/>
    </row>
    <row r="8" spans="1:8" ht="17.100000000000001" customHeight="1" thickBot="1" x14ac:dyDescent="0.45">
      <c r="A8" s="23" t="s">
        <v>76</v>
      </c>
      <c r="B8" s="24">
        <f>IF(SUM(B6,B7)=0,"",SUM(B6,B7))</f>
        <v>3000000</v>
      </c>
      <c r="C8" s="52">
        <f>IF(SUM(C6,C7)=0,"",SUM(C6,C7))</f>
        <v>2802700</v>
      </c>
      <c r="D8" s="31">
        <f>IF(SUM(D6,D7)=0,"",SUM(D6,D7))</f>
        <v>2960700</v>
      </c>
      <c r="E8" s="25">
        <f>E6</f>
        <v>0</v>
      </c>
      <c r="F8" s="24">
        <f>F6</f>
        <v>158000</v>
      </c>
    </row>
    <row r="9" spans="1:8" ht="17.100000000000001" customHeight="1" x14ac:dyDescent="0.4"/>
    <row r="10" spans="1:8" ht="17.100000000000001" customHeight="1" thickBot="1" x14ac:dyDescent="0.45">
      <c r="A10" s="10" t="s">
        <v>77</v>
      </c>
      <c r="B10" s="9"/>
      <c r="C10" s="26"/>
      <c r="D10" s="26"/>
      <c r="E10" s="26"/>
      <c r="F10" s="9" t="s">
        <v>78</v>
      </c>
      <c r="H10" s="43"/>
    </row>
    <row r="11" spans="1:8" ht="17.100000000000001" customHeight="1" x14ac:dyDescent="0.4">
      <c r="A11" s="245" t="s">
        <v>66</v>
      </c>
      <c r="B11" s="247" t="s">
        <v>79</v>
      </c>
      <c r="C11" s="245" t="s">
        <v>80</v>
      </c>
      <c r="D11" s="245" t="s">
        <v>81</v>
      </c>
      <c r="E11" s="27" t="s">
        <v>108</v>
      </c>
      <c r="F11" s="247" t="s">
        <v>83</v>
      </c>
    </row>
    <row r="12" spans="1:8" ht="17.100000000000001" customHeight="1" thickBot="1" x14ac:dyDescent="0.45">
      <c r="A12" s="246"/>
      <c r="B12" s="248"/>
      <c r="C12" s="246"/>
      <c r="D12" s="246"/>
      <c r="E12" s="28" t="s">
        <v>84</v>
      </c>
      <c r="F12" s="248"/>
    </row>
    <row r="13" spans="1:8" ht="17.100000000000001" customHeight="1" x14ac:dyDescent="0.4">
      <c r="A13" s="44" t="s">
        <v>109</v>
      </c>
      <c r="B13" s="17">
        <v>997380</v>
      </c>
      <c r="C13" s="17">
        <v>430000</v>
      </c>
      <c r="D13" s="29">
        <v>430000</v>
      </c>
      <c r="E13" s="18" t="str">
        <f t="shared" ref="E13:E26" si="0">IF(C13-D13=0,"",C13-D13)</f>
        <v/>
      </c>
      <c r="F13" s="45" t="s">
        <v>116</v>
      </c>
    </row>
    <row r="14" spans="1:8" ht="17.100000000000001" customHeight="1" x14ac:dyDescent="0.4">
      <c r="A14" s="44" t="s">
        <v>110</v>
      </c>
      <c r="B14" s="29">
        <v>500000</v>
      </c>
      <c r="C14" s="29">
        <v>490000</v>
      </c>
      <c r="D14" s="29">
        <v>490000</v>
      </c>
      <c r="E14" s="46" t="str">
        <f t="shared" si="0"/>
        <v/>
      </c>
      <c r="F14" s="47"/>
    </row>
    <row r="15" spans="1:8" ht="17.100000000000001" customHeight="1" x14ac:dyDescent="0.4">
      <c r="A15" s="44" t="s">
        <v>111</v>
      </c>
      <c r="B15" s="29">
        <v>500000</v>
      </c>
      <c r="C15" s="29">
        <v>600700</v>
      </c>
      <c r="D15" s="29">
        <v>600700</v>
      </c>
      <c r="E15" s="46" t="str">
        <f t="shared" si="0"/>
        <v/>
      </c>
      <c r="F15" s="47"/>
    </row>
    <row r="16" spans="1:8" ht="17.100000000000001" customHeight="1" x14ac:dyDescent="0.4">
      <c r="A16" s="44" t="s">
        <v>112</v>
      </c>
      <c r="B16" s="29">
        <v>340000</v>
      </c>
      <c r="C16" s="29">
        <v>510000</v>
      </c>
      <c r="D16" s="29">
        <v>510000</v>
      </c>
      <c r="E16" s="46" t="str">
        <f t="shared" si="0"/>
        <v/>
      </c>
      <c r="F16" s="47"/>
    </row>
    <row r="17" spans="1:6" ht="17.100000000000001" customHeight="1" x14ac:dyDescent="0.4">
      <c r="A17" s="44" t="s">
        <v>113</v>
      </c>
      <c r="B17" s="29">
        <v>660000</v>
      </c>
      <c r="C17" s="29">
        <v>772000</v>
      </c>
      <c r="D17" s="29">
        <v>0</v>
      </c>
      <c r="E17" s="46">
        <f t="shared" si="0"/>
        <v>772000</v>
      </c>
      <c r="F17" s="47"/>
    </row>
    <row r="18" spans="1:6" ht="17.100000000000001" customHeight="1" x14ac:dyDescent="0.4">
      <c r="A18" s="44"/>
      <c r="B18" s="29"/>
      <c r="C18" s="29"/>
      <c r="D18" s="29"/>
      <c r="E18" s="46" t="str">
        <f t="shared" si="0"/>
        <v/>
      </c>
      <c r="F18" s="47"/>
    </row>
    <row r="19" spans="1:6" ht="17.100000000000001" customHeight="1" x14ac:dyDescent="0.4">
      <c r="A19" s="44"/>
      <c r="B19" s="29"/>
      <c r="C19" s="29"/>
      <c r="D19" s="29"/>
      <c r="E19" s="46" t="str">
        <f t="shared" si="0"/>
        <v/>
      </c>
      <c r="F19" s="47"/>
    </row>
    <row r="20" spans="1:6" ht="17.100000000000001" customHeight="1" x14ac:dyDescent="0.4">
      <c r="A20" s="44"/>
      <c r="B20" s="29"/>
      <c r="C20" s="29"/>
      <c r="D20" s="29"/>
      <c r="E20" s="46" t="str">
        <f t="shared" si="0"/>
        <v/>
      </c>
      <c r="F20" s="47"/>
    </row>
    <row r="21" spans="1:6" ht="17.100000000000001" customHeight="1" x14ac:dyDescent="0.4">
      <c r="A21" s="44"/>
      <c r="B21" s="29"/>
      <c r="C21" s="29"/>
      <c r="D21" s="29"/>
      <c r="E21" s="46" t="str">
        <f t="shared" si="0"/>
        <v/>
      </c>
      <c r="F21" s="47"/>
    </row>
    <row r="22" spans="1:6" ht="17.100000000000001" customHeight="1" x14ac:dyDescent="0.4">
      <c r="A22" s="44"/>
      <c r="B22" s="29"/>
      <c r="C22" s="29"/>
      <c r="D22" s="29"/>
      <c r="E22" s="46" t="str">
        <f t="shared" si="0"/>
        <v/>
      </c>
      <c r="F22" s="47"/>
    </row>
    <row r="23" spans="1:6" ht="17.100000000000001" customHeight="1" x14ac:dyDescent="0.4">
      <c r="A23" s="44"/>
      <c r="B23" s="29"/>
      <c r="C23" s="29"/>
      <c r="D23" s="29"/>
      <c r="E23" s="46" t="str">
        <f t="shared" si="0"/>
        <v/>
      </c>
      <c r="F23" s="47"/>
    </row>
    <row r="24" spans="1:6" ht="17.100000000000001" customHeight="1" thickBot="1" x14ac:dyDescent="0.45">
      <c r="A24" s="44"/>
      <c r="B24" s="29"/>
      <c r="C24" s="29"/>
      <c r="D24" s="29"/>
      <c r="E24" s="46" t="str">
        <f t="shared" si="0"/>
        <v/>
      </c>
      <c r="F24" s="47"/>
    </row>
    <row r="25" spans="1:6" ht="17.100000000000001" customHeight="1" thickBot="1" x14ac:dyDescent="0.45">
      <c r="A25" s="88" t="s">
        <v>85</v>
      </c>
      <c r="B25" s="118">
        <f>IF(SUM(B13:B24)=0,"",SUM(B13:B24))</f>
        <v>2997380</v>
      </c>
      <c r="C25" s="89"/>
      <c r="D25" s="90"/>
      <c r="E25" s="46" t="str">
        <f t="shared" si="0"/>
        <v/>
      </c>
      <c r="F25" s="47"/>
    </row>
    <row r="26" spans="1:6" ht="17.100000000000001" customHeight="1" thickBot="1" x14ac:dyDescent="0.45">
      <c r="A26" s="91" t="s">
        <v>86</v>
      </c>
      <c r="B26" s="119">
        <f>IFERROR(B27-B25,"")</f>
        <v>2620</v>
      </c>
      <c r="C26" s="92"/>
      <c r="D26" s="93"/>
      <c r="E26" s="48" t="str">
        <f t="shared" si="0"/>
        <v/>
      </c>
      <c r="F26" s="47"/>
    </row>
    <row r="27" spans="1:6" ht="17.100000000000001" customHeight="1" thickBot="1" x14ac:dyDescent="0.45">
      <c r="A27" s="30" t="s">
        <v>114</v>
      </c>
      <c r="B27" s="31">
        <f>IFERROR(ROUNDUP(B25,-4),"")</f>
        <v>3000000</v>
      </c>
      <c r="C27" s="53">
        <f>IF(SUM(C13:C26)=0,"",SUM(C13:C26))</f>
        <v>2802700</v>
      </c>
      <c r="D27" s="31">
        <f>IF(SUM(D13:D26)=0,"",SUM(D13:D26))</f>
        <v>2030700</v>
      </c>
      <c r="E27" s="49">
        <f>IF(SUM(E13:E26)=0,"",SUM(E13:E26))</f>
        <v>772000</v>
      </c>
      <c r="F27" s="32"/>
    </row>
    <row r="28" spans="1:6" x14ac:dyDescent="0.4">
      <c r="A28" s="7" t="s">
        <v>115</v>
      </c>
    </row>
    <row r="29" spans="1:6" x14ac:dyDescent="0.4">
      <c r="A29" s="7" t="s">
        <v>89</v>
      </c>
    </row>
    <row r="30" spans="1:6" x14ac:dyDescent="0.4">
      <c r="A30" s="7" t="s">
        <v>127</v>
      </c>
    </row>
    <row r="31" spans="1:6" x14ac:dyDescent="0.4">
      <c r="A31" s="7" t="s">
        <v>117</v>
      </c>
    </row>
    <row r="32" spans="1:6" x14ac:dyDescent="0.4">
      <c r="A32" s="7" t="s">
        <v>118</v>
      </c>
    </row>
    <row r="33" spans="1:1" x14ac:dyDescent="0.4">
      <c r="A33" s="7" t="s">
        <v>119</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【フォーム】完了報告書　※提出必須</vt:lpstr>
      <vt:lpstr>【フォーム】収支計算書　※提出必須</vt:lpstr>
      <vt:lpstr>【参考】返還見込額算出シート</vt:lpstr>
      <vt:lpstr>【記載例】完了報告書</vt:lpstr>
      <vt:lpstr>【記載例】返還見込み無し</vt:lpstr>
      <vt:lpstr>【記載例】返還見込み有り</vt:lpstr>
      <vt:lpstr>'【フォーム】収支計算書　※提出必須'!Print_Area</vt:lpstr>
      <vt:lpstr>【記載例】完了報告書!Print_Area</vt:lpstr>
      <vt:lpstr>【記載例】返還見込み無し!Print_Area</vt:lpstr>
      <vt:lpstr>【記載例】返還見込み有り!Print_Area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2023-04-05T06:23:54Z</dcterms:modified>
  <cp:category/>
</cp:coreProperties>
</file>