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945" windowHeight="12195" activeTab="1"/>
  </bookViews>
  <sheets>
    <sheet name="【フォーム】完了報告書　※提出必須" sheetId="7" r:id="rId1"/>
    <sheet name="【フォーム】収支計算書　※提出必須" sheetId="3" r:id="rId2"/>
  </sheets>
  <definedNames>
    <definedName name="_xlnm.Print_Area" localSheetId="0">'【フォーム】完了報告書　※提出必須'!$A$1:$L$175</definedName>
    <definedName name="_xlnm.Print_Area" localSheetId="1">'【フォーム】収支計算書　※提出必須'!$A$1:$G$30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C14" i="3"/>
  <c r="C23" i="3" l="1"/>
  <c r="D17" i="3" l="1"/>
  <c r="D14" i="7" l="1"/>
  <c r="D25" i="3"/>
  <c r="C25" i="3"/>
  <c r="C24" i="3"/>
  <c r="D21" i="3"/>
  <c r="C18" i="3"/>
  <c r="F7" i="3" l="1"/>
  <c r="F9" i="3" s="1"/>
  <c r="E7" i="3" l="1"/>
  <c r="E9" i="3" s="1"/>
  <c r="B26" i="3" l="1"/>
  <c r="B28" i="3" s="1"/>
  <c r="B27" i="3" s="1"/>
  <c r="D20" i="7" l="1"/>
  <c r="D19" i="7"/>
  <c r="C9" i="3" l="1"/>
  <c r="B9" i="3"/>
  <c r="D18" i="7" l="1"/>
  <c r="D15" i="7" l="1"/>
  <c r="E14" i="3" l="1"/>
  <c r="C120" i="7" l="1"/>
  <c r="F120" i="7" s="1"/>
  <c r="D28" i="3"/>
  <c r="C28" i="3"/>
  <c r="K17" i="3" s="1"/>
  <c r="E27" i="3"/>
  <c r="E26" i="3"/>
  <c r="E25" i="3"/>
  <c r="E24" i="3"/>
  <c r="E23" i="3"/>
  <c r="E22" i="3"/>
  <c r="E21" i="3"/>
  <c r="E20" i="3"/>
  <c r="E19" i="3"/>
  <c r="E18" i="3"/>
  <c r="E17" i="3"/>
  <c r="E16" i="3"/>
  <c r="E15" i="3"/>
  <c r="D8" i="3"/>
  <c r="D9" i="3" s="1"/>
  <c r="D21" i="7"/>
  <c r="E28" i="3" l="1"/>
  <c r="B41" i="3"/>
  <c r="B42" i="3"/>
  <c r="A34" i="3"/>
  <c r="B43" i="3" l="1"/>
  <c r="D13" i="7"/>
</calcChain>
</file>

<file path=xl/sharedStrings.xml><?xml version="1.0" encoding="utf-8"?>
<sst xmlns="http://schemas.openxmlformats.org/spreadsheetml/2006/main" count="151" uniqueCount="125">
  <si>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</si>
  <si>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</si>
  <si>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</si>
  <si>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</si>
  <si>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</si>
  <si>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</si>
  <si>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</si>
  <si>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</si>
  <si>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</si>
  <si>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</si>
  <si>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</si>
  <si>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</si>
  <si>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</si>
  <si>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</si>
  <si>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</si>
  <si>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</si>
  <si>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</si>
  <si>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</si>
  <si>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</si>
  <si>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</si>
  <si>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</si>
  <si>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</si>
  <si>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</si>
  <si>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</si>
  <si>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</si>
  <si>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</si>
  <si>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</si>
  <si>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</si>
  <si>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</si>
  <si>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</si>
  <si>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</si>
  <si>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</si>
  <si>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</si>
  <si>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</si>
  <si>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</si>
  <si>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</si>
  <si>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</si>
  <si>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</si>
  <si>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</si>
  <si>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</si>
  <si>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</si>
  <si>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</si>
  <si>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</si>
  <si>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</si>
  <si>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</si>
  <si>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</si>
  <si>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</si>
  <si>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</si>
  <si>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</si>
  <si>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</si>
  <si>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</si>
  <si>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</si>
  <si>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</si>
  <si>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</si>
  <si>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</si>
  <si>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</si>
  <si>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</si>
  <si>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</si>
  <si>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</si>
  <si>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</si>
  <si>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</si>
  <si>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</si>
  <si>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</si>
  <si>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</si>
  <si>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</si>
  <si>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</si>
  <si>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</si>
  <si>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</si>
  <si>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</si>
  <si>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</si>
  <si>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収支計算書</t>
    <rPh sb="2" eb="5">
      <t>ケイサンショ</t>
    </rPh>
    <phoneticPr fontId="1"/>
  </si>
  <si>
    <t>完了報告書</t>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</si>
  <si>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</si>
  <si>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</si>
  <si>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</si>
  <si>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</si>
  <si>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</si>
  <si>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</si>
  <si>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</si>
  <si>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</si>
  <si>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事業ID：2022005223</t>
    <phoneticPr fontId="1"/>
  </si>
  <si>
    <t>団体名：特定非営利活動法人だいじょうぶ</t>
    <rPh sb="4" eb="13">
      <t>トクテイヒエイリカツドウホウジン</t>
    </rPh>
    <phoneticPr fontId="1"/>
  </si>
  <si>
    <t>代表者名：理事長　畠山　由美　　　印</t>
    <rPh sb="5" eb="8">
      <t>リジチョウ</t>
    </rPh>
    <rPh sb="9" eb="11">
      <t>ハタケヤマ</t>
    </rPh>
    <rPh sb="12" eb="14">
      <t>ユミ</t>
    </rPh>
    <phoneticPr fontId="1"/>
  </si>
  <si>
    <t>TEL：0288-21-2119</t>
    <phoneticPr fontId="1"/>
  </si>
  <si>
    <t>事業完了日：2023年3月31日</t>
    <phoneticPr fontId="1"/>
  </si>
  <si>
    <t>・完了報告書
・建築物（写真等）
・車両（写真等）</t>
    <rPh sb="1" eb="6">
      <t>カンリョウホウコクショ</t>
    </rPh>
    <rPh sb="8" eb="11">
      <t>ケンチクブツ</t>
    </rPh>
    <rPh sb="12" eb="15">
      <t>シャシントウ</t>
    </rPh>
    <rPh sb="18" eb="20">
      <t>シャリョウ</t>
    </rPh>
    <rPh sb="21" eb="24">
      <t>シャシントウ</t>
    </rPh>
    <phoneticPr fontId="1"/>
  </si>
  <si>
    <t>子ども第三の居場所開設事業
1．2023年10月31日までに「子ども第三の居場所」常設ケアモデル運営のための建物（交流スペースの増築）、送迎用車両を整備する。
2．2023年1月11日の開所までに、関係各所（自治体・学校・SSW）へ施設の内覧会（事業の説明会）を、平日と土日の2回、実施する。各回、20人の方に見ていただく。
3．2023年1月11日の運営開始までに、対象家庭の親子を対象としたプレオープンイベント（プログラム体験会）を、平日と土日の2回、実施する。各回、10世帯の親子に体験していただく。
常設ケアモデルの運営事業
1．近隣小学校（日光小、今市小、今二小）を対象とし、生活困窮などの理由で生活にリスクを抱える小学校低学年児童を対象に、居場所を運営する。
2．2023年1月7日に開所式を実施、週明け11日から運営を開始する。
3．2023年3月31日までに、一日平均利用児童数を15人にする。
4．児童への居場所、食事、生活習慣支援、自然体験プログラム、学習支援などの安定的な提供。
5．ボランティア等の地域住民や、行政、学校との関係構築を図る。
6．子どもの「経験不足」を解消するようなプログラムを平日のプログラムに組み込み週2日実施する。</t>
    <rPh sb="0" eb="1">
      <t>コ</t>
    </rPh>
    <rPh sb="3" eb="5">
      <t>ダイサン</t>
    </rPh>
    <rPh sb="6" eb="9">
      <t>イバショ</t>
    </rPh>
    <rPh sb="9" eb="13">
      <t>カイセツジギョウ</t>
    </rPh>
    <rPh sb="20" eb="21">
      <t>ネン</t>
    </rPh>
    <rPh sb="23" eb="24">
      <t>ガツ</t>
    </rPh>
    <rPh sb="26" eb="27">
      <t>ニチ</t>
    </rPh>
    <rPh sb="31" eb="32">
      <t>コ</t>
    </rPh>
    <rPh sb="34" eb="36">
      <t>ダイサン</t>
    </rPh>
    <rPh sb="37" eb="40">
      <t>イバショ</t>
    </rPh>
    <rPh sb="41" eb="43">
      <t>ジョウセツ</t>
    </rPh>
    <rPh sb="48" eb="50">
      <t>ウンエイ</t>
    </rPh>
    <rPh sb="54" eb="56">
      <t>タテモノ</t>
    </rPh>
    <rPh sb="57" eb="59">
      <t>コウリュウ</t>
    </rPh>
    <rPh sb="64" eb="66">
      <t>ゾウチク</t>
    </rPh>
    <rPh sb="68" eb="73">
      <t>ソウゲイヨウシャリョウ</t>
    </rPh>
    <rPh sb="74" eb="76">
      <t>セイビ</t>
    </rPh>
    <rPh sb="86" eb="87">
      <t>ネン</t>
    </rPh>
    <rPh sb="88" eb="89">
      <t>ガツ</t>
    </rPh>
    <rPh sb="91" eb="92">
      <t>ニチ</t>
    </rPh>
    <rPh sb="93" eb="95">
      <t>カイショ</t>
    </rPh>
    <rPh sb="99" eb="103">
      <t>カンケイカクショ</t>
    </rPh>
    <rPh sb="104" eb="107">
      <t>ジチタイ</t>
    </rPh>
    <rPh sb="108" eb="110">
      <t>ガッコウ</t>
    </rPh>
    <rPh sb="116" eb="118">
      <t>シセツ</t>
    </rPh>
    <rPh sb="119" eb="122">
      <t>ナイランカイ</t>
    </rPh>
    <rPh sb="123" eb="125">
      <t>ジギョウ</t>
    </rPh>
    <rPh sb="126" eb="129">
      <t>セツメイカイ</t>
    </rPh>
    <rPh sb="132" eb="134">
      <t>ヘイジツ</t>
    </rPh>
    <rPh sb="135" eb="137">
      <t>ドニチ</t>
    </rPh>
    <rPh sb="139" eb="140">
      <t>カイ</t>
    </rPh>
    <rPh sb="141" eb="143">
      <t>ジッシ</t>
    </rPh>
    <rPh sb="146" eb="148">
      <t>カクカイ</t>
    </rPh>
    <rPh sb="151" eb="152">
      <t>ニン</t>
    </rPh>
    <rPh sb="153" eb="154">
      <t>カタ</t>
    </rPh>
    <rPh sb="155" eb="156">
      <t>ミ</t>
    </rPh>
    <rPh sb="169" eb="170">
      <t>ネン</t>
    </rPh>
    <rPh sb="171" eb="172">
      <t>ガツ</t>
    </rPh>
    <rPh sb="174" eb="175">
      <t>ニチ</t>
    </rPh>
    <rPh sb="176" eb="180">
      <t>ウンエイカイシ</t>
    </rPh>
    <rPh sb="184" eb="188">
      <t>タイショウカテイ</t>
    </rPh>
    <rPh sb="189" eb="191">
      <t>オヤコ</t>
    </rPh>
    <rPh sb="192" eb="194">
      <t>タイショウ</t>
    </rPh>
    <rPh sb="213" eb="216">
      <t>タイケンカイ</t>
    </rPh>
    <rPh sb="219" eb="221">
      <t>ヘイジツ</t>
    </rPh>
    <rPh sb="222" eb="224">
      <t>ドニチ</t>
    </rPh>
    <rPh sb="226" eb="227">
      <t>カイ</t>
    </rPh>
    <rPh sb="228" eb="230">
      <t>ジッシ</t>
    </rPh>
    <rPh sb="233" eb="235">
      <t>カクカイ</t>
    </rPh>
    <rPh sb="238" eb="240">
      <t>セタイ</t>
    </rPh>
    <rPh sb="241" eb="243">
      <t>オヤコ</t>
    </rPh>
    <rPh sb="244" eb="246">
      <t>タイケン</t>
    </rPh>
    <rPh sb="255" eb="257">
      <t>ジョウセツ</t>
    </rPh>
    <rPh sb="263" eb="267">
      <t>ウンエイジギョウ</t>
    </rPh>
    <rPh sb="270" eb="275">
      <t>キンリンショウガッコウ</t>
    </rPh>
    <rPh sb="276" eb="279">
      <t>ニッコウショウ</t>
    </rPh>
    <rPh sb="280" eb="283">
      <t>イマイチショウ</t>
    </rPh>
    <rPh sb="284" eb="287">
      <t>イマニショウ</t>
    </rPh>
    <rPh sb="289" eb="291">
      <t>タイショウ</t>
    </rPh>
    <rPh sb="294" eb="298">
      <t>セイカツコンキュウ</t>
    </rPh>
    <rPh sb="301" eb="303">
      <t>リユウ</t>
    </rPh>
    <rPh sb="304" eb="306">
      <t>セイカツ</t>
    </rPh>
    <rPh sb="311" eb="312">
      <t>カカ</t>
    </rPh>
    <rPh sb="314" eb="322">
      <t>ショウガッコウテイガクネンジドウ</t>
    </rPh>
    <rPh sb="323" eb="325">
      <t>タイショウ</t>
    </rPh>
    <rPh sb="327" eb="330">
      <t>イバショ</t>
    </rPh>
    <rPh sb="331" eb="333">
      <t>ウンエイ</t>
    </rPh>
    <rPh sb="343" eb="344">
      <t>ネン</t>
    </rPh>
    <rPh sb="345" eb="346">
      <t>ガツ</t>
    </rPh>
    <rPh sb="347" eb="348">
      <t>ニチ</t>
    </rPh>
    <rPh sb="349" eb="352">
      <t>カイショシキ</t>
    </rPh>
    <rPh sb="353" eb="355">
      <t>ジッシ</t>
    </rPh>
    <rPh sb="356" eb="358">
      <t>シュウア</t>
    </rPh>
    <rPh sb="361" eb="362">
      <t>ニチ</t>
    </rPh>
    <rPh sb="364" eb="366">
      <t>ウンエイ</t>
    </rPh>
    <rPh sb="367" eb="369">
      <t>カイシ</t>
    </rPh>
    <rPh sb="379" eb="380">
      <t>ネン</t>
    </rPh>
    <rPh sb="381" eb="382">
      <t>ガツ</t>
    </rPh>
    <rPh sb="384" eb="385">
      <t>ニチ</t>
    </rPh>
    <rPh sb="389" eb="393">
      <t>イチニチヘイキン</t>
    </rPh>
    <rPh sb="393" eb="398">
      <t>リヨウジドウスウ</t>
    </rPh>
    <rPh sb="401" eb="402">
      <t>ニン</t>
    </rPh>
    <rPh sb="409" eb="411">
      <t>ジドウ</t>
    </rPh>
    <rPh sb="413" eb="416">
      <t>イバショ</t>
    </rPh>
    <rPh sb="417" eb="419">
      <t>ショクジ</t>
    </rPh>
    <rPh sb="420" eb="426">
      <t>セイカツシュウカンシエン</t>
    </rPh>
    <rPh sb="427" eb="431">
      <t>シゼンタイケン</t>
    </rPh>
    <rPh sb="437" eb="441">
      <t>ガクシュウシエン</t>
    </rPh>
    <rPh sb="444" eb="447">
      <t>アンテイテキ</t>
    </rPh>
    <rPh sb="448" eb="450">
      <t>テイキョウ</t>
    </rPh>
    <rPh sb="460" eb="461">
      <t>トウ</t>
    </rPh>
    <rPh sb="462" eb="466">
      <t>チイキジュウミン</t>
    </rPh>
    <rPh sb="468" eb="470">
      <t>ギョウセイ</t>
    </rPh>
    <rPh sb="471" eb="473">
      <t>ガッコウ</t>
    </rPh>
    <rPh sb="475" eb="479">
      <t>カンケイコウチク</t>
    </rPh>
    <rPh sb="480" eb="481">
      <t>ハカ</t>
    </rPh>
    <rPh sb="486" eb="487">
      <t>コ</t>
    </rPh>
    <rPh sb="491" eb="495">
      <t>ケイケンブソク</t>
    </rPh>
    <rPh sb="497" eb="499">
      <t>カイショウ</t>
    </rPh>
    <rPh sb="510" eb="512">
      <t>ヘイジツ</t>
    </rPh>
    <rPh sb="519" eb="520">
      <t>ク</t>
    </rPh>
    <rPh sb="521" eb="522">
      <t>コ</t>
    </rPh>
    <rPh sb="523" eb="524">
      <t>シュウ</t>
    </rPh>
    <rPh sb="525" eb="526">
      <t>ニチ</t>
    </rPh>
    <rPh sb="526" eb="528">
      <t>ジッシ</t>
    </rPh>
    <phoneticPr fontId="1"/>
  </si>
  <si>
    <t>設定した利用人数に届かなかったことが課題である。学校や地域に広く認知されるために、活動内容などの情報発信を継続的に行うとともに、現在利用しているご家庭の保護者からの紹介や利用者のいる学校への報告などを行い、利用者の発掘をしていく。</t>
    <rPh sb="0" eb="2">
      <t>セッテイ</t>
    </rPh>
    <rPh sb="4" eb="8">
      <t>リヨウ</t>
    </rPh>
    <rPh sb="9" eb="10">
      <t>トドカナ</t>
    </rPh>
    <rPh sb="18" eb="20">
      <t>カダイ</t>
    </rPh>
    <rPh sb="24" eb="26">
      <t>ガッコウ</t>
    </rPh>
    <rPh sb="27" eb="29">
      <t>チイキ</t>
    </rPh>
    <rPh sb="30" eb="31">
      <t>ヒロク</t>
    </rPh>
    <rPh sb="32" eb="34">
      <t>ニンティ</t>
    </rPh>
    <rPh sb="41" eb="45">
      <t>カツドウ</t>
    </rPh>
    <rPh sb="48" eb="52">
      <t>ジョウホウ</t>
    </rPh>
    <rPh sb="53" eb="56">
      <t>ケイゾク</t>
    </rPh>
    <rPh sb="57" eb="58">
      <t>オコナウ</t>
    </rPh>
    <rPh sb="64" eb="66">
      <t>ゲンザイ</t>
    </rPh>
    <rPh sb="66" eb="68">
      <t>リヨウ</t>
    </rPh>
    <rPh sb="76" eb="79">
      <t>ホゴ</t>
    </rPh>
    <rPh sb="82" eb="84">
      <t>ショウカイ</t>
    </rPh>
    <rPh sb="85" eb="88">
      <t>リヨウ</t>
    </rPh>
    <rPh sb="91" eb="93">
      <t>ガッコウ</t>
    </rPh>
    <rPh sb="95" eb="97">
      <t>ホウコク</t>
    </rPh>
    <rPh sb="100" eb="101">
      <t>オコナイ</t>
    </rPh>
    <rPh sb="103" eb="106">
      <t>リヨウ</t>
    </rPh>
    <phoneticPr fontId="1"/>
  </si>
  <si>
    <t>工事完了に伴い、子ども第三の居場所を開設することができた。</t>
    <phoneticPr fontId="1"/>
  </si>
  <si>
    <t>着工が遅れたため、引き渡しを延期した。要因は、地主さんと設計等に関する調整に時間がかかったため。</t>
    <phoneticPr fontId="1"/>
  </si>
  <si>
    <t xml:space="preserve">建物：木造　延床面積64.59㎡　1月12日完了、引き渡し　1月13日開所式実施
車両：日産キャラバン　10人乗り　購入、12月28日納車
</t>
    <rPh sb="0" eb="2">
      <t>タテモノ</t>
    </rPh>
    <rPh sb="3" eb="5">
      <t>モクゾウ</t>
    </rPh>
    <rPh sb="6" eb="8">
      <t>ノベユカ</t>
    </rPh>
    <rPh sb="8" eb="10">
      <t>メンセキ</t>
    </rPh>
    <rPh sb="18" eb="19">
      <t>ガツ</t>
    </rPh>
    <rPh sb="21" eb="22">
      <t>ニチ</t>
    </rPh>
    <rPh sb="22" eb="24">
      <t>カンリョウ</t>
    </rPh>
    <rPh sb="25" eb="26">
      <t>ヒ</t>
    </rPh>
    <rPh sb="27" eb="28">
      <t>ワタ</t>
    </rPh>
    <rPh sb="31" eb="32">
      <t>ガツ</t>
    </rPh>
    <rPh sb="34" eb="35">
      <t>ニチ</t>
    </rPh>
    <rPh sb="35" eb="38">
      <t>カイショシキ</t>
    </rPh>
    <rPh sb="38" eb="40">
      <t>ジッシ</t>
    </rPh>
    <rPh sb="41" eb="43">
      <t>シャリョウ</t>
    </rPh>
    <rPh sb="44" eb="46">
      <t>ニッサン</t>
    </rPh>
    <rPh sb="54" eb="56">
      <t>ニンノ</t>
    </rPh>
    <rPh sb="58" eb="60">
      <t>コウニュウ</t>
    </rPh>
    <rPh sb="63" eb="64">
      <t>ガツ</t>
    </rPh>
    <rPh sb="66" eb="67">
      <t>ニチ</t>
    </rPh>
    <rPh sb="67" eb="69">
      <t>ノウシャ</t>
    </rPh>
    <phoneticPr fontId="1"/>
  </si>
  <si>
    <t>小学校の校長先生や家庭児童相談室の相談員さんからの紹介により利用する子ども・家庭があった。
関係機関との連携を日頃から行なった結果かと思う。</t>
    <phoneticPr fontId="1"/>
  </si>
  <si>
    <t xml:space="preserve">利用人数を20名で設定したが、登録は18名あったが、利用日が少なく、1日平均3.5人（2月）前後の利用となっている。
まだ事業そのものが地域に浸透していないためと考えられる。         </t>
    <rPh sb="15" eb="17">
      <t>トウロク</t>
    </rPh>
    <rPh sb="26" eb="29">
      <t>リヨウビ</t>
    </rPh>
    <rPh sb="30" eb="31">
      <t>スク</t>
    </rPh>
    <rPh sb="35" eb="36">
      <t>ニチ</t>
    </rPh>
    <rPh sb="36" eb="38">
      <t>ヘイキン</t>
    </rPh>
    <rPh sb="41" eb="42">
      <t>ニン</t>
    </rPh>
    <rPh sb="44" eb="45">
      <t>ガツ</t>
    </rPh>
    <phoneticPr fontId="1"/>
  </si>
  <si>
    <t>特定非営利活動法人だいじょうぶ</t>
    <rPh sb="0" eb="9">
      <t>トクテイヒエイリカツドウホウジン</t>
    </rPh>
    <phoneticPr fontId="1"/>
  </si>
  <si>
    <t>建物設計管理費</t>
    <rPh sb="0" eb="2">
      <t>タテモノ</t>
    </rPh>
    <rPh sb="2" eb="7">
      <t>セッケイカンリヒ</t>
    </rPh>
    <phoneticPr fontId="1"/>
  </si>
  <si>
    <t>車両取得費</t>
    <rPh sb="0" eb="2">
      <t>シャリョウ</t>
    </rPh>
    <rPh sb="2" eb="5">
      <t>シュトクヒ</t>
    </rPh>
    <phoneticPr fontId="1"/>
  </si>
  <si>
    <t>建物木工事費</t>
    <rPh sb="0" eb="2">
      <t>タテモノ</t>
    </rPh>
    <rPh sb="2" eb="6">
      <t>モッコウジヒ</t>
    </rPh>
    <phoneticPr fontId="1"/>
  </si>
  <si>
    <t>諸謝金</t>
    <rPh sb="0" eb="3">
      <t>ショシャキン</t>
    </rPh>
    <phoneticPr fontId="1"/>
  </si>
  <si>
    <t>旅費交通費</t>
    <rPh sb="0" eb="5">
      <t>リョヒコウツウヒ</t>
    </rPh>
    <phoneticPr fontId="1"/>
  </si>
  <si>
    <t>給食費</t>
    <rPh sb="0" eb="3">
      <t>キュウショクヒ</t>
    </rPh>
    <phoneticPr fontId="1"/>
  </si>
  <si>
    <t>印刷製本費</t>
    <rPh sb="0" eb="5">
      <t>インサツセイホンヒ</t>
    </rPh>
    <phoneticPr fontId="1"/>
  </si>
  <si>
    <t>消耗什器備品</t>
    <rPh sb="0" eb="6">
      <t>ショウモウジュウキビヒン</t>
    </rPh>
    <phoneticPr fontId="1"/>
  </si>
  <si>
    <t>水道光熱費</t>
    <rPh sb="0" eb="5">
      <t>スイドウコウネツヒ</t>
    </rPh>
    <phoneticPr fontId="1"/>
  </si>
  <si>
    <t>通信運搬費</t>
    <rPh sb="0" eb="5">
      <t>ツウシンウンパンヒ</t>
    </rPh>
    <phoneticPr fontId="1"/>
  </si>
  <si>
    <t>雑費</t>
    <rPh sb="0" eb="2">
      <t>ザッピ</t>
    </rPh>
    <phoneticPr fontId="1"/>
  </si>
  <si>
    <t>人件費</t>
    <rPh sb="0" eb="3">
      <t>ジンケンヒ</t>
    </rPh>
    <phoneticPr fontId="1"/>
  </si>
  <si>
    <t>事業名：栃木県日光市における「子ども第三の居場所」常設ケアモデルの開設と運営と車両整備（1年目）</t>
    <rPh sb="4" eb="7">
      <t>トチギケン</t>
    </rPh>
    <rPh sb="7" eb="10">
      <t>ニッコウシ</t>
    </rPh>
    <rPh sb="15" eb="16">
      <t>コ</t>
    </rPh>
    <rPh sb="18" eb="20">
      <t>ダイサン</t>
    </rPh>
    <rPh sb="21" eb="24">
      <t>イバショ</t>
    </rPh>
    <rPh sb="25" eb="27">
      <t>ジョウセツ</t>
    </rPh>
    <rPh sb="33" eb="35">
      <t>カイセツ</t>
    </rPh>
    <rPh sb="36" eb="38">
      <t>ウンエイ</t>
    </rPh>
    <rPh sb="39" eb="41">
      <t>シャリョウ</t>
    </rPh>
    <rPh sb="41" eb="43">
      <t>セイビ</t>
    </rPh>
    <rPh sb="45" eb="47">
      <t>ネンメ</t>
    </rPh>
    <phoneticPr fontId="1"/>
  </si>
  <si>
    <t>栃木県日光市における「子ども第三の居場所」常設ケアモデルの開設と運営と車両整備（1年目）</t>
    <rPh sb="41" eb="43">
      <t>ネンメ</t>
    </rPh>
    <phoneticPr fontId="1"/>
  </si>
  <si>
    <t>・チラシ印刷枚数：300枚
・完了報告書
・建築物写真
・車両写真</t>
    <rPh sb="4" eb="8">
      <t>インサテゥ</t>
    </rPh>
    <rPh sb="15" eb="20">
      <t>カンリョウホウコクショ</t>
    </rPh>
    <rPh sb="22" eb="25">
      <t>ケンチクブツ</t>
    </rPh>
    <rPh sb="25" eb="27">
      <t>シャシン</t>
    </rPh>
    <rPh sb="29" eb="31">
      <t>シャリョウ</t>
    </rPh>
    <rPh sb="31" eb="33">
      <t>シャシン</t>
    </rPh>
    <phoneticPr fontId="1"/>
  </si>
  <si>
    <t>開所3ヶ月を経過して、毎日利用する児童と毎日ではないが定期的に利用する児童がいるようになった。各家庭の都合によって利用の仕方やニーズが異なることがわかってきた。特に子どもの体験不足を危惧する保護者のニーズが強く感じられる。体験重視の居場所として学校や保護者間でも認知され始めたので、2024年3月頃に1日平均利用者数が20名になっていると見込まれる。</t>
    <phoneticPr fontId="1"/>
  </si>
  <si>
    <t>「子ども第三の居場所」の開設
物件現況：個人所有物件（築20年）
取得形態：賃借契約（賃料　月20,000円）
内容：木工事、設備工事、外壁工事、電気工事、基礎工事、車両整備など
施設名称：キリフリ自然学校（仮）
面積：総面積約161.14m2
構造：木造
施設概要：食事・交流スペース、学習スペース、キッチン、お風呂など
定員：子ども20名</t>
    <phoneticPr fontId="1"/>
  </si>
  <si>
    <t xml:space="preserve">「子ども第三の居場所」の開設
物件現況：個人所有物件（築20年）　
取得形態：賃借契約（賃料　月20,000円）
内容：木工事、設備工事、外壁工事、電気工事、基礎工事、車両整備など。
施設名称：あそびのにわ
面積：総面積約225.73m2
構造：木造
施設概要：食事・交流スペース、学習スペース、キッチン、お風呂など
定員：子ども20名
</t>
    <phoneticPr fontId="1"/>
  </si>
  <si>
    <t>「子ども第三の居場所」常設ケアモデルの運営
（1）期間：2023年1月1日～2023年3月31日（週5日、14時から19時まで開所）
（2）場所：栃木県日光市
（3）対象：家庭や自身に課題を抱えた小学校低学年を中心に20名
（4）内容：子どもとの1対1の関係を重視しながら、子どもたちの生活習慣形成や学ぶ意欲向上を支援することで社会的相続を補完する。調理実習や自然の中での外遊びなど、子どもの体験不足を補うプログラムも日常的に実施していく。</t>
    <phoneticPr fontId="1"/>
  </si>
  <si>
    <t>「子どもの第三の居場所」常設ケアモデルの運営
（1）期間：2023年1月14日～2023年3月31日（週5日、14：30から19:30まで開所）
（2）場所：栃木県日光市
（3）対象：家庭や自身に課題を抱えた小学校低学年を中心に18名
（4）内容：子どもとの1対1の関係を重視しながら、子どもたちの生活習慣形成や学ぶ意欲向上を支援することで社会的相続を補完する。自然の中での外遊びを中心に、子どもの体験不足を補うプログラムを日常的に実施している。</t>
    <phoneticPr fontId="1"/>
  </si>
  <si>
    <t>利用人数が定員に達していないため</t>
    <rPh sb="0" eb="4">
      <t>リヨウニンズウ</t>
    </rPh>
    <rPh sb="5" eb="7">
      <t>テイイン</t>
    </rPh>
    <rPh sb="8" eb="9">
      <t>タッ</t>
    </rPh>
    <phoneticPr fontId="1"/>
  </si>
  <si>
    <t>車両任意保険料、印紙代、支払い手数料を含む</t>
    <rPh sb="0" eb="2">
      <t>シャリョウ</t>
    </rPh>
    <rPh sb="2" eb="4">
      <t>ニンイ</t>
    </rPh>
    <rPh sb="4" eb="7">
      <t>ホケンリョウ</t>
    </rPh>
    <rPh sb="8" eb="11">
      <t>インシダイ</t>
    </rPh>
    <rPh sb="12" eb="14">
      <t>シハラ</t>
    </rPh>
    <rPh sb="15" eb="18">
      <t>テスウリョウ</t>
    </rPh>
    <rPh sb="19" eb="20">
      <t>フク</t>
    </rPh>
    <phoneticPr fontId="1"/>
  </si>
  <si>
    <t>雇用が定数に達していない</t>
    <rPh sb="0" eb="2">
      <t>コヨウ</t>
    </rPh>
    <rPh sb="3" eb="5">
      <t>テイスウ</t>
    </rPh>
    <rPh sb="6" eb="7">
      <t>タッ</t>
    </rPh>
    <phoneticPr fontId="1"/>
  </si>
  <si>
    <t xml:space="preserve">http://fields.canpan.info/report/detail/28416
</t>
    <phoneticPr fontId="1"/>
  </si>
  <si>
    <t>チラシ、看板代</t>
    <rPh sb="4" eb="6">
      <t>カンバン</t>
    </rPh>
    <rPh sb="6" eb="7">
      <t>ダイ</t>
    </rPh>
    <phoneticPr fontId="1"/>
  </si>
  <si>
    <t>カーテン購入費、IH対応調理用備品の購入費、携帯機種代</t>
    <rPh sb="4" eb="7">
      <t>コウニュウヒ</t>
    </rPh>
    <rPh sb="10" eb="12">
      <t>タイオウ</t>
    </rPh>
    <rPh sb="12" eb="17">
      <t>チョウリヨウビヒン</t>
    </rPh>
    <rPh sb="18" eb="21">
      <t>コウニュウヒ</t>
    </rPh>
    <rPh sb="22" eb="24">
      <t>ケイタイ</t>
    </rPh>
    <rPh sb="24" eb="27">
      <t>キシュダイ</t>
    </rPh>
    <phoneticPr fontId="1"/>
  </si>
  <si>
    <t>※3月分仮で2700円算入</t>
    <rPh sb="2" eb="4">
      <t>ガツブン</t>
    </rPh>
    <rPh sb="4" eb="5">
      <t>カリ</t>
    </rPh>
    <rPh sb="10" eb="11">
      <t>エン</t>
    </rPh>
    <rPh sb="11" eb="13">
      <t>サンニュウ</t>
    </rPh>
    <phoneticPr fontId="1"/>
  </si>
  <si>
    <t>1月　14日開所　12人が登録　延34人が利用
2月　20日開所　18人が登録　延69人が利用
3月　21日開所　22人が登録　延115人が利用</t>
    <rPh sb="1" eb="2">
      <t>ガツ</t>
    </rPh>
    <rPh sb="5" eb="6">
      <t>ニチ</t>
    </rPh>
    <rPh sb="6" eb="8">
      <t>カイショ</t>
    </rPh>
    <rPh sb="11" eb="12">
      <t>ニン</t>
    </rPh>
    <rPh sb="13" eb="15">
      <t>トウロク</t>
    </rPh>
    <rPh sb="16" eb="17">
      <t>ノベ</t>
    </rPh>
    <rPh sb="19" eb="20">
      <t>ニン</t>
    </rPh>
    <rPh sb="21" eb="23">
      <t>リヨウ</t>
    </rPh>
    <rPh sb="25" eb="26">
      <t>ガツ</t>
    </rPh>
    <rPh sb="29" eb="30">
      <t>ニチ</t>
    </rPh>
    <rPh sb="30" eb="32">
      <t>カイショ</t>
    </rPh>
    <rPh sb="35" eb="36">
      <t>ニン</t>
    </rPh>
    <rPh sb="37" eb="39">
      <t>トウロク</t>
    </rPh>
    <rPh sb="40" eb="41">
      <t>ノベ</t>
    </rPh>
    <rPh sb="43" eb="44">
      <t>ニン</t>
    </rPh>
    <rPh sb="45" eb="47">
      <t>リヨウ</t>
    </rPh>
    <rPh sb="49" eb="50">
      <t>ガツ</t>
    </rPh>
    <rPh sb="53" eb="54">
      <t>ニチ</t>
    </rPh>
    <rPh sb="54" eb="56">
      <t>カイショ</t>
    </rPh>
    <rPh sb="59" eb="60">
      <t>ニン</t>
    </rPh>
    <rPh sb="61" eb="63">
      <t>トウロク</t>
    </rPh>
    <rPh sb="64" eb="65">
      <t>ノベ</t>
    </rPh>
    <rPh sb="68" eb="69">
      <t>ニン</t>
    </rPh>
    <rPh sb="70" eb="72">
      <t>リヨウ</t>
    </rPh>
    <phoneticPr fontId="1"/>
  </si>
  <si>
    <t>（　2022年　4月　1日から　2023年　3月　31日まで）</t>
    <phoneticPr fontId="1"/>
  </si>
  <si>
    <t>子ども第三の居場所開設事業
1．建物について、地主さんとの設計に関する調整に時間を割く必要があり、着工が遅れた。そのため、引き渡しが1月12日となった。送迎車両の整備について、新型コロナウィルスの影響で、納期がかかり、12月28日の納車となった。
2．引き渡しが遅れ、竣工から開所式までの間に予定していた内覧会が実施できなかった。
3．引き渡しが遅れたため、運営開始までのプレオープンイベントを実施することができなかったが、開所後、平日と土曜日に随時見学説明会＆体験会を実施した。
常設ケアモデルの運営事業　　　　　　　　　　　　　　　　　　　　　　　　　　　　　　　　　　　　　　　　　　　　　　　　　　　　　　　　　　
1．近隣小学校（日光小、今二小）を対象とし、生活困窮・共働きによる両親の不在などの理由で生活にリスクを抱える小学校低学年児童を対象に、居場所を運営した。
2．2023年1月13日に開所式を実施、週明け16日から運営を開始した。
3．2023年3月31日までに、一日平均利用児童数を10人にする。
4．児童への夕食、宿題支援、自然体験活動を安定的に提供した。
5．開所式には、地元自治会の方や近隣小中学校の先生方、教育委員会の方々が参加された。
6．自然体験プログラムを毎日実施している。</t>
    <rPh sb="0" eb="1">
      <t>コ</t>
    </rPh>
    <rPh sb="3" eb="5">
      <t>ダイサン</t>
    </rPh>
    <rPh sb="6" eb="9">
      <t>イバショ</t>
    </rPh>
    <rPh sb="9" eb="11">
      <t>カイセテゥ</t>
    </rPh>
    <rPh sb="11" eb="13">
      <t>ジギョウ</t>
    </rPh>
    <rPh sb="16" eb="18">
      <t>タテモノ</t>
    </rPh>
    <rPh sb="23" eb="25">
      <t>ジヌシ</t>
    </rPh>
    <rPh sb="29" eb="31">
      <t>セッケイ</t>
    </rPh>
    <rPh sb="32" eb="33">
      <t>カン</t>
    </rPh>
    <rPh sb="35" eb="37">
      <t>チョウセイ</t>
    </rPh>
    <rPh sb="38" eb="40">
      <t>ジカン</t>
    </rPh>
    <rPh sb="41" eb="42">
      <t>サ</t>
    </rPh>
    <rPh sb="43" eb="45">
      <t>ヒツヨウ</t>
    </rPh>
    <rPh sb="49" eb="51">
      <t>チャッコウ</t>
    </rPh>
    <rPh sb="52" eb="53">
      <t>オク</t>
    </rPh>
    <rPh sb="61" eb="62">
      <t>ヒ</t>
    </rPh>
    <rPh sb="63" eb="64">
      <t>ワタ</t>
    </rPh>
    <rPh sb="67" eb="68">
      <t>ガツ</t>
    </rPh>
    <rPh sb="70" eb="71">
      <t>ニチ</t>
    </rPh>
    <rPh sb="126" eb="127">
      <t>ヒ</t>
    </rPh>
    <rPh sb="128" eb="129">
      <t>ワタ</t>
    </rPh>
    <rPh sb="131" eb="132">
      <t>オク</t>
    </rPh>
    <rPh sb="134" eb="136">
      <t>シュンコウ</t>
    </rPh>
    <rPh sb="138" eb="141">
      <t>カイショシキ</t>
    </rPh>
    <rPh sb="144" eb="145">
      <t>アイダ</t>
    </rPh>
    <rPh sb="146" eb="148">
      <t>ヨテイ</t>
    </rPh>
    <rPh sb="152" eb="155">
      <t>ナイランカイ</t>
    </rPh>
    <rPh sb="156" eb="158">
      <t>ジッシ</t>
    </rPh>
    <rPh sb="168" eb="169">
      <t>ヒ</t>
    </rPh>
    <rPh sb="170" eb="171">
      <t>ワタ</t>
    </rPh>
    <rPh sb="173" eb="174">
      <t>オク</t>
    </rPh>
    <rPh sb="179" eb="183">
      <t>ウンエイカイシ</t>
    </rPh>
    <rPh sb="197" eb="199">
      <t>ジッシ</t>
    </rPh>
    <rPh sb="212" eb="215">
      <t>カイショゴ</t>
    </rPh>
    <rPh sb="216" eb="218">
      <t>ヘイジツ</t>
    </rPh>
    <rPh sb="219" eb="222">
      <t>ドヨウビ</t>
    </rPh>
    <rPh sb="223" eb="225">
      <t>ズイジ</t>
    </rPh>
    <rPh sb="225" eb="230">
      <t>ケンガクセツメイカイ</t>
    </rPh>
    <rPh sb="231" eb="234">
      <t>タイケンカイ</t>
    </rPh>
    <rPh sb="235" eb="237">
      <t>ジッシ</t>
    </rPh>
    <rPh sb="242" eb="244">
      <t>ジョウセツ</t>
    </rPh>
    <rPh sb="250" eb="254">
      <t>ウンエイジギョウ</t>
    </rPh>
    <rPh sb="340" eb="342">
      <t>トモ</t>
    </rPh>
    <rPh sb="346" eb="348">
      <t>リョウシンノヘ</t>
    </rPh>
    <rPh sb="467" eb="469">
      <t>ユウショク</t>
    </rPh>
    <rPh sb="470" eb="474">
      <t>シュクダイ</t>
    </rPh>
    <rPh sb="475" eb="481">
      <t>シゼn</t>
    </rPh>
    <rPh sb="482" eb="485">
      <t>アンテイ</t>
    </rPh>
    <rPh sb="486" eb="488">
      <t>テイキョウシテ</t>
    </rPh>
    <rPh sb="494" eb="497">
      <t>カイショ</t>
    </rPh>
    <rPh sb="500" eb="502">
      <t>ジモト</t>
    </rPh>
    <rPh sb="502" eb="505">
      <t>z</t>
    </rPh>
    <rPh sb="506" eb="507">
      <t>カタ</t>
    </rPh>
    <rPh sb="508" eb="510">
      <t>キンリn</t>
    </rPh>
    <rPh sb="510" eb="514">
      <t>ショウチュウ</t>
    </rPh>
    <rPh sb="515" eb="518">
      <t>センセイ</t>
    </rPh>
    <rPh sb="519" eb="524">
      <t>キョウイク</t>
    </rPh>
    <rPh sb="525" eb="526">
      <t>カタガタ</t>
    </rPh>
    <rPh sb="528" eb="530">
      <t>サンカ</t>
    </rPh>
    <rPh sb="537" eb="541">
      <t>シゼンタイケン</t>
    </rPh>
    <rPh sb="547" eb="549">
      <t>マイニチ</t>
    </rPh>
    <rPh sb="549" eb="551">
      <t>ジッシ</t>
    </rPh>
    <phoneticPr fontId="1"/>
  </si>
  <si>
    <t>報告日付：2023年4月13日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</si>
</sst>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
      <u/>
      <sz val="11"/>
      <color theme="10"/>
      <name val="游ゴシック"/>
      <family val="2"/>
      <charset val="128"/>
      <scheme val="minor"/>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cellStyleXfs>
  <cellXfs count="153">
    <xf numFmtId="0" fontId="0" fillId="0" borderId="0" xfId="0">
      <alignment vertical="center"/>
    </xf>
    <xf numFmtId="0" fontId="3" fillId="0" borderId="3" xfId="0" applyFont="1" applyBorder="1" applyAlignment="1">
      <alignment horizontal="center" vertical="center"/>
    </xf>
    <xf numFmtId="38" fontId="12" fillId="0" borderId="0" xfId="1" applyFont="1" applyProtection="1">
      <alignment vertical="center"/>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0" fillId="0" borderId="0" xfId="1" applyFont="1" applyAlignment="1" applyProtection="1">
      <alignment horizontal="right" vertical="center"/>
      <protection locked="0"/>
    </xf>
    <xf numFmtId="38" fontId="10" fillId="0" borderId="0" xfId="1" applyFont="1" applyAlignment="1" applyProtection="1">
      <alignment horizontal="justify" vertical="center"/>
      <protection locked="0"/>
    </xf>
    <xf numFmtId="38" fontId="10" fillId="4" borderId="19" xfId="1" applyFont="1" applyFill="1" applyBorder="1" applyAlignment="1" applyProtection="1">
      <alignment horizontal="center" vertical="center"/>
      <protection locked="0"/>
    </xf>
    <xf numFmtId="38" fontId="10" fillId="4" borderId="21" xfId="1" applyFont="1" applyFill="1" applyBorder="1" applyAlignment="1" applyProtection="1">
      <alignment horizontal="center" vertical="center" wrapText="1"/>
      <protection locked="0"/>
    </xf>
    <xf numFmtId="38" fontId="10" fillId="4" borderId="22" xfId="1" applyFont="1" applyFill="1" applyBorder="1" applyAlignment="1" applyProtection="1">
      <alignment horizontal="center" vertical="center"/>
      <protection locked="0"/>
    </xf>
    <xf numFmtId="38" fontId="10" fillId="4" borderId="21" xfId="1" applyFont="1" applyFill="1" applyBorder="1" applyAlignment="1" applyProtection="1">
      <alignment horizontal="justify" vertical="center"/>
      <protection locked="0"/>
    </xf>
    <xf numFmtId="38" fontId="10" fillId="0" borderId="23" xfId="1" applyFont="1" applyBorder="1" applyAlignment="1" applyProtection="1">
      <alignment horizontal="right" vertical="center"/>
      <protection locked="0"/>
    </xf>
    <xf numFmtId="38" fontId="12" fillId="9" borderId="18" xfId="1" applyFont="1" applyFill="1" applyBorder="1" applyAlignment="1" applyProtection="1">
      <alignment horizontal="right" vertical="center"/>
      <protection locked="0"/>
    </xf>
    <xf numFmtId="38" fontId="10" fillId="0" borderId="24" xfId="1" applyFont="1" applyBorder="1" applyAlignment="1" applyProtection="1">
      <alignment horizontal="right" vertical="center"/>
      <protection locked="0"/>
    </xf>
    <xf numFmtId="38" fontId="10" fillId="4" borderId="20" xfId="1" applyFont="1" applyFill="1" applyBorder="1" applyAlignment="1" applyProtection="1">
      <alignment horizontal="justify" vertical="center"/>
      <protection locked="0"/>
    </xf>
    <xf numFmtId="38" fontId="10" fillId="0" borderId="2" xfId="1" applyFont="1" applyBorder="1" applyAlignment="1" applyProtection="1">
      <alignment horizontal="right" vertical="center"/>
      <protection locked="0"/>
    </xf>
    <xf numFmtId="38" fontId="10" fillId="8" borderId="20" xfId="1" applyFont="1" applyFill="1" applyBorder="1" applyAlignment="1" applyProtection="1">
      <alignment horizontal="right" vertical="center"/>
      <protection locked="0"/>
    </xf>
    <xf numFmtId="38" fontId="10" fillId="4" borderId="26" xfId="1" applyFont="1" applyFill="1" applyBorder="1" applyAlignment="1" applyProtection="1">
      <alignment horizontal="center" vertical="center"/>
      <protection locked="0"/>
    </xf>
    <xf numFmtId="38" fontId="10" fillId="4" borderId="27" xfId="1" applyFont="1" applyFill="1" applyBorder="1" applyAlignment="1" applyProtection="1">
      <alignment horizontal="center" vertical="center"/>
      <protection locked="0"/>
    </xf>
    <xf numFmtId="38" fontId="13" fillId="4" borderId="20" xfId="1" applyFont="1" applyFill="1" applyBorder="1" applyAlignment="1" applyProtection="1">
      <alignment horizontal="justify" vertical="center"/>
      <protection locked="0"/>
    </xf>
    <xf numFmtId="38" fontId="10" fillId="0" borderId="2" xfId="1" applyFont="1" applyBorder="1" applyProtection="1">
      <alignment vertical="center"/>
      <protection locked="0"/>
    </xf>
    <xf numFmtId="38" fontId="10" fillId="4" borderId="24" xfId="1" applyFont="1" applyFill="1" applyBorder="1" applyAlignment="1" applyProtection="1">
      <alignment horizontal="center" vertical="center" wrapText="1"/>
      <protection locked="0"/>
    </xf>
    <xf numFmtId="38" fontId="10" fillId="4" borderId="25" xfId="1" applyFont="1" applyFill="1" applyBorder="1" applyAlignment="1" applyProtection="1">
      <alignment horizontal="center" vertical="center" wrapText="1"/>
      <protection locked="0"/>
    </xf>
    <xf numFmtId="38" fontId="10" fillId="0" borderId="29" xfId="1" applyFont="1" applyBorder="1" applyAlignment="1" applyProtection="1">
      <alignment horizontal="left" vertical="center" wrapText="1"/>
      <protection locked="0"/>
    </xf>
    <xf numFmtId="38" fontId="9" fillId="0" borderId="18" xfId="1" applyFont="1" applyBorder="1" applyAlignment="1" applyProtection="1">
      <alignment vertical="center"/>
      <protection locked="0"/>
    </xf>
    <xf numFmtId="38" fontId="10" fillId="0" borderId="29"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9" fillId="0" borderId="21" xfId="1" applyFont="1" applyBorder="1" applyAlignment="1" applyProtection="1">
      <alignment vertical="center"/>
      <protection locked="0"/>
    </xf>
    <xf numFmtId="38" fontId="10" fillId="0" borderId="21" xfId="1" applyFont="1" applyBorder="1" applyAlignment="1" applyProtection="1">
      <alignment vertical="center" wrapText="1"/>
      <protection locked="0"/>
    </xf>
    <xf numFmtId="0" fontId="10" fillId="4" borderId="30" xfId="0" applyFont="1" applyFill="1" applyBorder="1" applyProtection="1">
      <alignment vertical="center"/>
      <protection locked="0"/>
    </xf>
    <xf numFmtId="38" fontId="10" fillId="4" borderId="31" xfId="1" applyFont="1" applyFill="1" applyBorder="1" applyAlignment="1" applyProtection="1">
      <alignment horizontal="right" vertical="center"/>
      <protection locked="0"/>
    </xf>
    <xf numFmtId="38" fontId="10" fillId="4" borderId="32" xfId="1" applyFont="1" applyFill="1" applyBorder="1" applyAlignment="1" applyProtection="1">
      <alignment horizontal="right" vertical="center"/>
      <protection locked="0"/>
    </xf>
    <xf numFmtId="0" fontId="10" fillId="4" borderId="20" xfId="0" applyFont="1" applyFill="1" applyBorder="1" applyAlignment="1" applyProtection="1">
      <alignment vertical="center" wrapText="1"/>
      <protection locked="0"/>
    </xf>
    <xf numFmtId="38" fontId="10" fillId="4" borderId="33" xfId="1" applyFont="1" applyFill="1" applyBorder="1" applyAlignment="1" applyProtection="1">
      <alignment horizontal="right" vertical="center"/>
      <protection locked="0"/>
    </xf>
    <xf numFmtId="38" fontId="10" fillId="4" borderId="34" xfId="1" applyFont="1" applyFill="1" applyBorder="1" applyAlignment="1" applyProtection="1">
      <alignment horizontal="right" vertical="center"/>
      <protection locked="0"/>
    </xf>
    <xf numFmtId="38" fontId="13" fillId="4" borderId="16" xfId="1" applyFont="1" applyFill="1" applyBorder="1" applyAlignment="1" applyProtection="1">
      <alignment horizontal="justify" vertical="center"/>
      <protection locked="0"/>
    </xf>
    <xf numFmtId="38" fontId="13"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3" fillId="0" borderId="0" xfId="1" applyFont="1" applyFill="1" applyBorder="1" applyAlignment="1" applyProtection="1">
      <alignment horizontal="right" vertical="center"/>
      <protection locked="0"/>
    </xf>
    <xf numFmtId="38" fontId="10" fillId="0" borderId="0" xfId="1" applyFont="1" applyBorder="1" applyProtection="1">
      <alignment vertical="center"/>
      <protection locked="0"/>
    </xf>
    <xf numFmtId="38" fontId="14" fillId="0" borderId="0" xfId="1" applyFont="1" applyAlignment="1" applyProtection="1">
      <alignment vertical="top"/>
      <protection locked="0"/>
    </xf>
    <xf numFmtId="38" fontId="10" fillId="0" borderId="0" xfId="1" applyFont="1" applyAlignment="1" applyProtection="1">
      <alignment vertical="center"/>
      <protection locked="0"/>
    </xf>
    <xf numFmtId="38" fontId="14" fillId="0" borderId="0" xfId="1" applyFont="1" applyAlignment="1" applyProtection="1">
      <alignment vertical="top" wrapText="1"/>
      <protection locked="0"/>
    </xf>
    <xf numFmtId="0" fontId="15" fillId="0" borderId="23" xfId="0" applyFont="1" applyBorder="1" applyAlignment="1" applyProtection="1">
      <alignment vertical="center" wrapText="1"/>
      <protection locked="0"/>
    </xf>
    <xf numFmtId="38" fontId="13" fillId="0" borderId="23" xfId="1" applyFont="1" applyFill="1" applyBorder="1" applyAlignment="1" applyProtection="1">
      <alignment horizontal="left" vertical="center"/>
      <protection locked="0"/>
    </xf>
    <xf numFmtId="38" fontId="10" fillId="0" borderId="23" xfId="1" applyFont="1" applyBorder="1" applyProtection="1">
      <alignment vertical="center"/>
      <protection locked="0"/>
    </xf>
    <xf numFmtId="38" fontId="10" fillId="0" borderId="35" xfId="1" applyFont="1" applyBorder="1" applyAlignment="1" applyProtection="1">
      <alignment vertical="center" wrapText="1"/>
      <protection locked="0"/>
    </xf>
    <xf numFmtId="38" fontId="10" fillId="0" borderId="37" xfId="1" applyFont="1" applyBorder="1" applyAlignment="1" applyProtection="1">
      <alignment vertical="center" wrapText="1"/>
      <protection locked="0"/>
    </xf>
    <xf numFmtId="0" fontId="10" fillId="0" borderId="0" xfId="1" applyNumberFormat="1" applyFont="1" applyProtection="1">
      <alignment vertical="center"/>
      <protection locked="0"/>
    </xf>
    <xf numFmtId="38" fontId="12" fillId="0" borderId="39" xfId="1" applyFont="1" applyBorder="1" applyAlignment="1" applyProtection="1">
      <alignment vertical="center" wrapText="1"/>
      <protection locked="0"/>
    </xf>
    <xf numFmtId="0" fontId="10" fillId="0" borderId="0" xfId="1" applyNumberFormat="1" applyFont="1" applyAlignment="1" applyProtection="1">
      <alignment vertical="center" wrapText="1"/>
      <protection locked="0"/>
    </xf>
    <xf numFmtId="38" fontId="10" fillId="0" borderId="0" xfId="1" applyFont="1" applyBorder="1" applyAlignment="1" applyProtection="1">
      <alignment vertical="center"/>
      <protection locked="0"/>
    </xf>
    <xf numFmtId="38" fontId="10" fillId="4" borderId="18" xfId="1" applyFont="1" applyFill="1" applyBorder="1" applyAlignment="1" applyProtection="1">
      <alignment horizontal="right" vertical="center" wrapText="1"/>
    </xf>
    <xf numFmtId="38" fontId="10" fillId="3" borderId="19" xfId="1" applyFont="1" applyFill="1" applyBorder="1" applyAlignment="1" applyProtection="1">
      <alignment horizontal="right" vertical="center"/>
    </xf>
    <xf numFmtId="38" fontId="10" fillId="4" borderId="25" xfId="1" applyFont="1" applyFill="1" applyBorder="1" applyAlignment="1" applyProtection="1">
      <alignment horizontal="right" vertical="center"/>
    </xf>
    <xf numFmtId="38" fontId="13" fillId="4" borderId="28" xfId="1" applyFont="1" applyFill="1" applyBorder="1" applyAlignment="1" applyProtection="1">
      <alignment horizontal="right" vertical="center"/>
    </xf>
    <xf numFmtId="38" fontId="13" fillId="2" borderId="28" xfId="1" applyFont="1" applyFill="1" applyBorder="1" applyAlignment="1" applyProtection="1">
      <alignment horizontal="right" vertical="center"/>
    </xf>
    <xf numFmtId="38" fontId="13" fillId="4" borderId="16" xfId="1" applyFont="1" applyFill="1" applyBorder="1" applyAlignment="1" applyProtection="1">
      <alignment horizontal="right" vertical="center"/>
    </xf>
    <xf numFmtId="38" fontId="13" fillId="4" borderId="20" xfId="1" applyFont="1" applyFill="1" applyBorder="1" applyAlignment="1" applyProtection="1">
      <alignment horizontal="right" vertical="center" wrapText="1"/>
    </xf>
    <xf numFmtId="38" fontId="10" fillId="4" borderId="17" xfId="1" applyFont="1" applyFill="1" applyBorder="1" applyProtection="1">
      <alignment vertical="center"/>
    </xf>
    <xf numFmtId="41" fontId="10" fillId="4" borderId="30" xfId="1" applyNumberFormat="1" applyFont="1" applyFill="1" applyBorder="1" applyAlignment="1" applyProtection="1">
      <alignment horizontal="right" vertical="center"/>
    </xf>
    <xf numFmtId="38" fontId="10" fillId="4" borderId="29" xfId="1" applyFont="1" applyFill="1" applyBorder="1" applyAlignment="1" applyProtection="1">
      <alignment horizontal="right" vertical="center" wrapText="1"/>
    </xf>
    <xf numFmtId="38" fontId="13" fillId="4" borderId="30" xfId="1" applyFont="1" applyFill="1" applyBorder="1" applyAlignment="1" applyProtection="1">
      <alignment horizontal="right" vertical="center"/>
    </xf>
    <xf numFmtId="38" fontId="13" fillId="2" borderId="1" xfId="1" applyFont="1" applyFill="1" applyBorder="1" applyProtection="1">
      <alignment vertical="center"/>
    </xf>
    <xf numFmtId="38" fontId="13" fillId="4" borderId="16" xfId="1" applyFont="1" applyFill="1" applyBorder="1" applyAlignment="1" applyProtection="1">
      <alignment horizontal="right" vertical="center" wrapText="1"/>
    </xf>
    <xf numFmtId="38" fontId="10" fillId="0" borderId="36" xfId="1" applyFont="1" applyBorder="1" applyAlignment="1" applyProtection="1">
      <alignment vertical="center" wrapText="1"/>
    </xf>
    <xf numFmtId="38" fontId="10" fillId="0" borderId="38" xfId="1" applyFont="1" applyBorder="1" applyAlignment="1" applyProtection="1">
      <alignment vertical="center" wrapText="1"/>
    </xf>
    <xf numFmtId="38" fontId="10"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0" fontId="4" fillId="0" borderId="0" xfId="0" applyFont="1" applyAlignment="1" applyProtection="1">
      <alignment horizontal="left" vertical="center"/>
      <protection locked="0"/>
    </xf>
    <xf numFmtId="38" fontId="10" fillId="4" borderId="18" xfId="1"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2" xfId="0" applyFont="1" applyBorder="1" applyAlignment="1" applyProtection="1">
      <alignment horizontal="center" vertical="center" wrapText="1"/>
      <protection locked="0"/>
    </xf>
    <xf numFmtId="38" fontId="4"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8" borderId="2"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6"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5" fillId="0" borderId="4"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18" fillId="0" borderId="4" xfId="3" applyBorder="1" applyAlignment="1" applyProtection="1">
      <alignment horizontal="left" vertical="top" wrapText="1"/>
      <protection locked="0"/>
    </xf>
    <xf numFmtId="38" fontId="10" fillId="4" borderId="18" xfId="1" applyFont="1" applyFill="1" applyBorder="1" applyAlignment="1" applyProtection="1">
      <alignment horizontal="center" vertical="center" wrapText="1"/>
      <protection locked="0"/>
    </xf>
    <xf numFmtId="38" fontId="10" fillId="4" borderId="20" xfId="1" applyFont="1" applyFill="1" applyBorder="1" applyAlignment="1" applyProtection="1">
      <alignment horizontal="center" vertical="center" wrapText="1"/>
      <protection locked="0"/>
    </xf>
    <xf numFmtId="38" fontId="13" fillId="5" borderId="3" xfId="1" applyFont="1" applyFill="1" applyBorder="1" applyAlignment="1" applyProtection="1">
      <alignment horizontal="center" vertical="center"/>
      <protection locked="0"/>
    </xf>
    <xf numFmtId="38" fontId="8" fillId="0" borderId="0" xfId="1" applyFont="1" applyAlignment="1" applyProtection="1">
      <alignment horizontal="left" vertical="center"/>
      <protection locked="0"/>
    </xf>
    <xf numFmtId="38" fontId="10" fillId="0" borderId="14" xfId="1" applyFont="1" applyBorder="1" applyProtection="1">
      <alignment vertical="center"/>
      <protection locked="0"/>
    </xf>
    <xf numFmtId="38" fontId="10" fillId="0" borderId="15" xfId="1" applyFont="1" applyBorder="1" applyProtection="1">
      <alignment vertical="center"/>
      <protection locked="0"/>
    </xf>
    <xf numFmtId="38" fontId="10" fillId="0" borderId="16" xfId="1" applyFont="1" applyBorder="1" applyAlignment="1" applyProtection="1">
      <alignment horizontal="center" vertical="center"/>
      <protection locked="0"/>
    </xf>
    <xf numFmtId="38" fontId="10" fillId="0" borderId="17" xfId="1" applyFont="1" applyBorder="1" applyAlignment="1" applyProtection="1">
      <alignment horizontal="center" vertical="center"/>
      <protection locked="0"/>
    </xf>
    <xf numFmtId="38" fontId="10" fillId="0" borderId="2" xfId="1" applyFont="1" applyBorder="1" applyAlignment="1" applyProtection="1">
      <alignment horizontal="center" vertical="center"/>
      <protection locked="0"/>
    </xf>
    <xf numFmtId="38" fontId="10" fillId="4" borderId="18"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3" fillId="0" borderId="3" xfId="1" applyFont="1" applyBorder="1" applyAlignment="1" applyProtection="1">
      <alignment horizontal="center" vertical="center"/>
    </xf>
  </cellXfs>
  <cellStyles count="4">
    <cellStyle name="ハイパーリンク" xfId="3" builtinId="8"/>
    <cellStyle name="桁区切り" xfId="1" builtinId="6"/>
    <cellStyle name="標準" xfId="0" builtinId="0"/>
    <cellStyle name="標準 2" xfId="2"/>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28</xdr:row>
      <xdr:rowOff>44823</xdr:rowOff>
    </xdr:from>
    <xdr:to>
      <xdr:col>5</xdr:col>
      <xdr:colOff>649941</xdr:colOff>
      <xdr:row>29</xdr:row>
      <xdr:rowOff>224118</xdr:rowOff>
    </xdr:to>
    <xdr:sp macro="" textlink="">
      <xdr:nvSpPr>
        <xdr:cNvPr id="2" name="右矢印 1">
          <a:extLst>
            <a:ext uri="{FF2B5EF4-FFF2-40B4-BE49-F238E27FC236}">
              <a16:creationId xmlns:a16="http://schemas.microsoft.com/office/drawing/2014/main" xmlns=""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50</xdr:row>
      <xdr:rowOff>44823</xdr:rowOff>
    </xdr:from>
    <xdr:to>
      <xdr:col>5</xdr:col>
      <xdr:colOff>649941</xdr:colOff>
      <xdr:row>51</xdr:row>
      <xdr:rowOff>224118</xdr:rowOff>
    </xdr:to>
    <xdr:sp macro="" textlink="">
      <xdr:nvSpPr>
        <xdr:cNvPr id="3" name="右矢印 8">
          <a:extLst>
            <a:ext uri="{FF2B5EF4-FFF2-40B4-BE49-F238E27FC236}">
              <a16:creationId xmlns:a16="http://schemas.microsoft.com/office/drawing/2014/main" xmlns=""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72</xdr:row>
      <xdr:rowOff>44823</xdr:rowOff>
    </xdr:from>
    <xdr:to>
      <xdr:col>5</xdr:col>
      <xdr:colOff>649941</xdr:colOff>
      <xdr:row>73</xdr:row>
      <xdr:rowOff>224118</xdr:rowOff>
    </xdr:to>
    <xdr:sp macro="" textlink="">
      <xdr:nvSpPr>
        <xdr:cNvPr id="4" name="右矢印 9">
          <a:extLst>
            <a:ext uri="{FF2B5EF4-FFF2-40B4-BE49-F238E27FC236}">
              <a16:creationId xmlns:a16="http://schemas.microsoft.com/office/drawing/2014/main" xmlns=""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91</xdr:row>
      <xdr:rowOff>44823</xdr:rowOff>
    </xdr:from>
    <xdr:to>
      <xdr:col>5</xdr:col>
      <xdr:colOff>649941</xdr:colOff>
      <xdr:row>92</xdr:row>
      <xdr:rowOff>224118</xdr:rowOff>
    </xdr:to>
    <xdr:sp macro="" textlink="">
      <xdr:nvSpPr>
        <xdr:cNvPr id="5" name="右矢印 10">
          <a:extLst>
            <a:ext uri="{FF2B5EF4-FFF2-40B4-BE49-F238E27FC236}">
              <a16:creationId xmlns:a16="http://schemas.microsoft.com/office/drawing/2014/main" xmlns=""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155</xdr:row>
      <xdr:rowOff>44823</xdr:rowOff>
    </xdr:from>
    <xdr:to>
      <xdr:col>5</xdr:col>
      <xdr:colOff>649941</xdr:colOff>
      <xdr:row>156</xdr:row>
      <xdr:rowOff>224118</xdr:rowOff>
    </xdr:to>
    <xdr:sp macro="" textlink="">
      <xdr:nvSpPr>
        <xdr:cNvPr id="6" name="右矢印 11">
          <a:extLst>
            <a:ext uri="{FF2B5EF4-FFF2-40B4-BE49-F238E27FC236}">
              <a16:creationId xmlns:a16="http://schemas.microsoft.com/office/drawing/2014/main" xmlns=""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xmlns=""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xmlns=""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xmlns=""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ields.canpan.info/report/detail/28416"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L174"/>
  <sheetViews>
    <sheetView showGridLines="0" view="pageBreakPreview" zoomScaleNormal="100" zoomScaleSheetLayoutView="100" workbookViewId="0">
      <selection activeCell="E7" sqref="E7"/>
    </sheetView>
  </sheetViews>
  <sheetFormatPr defaultColWidth="9" defaultRowHeight="20.25" customHeight="1" x14ac:dyDescent="0.4"/>
  <cols>
    <col min="1" max="11" width="9.5" style="69" customWidth="1"/>
    <col min="12" max="16384" width="9" style="37"/>
  </cols>
  <sheetData>
    <row r="2" spans="1:12" ht="20.25" customHeight="1" x14ac:dyDescent="0.4">
      <c r="A2" s="68" t="s">
        <v>71</v>
      </c>
    </row>
    <row r="3" spans="1:12" ht="20.25" customHeight="1" x14ac:dyDescent="0.4">
      <c r="A3" s="69" t="s">
        <v>0</v>
      </c>
    </row>
    <row r="4" spans="1:12" ht="20.25" customHeight="1" x14ac:dyDescent="0.4">
      <c r="H4" s="69" t="s">
        <v>124</v>
      </c>
    </row>
    <row r="6" spans="1:12" ht="20.25" customHeight="1" x14ac:dyDescent="0.4">
      <c r="H6" s="69" t="s">
        <v>80</v>
      </c>
    </row>
    <row r="7" spans="1:12" ht="36.75" customHeight="1" x14ac:dyDescent="0.4">
      <c r="H7" s="76" t="s">
        <v>106</v>
      </c>
      <c r="I7" s="76"/>
      <c r="J7" s="76"/>
      <c r="K7" s="76"/>
      <c r="L7" s="76"/>
    </row>
    <row r="8" spans="1:12" ht="20.25" customHeight="1" x14ac:dyDescent="0.4">
      <c r="H8" s="69" t="s">
        <v>81</v>
      </c>
    </row>
    <row r="9" spans="1:12" ht="20.25" customHeight="1" x14ac:dyDescent="0.4">
      <c r="H9" s="69" t="s">
        <v>82</v>
      </c>
    </row>
    <row r="10" spans="1:12" ht="20.25" customHeight="1" x14ac:dyDescent="0.4">
      <c r="H10" s="69" t="s">
        <v>83</v>
      </c>
    </row>
    <row r="11" spans="1:12" ht="20.25" customHeight="1" x14ac:dyDescent="0.4">
      <c r="H11" s="69" t="s">
        <v>84</v>
      </c>
    </row>
    <row r="12" spans="1:12" ht="20.25" customHeight="1" thickBot="1" x14ac:dyDescent="0.45">
      <c r="A12" s="70" t="s">
        <v>77</v>
      </c>
      <c r="B12" s="70"/>
      <c r="C12" s="70"/>
      <c r="D12" s="70"/>
      <c r="E12" s="70"/>
      <c r="F12" s="70"/>
    </row>
    <row r="13" spans="1:12" ht="20.25" customHeight="1" thickBot="1" x14ac:dyDescent="0.45">
      <c r="A13" s="86" t="s">
        <v>74</v>
      </c>
      <c r="B13" s="86"/>
      <c r="C13" s="71" t="s">
        <v>20</v>
      </c>
      <c r="D13" s="87">
        <f>'【フォーム】収支計算書　※提出必須'!B28</f>
        <v>21240000</v>
      </c>
      <c r="E13" s="88"/>
      <c r="F13" s="72" t="s">
        <v>73</v>
      </c>
    </row>
    <row r="14" spans="1:12" ht="20.25" customHeight="1" thickBot="1" x14ac:dyDescent="0.45">
      <c r="A14" s="90" t="s">
        <v>75</v>
      </c>
      <c r="B14" s="90"/>
      <c r="C14" s="71" t="s">
        <v>20</v>
      </c>
      <c r="D14" s="87">
        <f>'【フォーム】収支計算書　※提出必須'!B8</f>
        <v>0</v>
      </c>
      <c r="E14" s="88"/>
      <c r="F14" s="72" t="s">
        <v>73</v>
      </c>
      <c r="H14" s="37"/>
      <c r="I14" s="37"/>
      <c r="J14" s="37"/>
      <c r="K14" s="37"/>
    </row>
    <row r="15" spans="1:12" ht="20.25" customHeight="1" thickBot="1" x14ac:dyDescent="0.45">
      <c r="A15" s="90" t="s">
        <v>76</v>
      </c>
      <c r="B15" s="90"/>
      <c r="C15" s="71" t="s">
        <v>20</v>
      </c>
      <c r="D15" s="87">
        <f>'【フォーム】収支計算書　※提出必須'!B7</f>
        <v>21240000</v>
      </c>
      <c r="E15" s="88"/>
      <c r="F15" s="72" t="s">
        <v>73</v>
      </c>
      <c r="G15" s="73" t="s">
        <v>79</v>
      </c>
      <c r="H15" s="73"/>
      <c r="I15" s="73"/>
      <c r="J15" s="73"/>
      <c r="K15" s="73"/>
    </row>
    <row r="17" spans="1:11" ht="20.25" customHeight="1" thickBot="1" x14ac:dyDescent="0.45">
      <c r="A17" s="70" t="s">
        <v>78</v>
      </c>
      <c r="B17" s="70"/>
      <c r="C17" s="70"/>
      <c r="D17" s="70"/>
      <c r="E17" s="70"/>
      <c r="F17" s="70"/>
      <c r="G17" s="70"/>
      <c r="H17" s="70"/>
      <c r="I17" s="70"/>
      <c r="J17" s="70"/>
      <c r="K17" s="70"/>
    </row>
    <row r="18" spans="1:11" ht="20.25" customHeight="1" thickBot="1" x14ac:dyDescent="0.45">
      <c r="A18" s="86" t="s">
        <v>1</v>
      </c>
      <c r="B18" s="86"/>
      <c r="C18" s="71" t="s">
        <v>20</v>
      </c>
      <c r="D18" s="87">
        <f>'【フォーム】収支計算書　※提出必須'!C9</f>
        <v>20733140</v>
      </c>
      <c r="E18" s="88"/>
      <c r="F18" s="72" t="s">
        <v>73</v>
      </c>
      <c r="G18" s="89" t="s">
        <v>2</v>
      </c>
      <c r="H18" s="89"/>
      <c r="I18" s="89"/>
      <c r="J18" s="89"/>
      <c r="K18" s="89"/>
    </row>
    <row r="19" spans="1:11" ht="20.25" customHeight="1" thickBot="1" x14ac:dyDescent="0.45">
      <c r="A19" s="90" t="s">
        <v>3</v>
      </c>
      <c r="B19" s="90"/>
      <c r="C19" s="71" t="s">
        <v>20</v>
      </c>
      <c r="D19" s="87">
        <f>'【フォーム】収支計算書　※提出必須'!C8</f>
        <v>140</v>
      </c>
      <c r="E19" s="88"/>
      <c r="F19" s="72" t="s">
        <v>73</v>
      </c>
      <c r="G19" s="91" t="s">
        <v>4</v>
      </c>
      <c r="H19" s="91"/>
      <c r="I19" s="91"/>
      <c r="J19" s="91"/>
      <c r="K19" s="91"/>
    </row>
    <row r="20" spans="1:11" ht="20.25" customHeight="1" thickBot="1" x14ac:dyDescent="0.45">
      <c r="A20" s="90" t="s">
        <v>5</v>
      </c>
      <c r="B20" s="90"/>
      <c r="C20" s="71" t="s">
        <v>20</v>
      </c>
      <c r="D20" s="87">
        <f>'【フォーム】収支計算書　※提出必須'!C7</f>
        <v>20733000</v>
      </c>
      <c r="E20" s="88"/>
      <c r="F20" s="72" t="s">
        <v>73</v>
      </c>
      <c r="G20" s="98" t="s">
        <v>6</v>
      </c>
      <c r="H20" s="98"/>
      <c r="I20" s="98"/>
      <c r="J20" s="98"/>
      <c r="K20" s="98"/>
    </row>
    <row r="21" spans="1:11" ht="20.25" customHeight="1" thickBot="1" x14ac:dyDescent="0.45">
      <c r="A21" s="90" t="s">
        <v>7</v>
      </c>
      <c r="B21" s="90"/>
      <c r="C21" s="71" t="s">
        <v>20</v>
      </c>
      <c r="D21" s="87">
        <f>'【フォーム】収支計算書　※提出必須'!F7</f>
        <v>507000</v>
      </c>
      <c r="E21" s="88"/>
      <c r="F21" s="72" t="s">
        <v>73</v>
      </c>
      <c r="G21" s="99" t="s">
        <v>8</v>
      </c>
      <c r="H21" s="99"/>
      <c r="I21" s="99"/>
      <c r="J21" s="99"/>
      <c r="K21" s="99"/>
    </row>
    <row r="23" spans="1:11" ht="20.25" customHeight="1" x14ac:dyDescent="0.4">
      <c r="A23" s="69" t="s">
        <v>9</v>
      </c>
    </row>
    <row r="24" spans="1:11" ht="20.25" customHeight="1" x14ac:dyDescent="0.4">
      <c r="A24" s="69" t="s">
        <v>29</v>
      </c>
    </row>
    <row r="25" spans="1:11" ht="20.25" customHeight="1" x14ac:dyDescent="0.4">
      <c r="A25" s="69" t="s">
        <v>14</v>
      </c>
      <c r="G25" s="69" t="s">
        <v>15</v>
      </c>
    </row>
    <row r="26" spans="1:11" ht="20.25" customHeight="1" x14ac:dyDescent="0.4">
      <c r="A26" s="92" t="s">
        <v>110</v>
      </c>
      <c r="B26" s="93"/>
      <c r="C26" s="93"/>
      <c r="D26" s="93"/>
      <c r="E26" s="94"/>
      <c r="G26" s="92" t="s">
        <v>111</v>
      </c>
      <c r="H26" s="103"/>
      <c r="I26" s="103"/>
      <c r="J26" s="103"/>
      <c r="K26" s="104"/>
    </row>
    <row r="27" spans="1:11" ht="20.25" customHeight="1" x14ac:dyDescent="0.4">
      <c r="A27" s="100"/>
      <c r="B27" s="101"/>
      <c r="C27" s="101"/>
      <c r="D27" s="101"/>
      <c r="E27" s="102"/>
      <c r="G27" s="105"/>
      <c r="H27" s="106"/>
      <c r="I27" s="106"/>
      <c r="J27" s="106"/>
      <c r="K27" s="107"/>
    </row>
    <row r="28" spans="1:11" ht="20.25" customHeight="1" x14ac:dyDescent="0.4">
      <c r="A28" s="100"/>
      <c r="B28" s="101"/>
      <c r="C28" s="101"/>
      <c r="D28" s="101"/>
      <c r="E28" s="102"/>
      <c r="G28" s="105"/>
      <c r="H28" s="106"/>
      <c r="I28" s="106"/>
      <c r="J28" s="106"/>
      <c r="K28" s="107"/>
    </row>
    <row r="29" spans="1:11" ht="20.25" customHeight="1" x14ac:dyDescent="0.4">
      <c r="A29" s="100"/>
      <c r="B29" s="101"/>
      <c r="C29" s="101"/>
      <c r="D29" s="101"/>
      <c r="E29" s="102"/>
      <c r="F29" s="111"/>
      <c r="G29" s="105"/>
      <c r="H29" s="106"/>
      <c r="I29" s="106"/>
      <c r="J29" s="106"/>
      <c r="K29" s="107"/>
    </row>
    <row r="30" spans="1:11" ht="20.25" customHeight="1" x14ac:dyDescent="0.4">
      <c r="A30" s="100"/>
      <c r="B30" s="101"/>
      <c r="C30" s="101"/>
      <c r="D30" s="101"/>
      <c r="E30" s="102"/>
      <c r="F30" s="111"/>
      <c r="G30" s="105"/>
      <c r="H30" s="106"/>
      <c r="I30" s="106"/>
      <c r="J30" s="106"/>
      <c r="K30" s="107"/>
    </row>
    <row r="31" spans="1:11" ht="20.25" customHeight="1" x14ac:dyDescent="0.4">
      <c r="A31" s="100"/>
      <c r="B31" s="101"/>
      <c r="C31" s="101"/>
      <c r="D31" s="101"/>
      <c r="E31" s="102"/>
      <c r="G31" s="105"/>
      <c r="H31" s="106"/>
      <c r="I31" s="106"/>
      <c r="J31" s="106"/>
      <c r="K31" s="107"/>
    </row>
    <row r="32" spans="1:11" ht="20.25" customHeight="1" x14ac:dyDescent="0.4">
      <c r="A32" s="100"/>
      <c r="B32" s="101"/>
      <c r="C32" s="101"/>
      <c r="D32" s="101"/>
      <c r="E32" s="102"/>
      <c r="G32" s="105"/>
      <c r="H32" s="106"/>
      <c r="I32" s="106"/>
      <c r="J32" s="106"/>
      <c r="K32" s="107"/>
    </row>
    <row r="33" spans="1:11" ht="20.25" customHeight="1" x14ac:dyDescent="0.4">
      <c r="A33" s="100"/>
      <c r="B33" s="101"/>
      <c r="C33" s="101"/>
      <c r="D33" s="101"/>
      <c r="E33" s="102"/>
      <c r="G33" s="105"/>
      <c r="H33" s="106"/>
      <c r="I33" s="106"/>
      <c r="J33" s="106"/>
      <c r="K33" s="107"/>
    </row>
    <row r="34" spans="1:11" ht="20.25" customHeight="1" x14ac:dyDescent="0.4">
      <c r="A34" s="95"/>
      <c r="B34" s="96"/>
      <c r="C34" s="96"/>
      <c r="D34" s="96"/>
      <c r="E34" s="97"/>
      <c r="G34" s="108"/>
      <c r="H34" s="109"/>
      <c r="I34" s="109"/>
      <c r="J34" s="109"/>
      <c r="K34" s="110"/>
    </row>
    <row r="35" spans="1:11" ht="20.25" customHeight="1" x14ac:dyDescent="0.4">
      <c r="A35" s="69" t="s">
        <v>12</v>
      </c>
    </row>
    <row r="36" spans="1:11" ht="20.25" customHeight="1" x14ac:dyDescent="0.4">
      <c r="A36" s="77" t="s">
        <v>88</v>
      </c>
      <c r="B36" s="112"/>
      <c r="C36" s="112"/>
      <c r="D36" s="112"/>
      <c r="E36" s="112"/>
      <c r="F36" s="112"/>
      <c r="G36" s="112"/>
      <c r="H36" s="112"/>
      <c r="I36" s="112"/>
      <c r="J36" s="112"/>
      <c r="K36" s="113"/>
    </row>
    <row r="37" spans="1:11" ht="20.25" customHeight="1" x14ac:dyDescent="0.4">
      <c r="A37" s="114"/>
      <c r="B37" s="115"/>
      <c r="C37" s="115"/>
      <c r="D37" s="115"/>
      <c r="E37" s="115"/>
      <c r="F37" s="115"/>
      <c r="G37" s="115"/>
      <c r="H37" s="115"/>
      <c r="I37" s="115"/>
      <c r="J37" s="115"/>
      <c r="K37" s="116"/>
    </row>
    <row r="38" spans="1:11" ht="20.25" customHeight="1" x14ac:dyDescent="0.4">
      <c r="A38" s="69" t="s">
        <v>13</v>
      </c>
    </row>
    <row r="39" spans="1:11" ht="20.25" customHeight="1" x14ac:dyDescent="0.4">
      <c r="A39" s="92" t="s">
        <v>89</v>
      </c>
      <c r="B39" s="93"/>
      <c r="C39" s="93"/>
      <c r="D39" s="93"/>
      <c r="E39" s="93"/>
      <c r="F39" s="93"/>
      <c r="G39" s="93"/>
      <c r="H39" s="93"/>
      <c r="I39" s="93"/>
      <c r="J39" s="93"/>
      <c r="K39" s="94"/>
    </row>
    <row r="40" spans="1:11" ht="20.25" customHeight="1" x14ac:dyDescent="0.4">
      <c r="A40" s="95"/>
      <c r="B40" s="96"/>
      <c r="C40" s="96"/>
      <c r="D40" s="96"/>
      <c r="E40" s="96"/>
      <c r="F40" s="96"/>
      <c r="G40" s="96"/>
      <c r="H40" s="96"/>
      <c r="I40" s="96"/>
      <c r="J40" s="96"/>
      <c r="K40" s="97"/>
    </row>
    <row r="41" spans="1:11" ht="20.25" customHeight="1" x14ac:dyDescent="0.4">
      <c r="A41" s="69" t="s">
        <v>24</v>
      </c>
    </row>
    <row r="42" spans="1:11" ht="20.25" customHeight="1" x14ac:dyDescent="0.4">
      <c r="A42" s="77" t="s">
        <v>90</v>
      </c>
      <c r="B42" s="78"/>
      <c r="C42" s="78"/>
      <c r="D42" s="78"/>
      <c r="E42" s="78"/>
      <c r="F42" s="78"/>
      <c r="G42" s="78"/>
      <c r="H42" s="78"/>
      <c r="I42" s="78"/>
      <c r="J42" s="78"/>
      <c r="K42" s="79"/>
    </row>
    <row r="43" spans="1:11" ht="20.25" customHeight="1" x14ac:dyDescent="0.4">
      <c r="A43" s="80"/>
      <c r="B43" s="123"/>
      <c r="C43" s="123"/>
      <c r="D43" s="123"/>
      <c r="E43" s="123"/>
      <c r="F43" s="123"/>
      <c r="G43" s="123"/>
      <c r="H43" s="123"/>
      <c r="I43" s="123"/>
      <c r="J43" s="123"/>
      <c r="K43" s="82"/>
    </row>
    <row r="44" spans="1:11" ht="20.25" customHeight="1" x14ac:dyDescent="0.4">
      <c r="A44" s="83"/>
      <c r="B44" s="84"/>
      <c r="C44" s="84"/>
      <c r="D44" s="84"/>
      <c r="E44" s="84"/>
      <c r="F44" s="84"/>
      <c r="G44" s="84"/>
      <c r="H44" s="84"/>
      <c r="I44" s="84"/>
      <c r="J44" s="84"/>
      <c r="K44" s="85"/>
    </row>
    <row r="46" spans="1:11" ht="20.25" customHeight="1" x14ac:dyDescent="0.4">
      <c r="A46" s="69" t="s">
        <v>30</v>
      </c>
    </row>
    <row r="47" spans="1:11" ht="20.25" customHeight="1" x14ac:dyDescent="0.4">
      <c r="A47" s="69" t="s">
        <v>10</v>
      </c>
      <c r="G47" s="69" t="s">
        <v>11</v>
      </c>
    </row>
    <row r="48" spans="1:11" ht="20.25" customHeight="1" x14ac:dyDescent="0.4">
      <c r="A48" s="92" t="s">
        <v>112</v>
      </c>
      <c r="B48" s="93"/>
      <c r="C48" s="93"/>
      <c r="D48" s="93"/>
      <c r="E48" s="94"/>
      <c r="G48" s="92" t="s">
        <v>113</v>
      </c>
      <c r="H48" s="103"/>
      <c r="I48" s="103"/>
      <c r="J48" s="103"/>
      <c r="K48" s="104"/>
    </row>
    <row r="49" spans="1:11" ht="20.25" customHeight="1" x14ac:dyDescent="0.4">
      <c r="A49" s="100"/>
      <c r="B49" s="101"/>
      <c r="C49" s="101"/>
      <c r="D49" s="101"/>
      <c r="E49" s="102"/>
      <c r="G49" s="105"/>
      <c r="H49" s="106"/>
      <c r="I49" s="106"/>
      <c r="J49" s="106"/>
      <c r="K49" s="107"/>
    </row>
    <row r="50" spans="1:11" ht="20.25" customHeight="1" x14ac:dyDescent="0.4">
      <c r="A50" s="100"/>
      <c r="B50" s="101"/>
      <c r="C50" s="101"/>
      <c r="D50" s="101"/>
      <c r="E50" s="102"/>
      <c r="G50" s="105"/>
      <c r="H50" s="106"/>
      <c r="I50" s="106"/>
      <c r="J50" s="106"/>
      <c r="K50" s="107"/>
    </row>
    <row r="51" spans="1:11" ht="20.25" customHeight="1" x14ac:dyDescent="0.4">
      <c r="A51" s="100"/>
      <c r="B51" s="101"/>
      <c r="C51" s="101"/>
      <c r="D51" s="101"/>
      <c r="E51" s="102"/>
      <c r="F51" s="111"/>
      <c r="G51" s="105"/>
      <c r="H51" s="106"/>
      <c r="I51" s="106"/>
      <c r="J51" s="106"/>
      <c r="K51" s="107"/>
    </row>
    <row r="52" spans="1:11" ht="20.25" customHeight="1" x14ac:dyDescent="0.4">
      <c r="A52" s="100"/>
      <c r="B52" s="101"/>
      <c r="C52" s="101"/>
      <c r="D52" s="101"/>
      <c r="E52" s="102"/>
      <c r="F52" s="111"/>
      <c r="G52" s="105"/>
      <c r="H52" s="106"/>
      <c r="I52" s="106"/>
      <c r="J52" s="106"/>
      <c r="K52" s="107"/>
    </row>
    <row r="53" spans="1:11" ht="20.25" customHeight="1" x14ac:dyDescent="0.4">
      <c r="A53" s="100"/>
      <c r="B53" s="101"/>
      <c r="C53" s="101"/>
      <c r="D53" s="101"/>
      <c r="E53" s="102"/>
      <c r="G53" s="105"/>
      <c r="H53" s="106"/>
      <c r="I53" s="106"/>
      <c r="J53" s="106"/>
      <c r="K53" s="107"/>
    </row>
    <row r="54" spans="1:11" ht="20.25" customHeight="1" x14ac:dyDescent="0.4">
      <c r="A54" s="100"/>
      <c r="B54" s="101"/>
      <c r="C54" s="101"/>
      <c r="D54" s="101"/>
      <c r="E54" s="102"/>
      <c r="G54" s="105"/>
      <c r="H54" s="106"/>
      <c r="I54" s="106"/>
      <c r="J54" s="106"/>
      <c r="K54" s="107"/>
    </row>
    <row r="55" spans="1:11" ht="20.25" customHeight="1" x14ac:dyDescent="0.4">
      <c r="A55" s="100"/>
      <c r="B55" s="101"/>
      <c r="C55" s="101"/>
      <c r="D55" s="101"/>
      <c r="E55" s="102"/>
      <c r="G55" s="105"/>
      <c r="H55" s="106"/>
      <c r="I55" s="106"/>
      <c r="J55" s="106"/>
      <c r="K55" s="107"/>
    </row>
    <row r="56" spans="1:11" ht="20.25" customHeight="1" x14ac:dyDescent="0.4">
      <c r="A56" s="95"/>
      <c r="B56" s="96"/>
      <c r="C56" s="96"/>
      <c r="D56" s="96"/>
      <c r="E56" s="97"/>
      <c r="G56" s="108"/>
      <c r="H56" s="109"/>
      <c r="I56" s="109"/>
      <c r="J56" s="109"/>
      <c r="K56" s="110"/>
    </row>
    <row r="57" spans="1:11" ht="20.25" customHeight="1" x14ac:dyDescent="0.4">
      <c r="A57" s="69" t="s">
        <v>12</v>
      </c>
    </row>
    <row r="58" spans="1:11" ht="20.25" customHeight="1" x14ac:dyDescent="0.4">
      <c r="A58" s="92" t="s">
        <v>91</v>
      </c>
      <c r="B58" s="93"/>
      <c r="C58" s="93"/>
      <c r="D58" s="93"/>
      <c r="E58" s="93"/>
      <c r="F58" s="93"/>
      <c r="G58" s="93"/>
      <c r="H58" s="93"/>
      <c r="I58" s="93"/>
      <c r="J58" s="93"/>
      <c r="K58" s="94"/>
    </row>
    <row r="59" spans="1:11" ht="20.25" customHeight="1" x14ac:dyDescent="0.4">
      <c r="A59" s="95"/>
      <c r="B59" s="96"/>
      <c r="C59" s="96"/>
      <c r="D59" s="96"/>
      <c r="E59" s="96"/>
      <c r="F59" s="96"/>
      <c r="G59" s="96"/>
      <c r="H59" s="96"/>
      <c r="I59" s="96"/>
      <c r="J59" s="96"/>
      <c r="K59" s="97"/>
    </row>
    <row r="60" spans="1:11" ht="20.25" customHeight="1" x14ac:dyDescent="0.4">
      <c r="A60" s="69" t="s">
        <v>13</v>
      </c>
    </row>
    <row r="61" spans="1:11" ht="20.25" customHeight="1" x14ac:dyDescent="0.4">
      <c r="A61" s="92" t="s">
        <v>92</v>
      </c>
      <c r="B61" s="93"/>
      <c r="C61" s="93"/>
      <c r="D61" s="93"/>
      <c r="E61" s="93"/>
      <c r="F61" s="93"/>
      <c r="G61" s="93"/>
      <c r="H61" s="93"/>
      <c r="I61" s="93"/>
      <c r="J61" s="93"/>
      <c r="K61" s="94"/>
    </row>
    <row r="62" spans="1:11" ht="20.25" customHeight="1" x14ac:dyDescent="0.4">
      <c r="A62" s="95"/>
      <c r="B62" s="96"/>
      <c r="C62" s="96"/>
      <c r="D62" s="96"/>
      <c r="E62" s="96"/>
      <c r="F62" s="96"/>
      <c r="G62" s="96"/>
      <c r="H62" s="96"/>
      <c r="I62" s="96"/>
      <c r="J62" s="96"/>
      <c r="K62" s="97"/>
    </row>
    <row r="63" spans="1:11" ht="20.25" customHeight="1" x14ac:dyDescent="0.4">
      <c r="A63" s="69" t="s">
        <v>24</v>
      </c>
    </row>
    <row r="64" spans="1:11" ht="20.25" customHeight="1" x14ac:dyDescent="0.4">
      <c r="A64" s="92" t="s">
        <v>121</v>
      </c>
      <c r="B64" s="124"/>
      <c r="C64" s="124"/>
      <c r="D64" s="124"/>
      <c r="E64" s="124"/>
      <c r="F64" s="124"/>
      <c r="G64" s="124"/>
      <c r="H64" s="124"/>
      <c r="I64" s="124"/>
      <c r="J64" s="124"/>
      <c r="K64" s="125"/>
    </row>
    <row r="65" spans="1:11" ht="20.25" customHeight="1" x14ac:dyDescent="0.4">
      <c r="A65" s="126"/>
      <c r="B65" s="127"/>
      <c r="C65" s="127"/>
      <c r="D65" s="127"/>
      <c r="E65" s="127"/>
      <c r="F65" s="127"/>
      <c r="G65" s="127"/>
      <c r="H65" s="127"/>
      <c r="I65" s="127"/>
      <c r="J65" s="127"/>
      <c r="K65" s="128"/>
    </row>
    <row r="66" spans="1:11" ht="20.25" customHeight="1" x14ac:dyDescent="0.4">
      <c r="A66" s="129"/>
      <c r="B66" s="130"/>
      <c r="C66" s="130"/>
      <c r="D66" s="130"/>
      <c r="E66" s="130"/>
      <c r="F66" s="130"/>
      <c r="G66" s="130"/>
      <c r="H66" s="130"/>
      <c r="I66" s="130"/>
      <c r="J66" s="130"/>
      <c r="K66" s="131"/>
    </row>
    <row r="67" spans="1:11" ht="20.25" customHeight="1" x14ac:dyDescent="0.4">
      <c r="A67" s="74"/>
      <c r="B67" s="74"/>
      <c r="C67" s="74"/>
      <c r="D67" s="74"/>
      <c r="E67" s="74"/>
      <c r="F67" s="74"/>
      <c r="G67" s="74"/>
      <c r="H67" s="74"/>
      <c r="I67" s="74"/>
      <c r="J67" s="74"/>
      <c r="K67" s="74"/>
    </row>
    <row r="68" spans="1:11" ht="20.25" customHeight="1" x14ac:dyDescent="0.4">
      <c r="A68" s="69" t="s">
        <v>31</v>
      </c>
    </row>
    <row r="69" spans="1:11" ht="20.25" customHeight="1" x14ac:dyDescent="0.4">
      <c r="A69" s="69" t="s">
        <v>10</v>
      </c>
      <c r="G69" s="69" t="s">
        <v>11</v>
      </c>
    </row>
    <row r="70" spans="1:11" ht="20.25" customHeight="1" x14ac:dyDescent="0.4">
      <c r="A70" s="92"/>
      <c r="B70" s="93"/>
      <c r="C70" s="93"/>
      <c r="D70" s="93"/>
      <c r="E70" s="94"/>
      <c r="G70" s="92"/>
      <c r="H70" s="103"/>
      <c r="I70" s="103"/>
      <c r="J70" s="103"/>
      <c r="K70" s="104"/>
    </row>
    <row r="71" spans="1:11" ht="20.25" customHeight="1" x14ac:dyDescent="0.4">
      <c r="A71" s="100"/>
      <c r="B71" s="101"/>
      <c r="C71" s="101"/>
      <c r="D71" s="101"/>
      <c r="E71" s="102"/>
      <c r="G71" s="105"/>
      <c r="H71" s="106"/>
      <c r="I71" s="106"/>
      <c r="J71" s="106"/>
      <c r="K71" s="107"/>
    </row>
    <row r="72" spans="1:11" ht="20.25" customHeight="1" x14ac:dyDescent="0.4">
      <c r="A72" s="100"/>
      <c r="B72" s="101"/>
      <c r="C72" s="101"/>
      <c r="D72" s="101"/>
      <c r="E72" s="102"/>
      <c r="G72" s="105"/>
      <c r="H72" s="106"/>
      <c r="I72" s="106"/>
      <c r="J72" s="106"/>
      <c r="K72" s="107"/>
    </row>
    <row r="73" spans="1:11" ht="20.25" customHeight="1" x14ac:dyDescent="0.4">
      <c r="A73" s="100"/>
      <c r="B73" s="101"/>
      <c r="C73" s="101"/>
      <c r="D73" s="101"/>
      <c r="E73" s="102"/>
      <c r="F73" s="111"/>
      <c r="G73" s="105"/>
      <c r="H73" s="106"/>
      <c r="I73" s="106"/>
      <c r="J73" s="106"/>
      <c r="K73" s="107"/>
    </row>
    <row r="74" spans="1:11" ht="20.25" customHeight="1" x14ac:dyDescent="0.4">
      <c r="A74" s="100"/>
      <c r="B74" s="101"/>
      <c r="C74" s="101"/>
      <c r="D74" s="101"/>
      <c r="E74" s="102"/>
      <c r="F74" s="111"/>
      <c r="G74" s="105"/>
      <c r="H74" s="106"/>
      <c r="I74" s="106"/>
      <c r="J74" s="106"/>
      <c r="K74" s="107"/>
    </row>
    <row r="75" spans="1:11" ht="20.25" customHeight="1" x14ac:dyDescent="0.4">
      <c r="A75" s="100"/>
      <c r="B75" s="101"/>
      <c r="C75" s="101"/>
      <c r="D75" s="101"/>
      <c r="E75" s="102"/>
      <c r="G75" s="105"/>
      <c r="H75" s="106"/>
      <c r="I75" s="106"/>
      <c r="J75" s="106"/>
      <c r="K75" s="107"/>
    </row>
    <row r="76" spans="1:11" ht="20.25" customHeight="1" x14ac:dyDescent="0.4">
      <c r="A76" s="100"/>
      <c r="B76" s="101"/>
      <c r="C76" s="101"/>
      <c r="D76" s="101"/>
      <c r="E76" s="102"/>
      <c r="G76" s="105"/>
      <c r="H76" s="106"/>
      <c r="I76" s="106"/>
      <c r="J76" s="106"/>
      <c r="K76" s="107"/>
    </row>
    <row r="77" spans="1:11" ht="20.25" customHeight="1" x14ac:dyDescent="0.4">
      <c r="A77" s="100"/>
      <c r="B77" s="101"/>
      <c r="C77" s="101"/>
      <c r="D77" s="101"/>
      <c r="E77" s="102"/>
      <c r="G77" s="105"/>
      <c r="H77" s="106"/>
      <c r="I77" s="106"/>
      <c r="J77" s="106"/>
      <c r="K77" s="107"/>
    </row>
    <row r="78" spans="1:11" ht="20.25" customHeight="1" x14ac:dyDescent="0.4">
      <c r="A78" s="95"/>
      <c r="B78" s="96"/>
      <c r="C78" s="96"/>
      <c r="D78" s="96"/>
      <c r="E78" s="97"/>
      <c r="G78" s="108"/>
      <c r="H78" s="109"/>
      <c r="I78" s="109"/>
      <c r="J78" s="109"/>
      <c r="K78" s="110"/>
    </row>
    <row r="79" spans="1:11" ht="20.25" customHeight="1" x14ac:dyDescent="0.4">
      <c r="A79" s="69" t="s">
        <v>12</v>
      </c>
    </row>
    <row r="80" spans="1:11" ht="20.25" customHeight="1" x14ac:dyDescent="0.4">
      <c r="A80" s="117"/>
      <c r="B80" s="118"/>
      <c r="C80" s="118"/>
      <c r="D80" s="118"/>
      <c r="E80" s="118"/>
      <c r="F80" s="118"/>
      <c r="G80" s="118"/>
      <c r="H80" s="118"/>
      <c r="I80" s="118"/>
      <c r="J80" s="118"/>
      <c r="K80" s="119"/>
    </row>
    <row r="81" spans="1:11" ht="20.25" customHeight="1" x14ac:dyDescent="0.4">
      <c r="A81" s="120"/>
      <c r="B81" s="121"/>
      <c r="C81" s="121"/>
      <c r="D81" s="121"/>
      <c r="E81" s="121"/>
      <c r="F81" s="121"/>
      <c r="G81" s="121"/>
      <c r="H81" s="121"/>
      <c r="I81" s="121"/>
      <c r="J81" s="121"/>
      <c r="K81" s="122"/>
    </row>
    <row r="82" spans="1:11" ht="20.25" customHeight="1" x14ac:dyDescent="0.4">
      <c r="A82" s="69" t="s">
        <v>13</v>
      </c>
    </row>
    <row r="83" spans="1:11" ht="20.25" customHeight="1" x14ac:dyDescent="0.4">
      <c r="A83" s="117"/>
      <c r="B83" s="118"/>
      <c r="C83" s="118"/>
      <c r="D83" s="118"/>
      <c r="E83" s="118"/>
      <c r="F83" s="118"/>
      <c r="G83" s="118"/>
      <c r="H83" s="118"/>
      <c r="I83" s="118"/>
      <c r="J83" s="118"/>
      <c r="K83" s="119"/>
    </row>
    <row r="84" spans="1:11" ht="20.25" customHeight="1" x14ac:dyDescent="0.4">
      <c r="A84" s="120"/>
      <c r="B84" s="121"/>
      <c r="C84" s="121"/>
      <c r="D84" s="121"/>
      <c r="E84" s="121"/>
      <c r="F84" s="121"/>
      <c r="G84" s="121"/>
      <c r="H84" s="121"/>
      <c r="I84" s="121"/>
      <c r="J84" s="121"/>
      <c r="K84" s="122"/>
    </row>
    <row r="85" spans="1:11" ht="20.25" customHeight="1" x14ac:dyDescent="0.4">
      <c r="A85" s="69" t="s">
        <v>24</v>
      </c>
    </row>
    <row r="86" spans="1:11" ht="20.25" customHeight="1" x14ac:dyDescent="0.4">
      <c r="A86" s="135"/>
      <c r="B86" s="124"/>
      <c r="C86" s="124"/>
      <c r="D86" s="124"/>
      <c r="E86" s="124"/>
      <c r="F86" s="124"/>
      <c r="G86" s="124"/>
      <c r="H86" s="124"/>
      <c r="I86" s="124"/>
      <c r="J86" s="124"/>
      <c r="K86" s="125"/>
    </row>
    <row r="87" spans="1:11" ht="20.25" customHeight="1" x14ac:dyDescent="0.4">
      <c r="A87" s="126"/>
      <c r="B87" s="127"/>
      <c r="C87" s="127"/>
      <c r="D87" s="127"/>
      <c r="E87" s="127"/>
      <c r="F87" s="127"/>
      <c r="G87" s="127"/>
      <c r="H87" s="127"/>
      <c r="I87" s="127"/>
      <c r="J87" s="127"/>
      <c r="K87" s="128"/>
    </row>
    <row r="88" spans="1:11" ht="20.25" customHeight="1" x14ac:dyDescent="0.4">
      <c r="A88" s="129"/>
      <c r="B88" s="130"/>
      <c r="C88" s="130"/>
      <c r="D88" s="130"/>
      <c r="E88" s="130"/>
      <c r="F88" s="130"/>
      <c r="G88" s="130"/>
      <c r="H88" s="130"/>
      <c r="I88" s="130"/>
      <c r="J88" s="130"/>
      <c r="K88" s="131"/>
    </row>
    <row r="89" spans="1:11" ht="20.25" customHeight="1" x14ac:dyDescent="0.4">
      <c r="A89" s="69" t="s">
        <v>32</v>
      </c>
    </row>
    <row r="90" spans="1:11" ht="20.25" customHeight="1" x14ac:dyDescent="0.4">
      <c r="A90" s="69" t="s">
        <v>10</v>
      </c>
      <c r="G90" s="69" t="s">
        <v>11</v>
      </c>
    </row>
    <row r="91" spans="1:11" ht="20.25" customHeight="1" x14ac:dyDescent="0.4">
      <c r="A91" s="92"/>
      <c r="B91" s="93"/>
      <c r="C91" s="93"/>
      <c r="D91" s="93"/>
      <c r="E91" s="94"/>
      <c r="G91" s="92"/>
      <c r="H91" s="103"/>
      <c r="I91" s="103"/>
      <c r="J91" s="103"/>
      <c r="K91" s="104"/>
    </row>
    <row r="92" spans="1:11" ht="20.25" customHeight="1" x14ac:dyDescent="0.4">
      <c r="A92" s="100"/>
      <c r="B92" s="101"/>
      <c r="C92" s="101"/>
      <c r="D92" s="101"/>
      <c r="E92" s="102"/>
      <c r="F92" s="111"/>
      <c r="G92" s="105"/>
      <c r="H92" s="106"/>
      <c r="I92" s="106"/>
      <c r="J92" s="106"/>
      <c r="K92" s="107"/>
    </row>
    <row r="93" spans="1:11" ht="20.25" customHeight="1" x14ac:dyDescent="0.4">
      <c r="A93" s="100"/>
      <c r="B93" s="101"/>
      <c r="C93" s="101"/>
      <c r="D93" s="101"/>
      <c r="E93" s="102"/>
      <c r="F93" s="111"/>
      <c r="G93" s="105"/>
      <c r="H93" s="106"/>
      <c r="I93" s="106"/>
      <c r="J93" s="106"/>
      <c r="K93" s="107"/>
    </row>
    <row r="94" spans="1:11" ht="20.25" customHeight="1" x14ac:dyDescent="0.4">
      <c r="A94" s="95"/>
      <c r="B94" s="96"/>
      <c r="C94" s="96"/>
      <c r="D94" s="96"/>
      <c r="E94" s="97"/>
      <c r="G94" s="108"/>
      <c r="H94" s="109"/>
      <c r="I94" s="109"/>
      <c r="J94" s="109"/>
      <c r="K94" s="110"/>
    </row>
    <row r="95" spans="1:11" ht="20.25" customHeight="1" x14ac:dyDescent="0.4">
      <c r="A95" s="69" t="s">
        <v>12</v>
      </c>
    </row>
    <row r="96" spans="1:11" ht="20.25" customHeight="1" x14ac:dyDescent="0.4">
      <c r="A96" s="117"/>
      <c r="B96" s="118"/>
      <c r="C96" s="118"/>
      <c r="D96" s="118"/>
      <c r="E96" s="118"/>
      <c r="F96" s="118"/>
      <c r="G96" s="118"/>
      <c r="H96" s="118"/>
      <c r="I96" s="118"/>
      <c r="J96" s="118"/>
      <c r="K96" s="119"/>
    </row>
    <row r="97" spans="1:11" ht="20.25" customHeight="1" x14ac:dyDescent="0.4">
      <c r="A97" s="120"/>
      <c r="B97" s="121"/>
      <c r="C97" s="121"/>
      <c r="D97" s="121"/>
      <c r="E97" s="121"/>
      <c r="F97" s="121"/>
      <c r="G97" s="121"/>
      <c r="H97" s="121"/>
      <c r="I97" s="121"/>
      <c r="J97" s="121"/>
      <c r="K97" s="122"/>
    </row>
    <row r="98" spans="1:11" ht="20.25" customHeight="1" x14ac:dyDescent="0.4">
      <c r="A98" s="69" t="s">
        <v>13</v>
      </c>
    </row>
    <row r="99" spans="1:11" ht="20.25" customHeight="1" x14ac:dyDescent="0.4">
      <c r="A99" s="117"/>
      <c r="B99" s="118"/>
      <c r="C99" s="118"/>
      <c r="D99" s="118"/>
      <c r="E99" s="118"/>
      <c r="F99" s="118"/>
      <c r="G99" s="118"/>
      <c r="H99" s="118"/>
      <c r="I99" s="118"/>
      <c r="J99" s="118"/>
      <c r="K99" s="119"/>
    </row>
    <row r="100" spans="1:11" ht="20.25" customHeight="1" x14ac:dyDescent="0.4">
      <c r="A100" s="120"/>
      <c r="B100" s="121"/>
      <c r="C100" s="121"/>
      <c r="D100" s="121"/>
      <c r="E100" s="121"/>
      <c r="F100" s="121"/>
      <c r="G100" s="121"/>
      <c r="H100" s="121"/>
      <c r="I100" s="121"/>
      <c r="J100" s="121"/>
      <c r="K100" s="122"/>
    </row>
    <row r="101" spans="1:11" ht="20.25" customHeight="1" x14ac:dyDescent="0.4">
      <c r="A101" s="69" t="s">
        <v>24</v>
      </c>
    </row>
    <row r="102" spans="1:11" ht="20.25" customHeight="1" x14ac:dyDescent="0.4">
      <c r="A102" s="135"/>
      <c r="B102" s="124"/>
      <c r="C102" s="124"/>
      <c r="D102" s="124"/>
      <c r="E102" s="124"/>
      <c r="F102" s="124"/>
      <c r="G102" s="124"/>
      <c r="H102" s="124"/>
      <c r="I102" s="124"/>
      <c r="J102" s="124"/>
      <c r="K102" s="125"/>
    </row>
    <row r="103" spans="1:11" ht="20.25" customHeight="1" x14ac:dyDescent="0.4">
      <c r="A103" s="129"/>
      <c r="B103" s="130"/>
      <c r="C103" s="130"/>
      <c r="D103" s="130"/>
      <c r="E103" s="130"/>
      <c r="F103" s="130"/>
      <c r="G103" s="130"/>
      <c r="H103" s="130"/>
      <c r="I103" s="130"/>
      <c r="J103" s="130"/>
      <c r="K103" s="131"/>
    </row>
    <row r="105" spans="1:11" ht="20.25" customHeight="1" x14ac:dyDescent="0.4">
      <c r="A105" s="69" t="s">
        <v>21</v>
      </c>
    </row>
    <row r="107" spans="1:11" ht="20.25" customHeight="1" x14ac:dyDescent="0.4">
      <c r="A107" s="69" t="s">
        <v>16</v>
      </c>
    </row>
    <row r="108" spans="1:11" ht="20.25" customHeight="1" x14ac:dyDescent="0.4">
      <c r="A108" s="77" t="s">
        <v>86</v>
      </c>
      <c r="B108" s="78"/>
      <c r="C108" s="78"/>
      <c r="D108" s="78"/>
      <c r="E108" s="78"/>
      <c r="F108" s="78"/>
      <c r="G108" s="78"/>
      <c r="H108" s="78"/>
      <c r="I108" s="78"/>
      <c r="J108" s="78"/>
      <c r="K108" s="79"/>
    </row>
    <row r="109" spans="1:11" ht="20.25" customHeight="1" x14ac:dyDescent="0.4">
      <c r="A109" s="80"/>
      <c r="B109" s="81"/>
      <c r="C109" s="81"/>
      <c r="D109" s="81"/>
      <c r="E109" s="81"/>
      <c r="F109" s="81"/>
      <c r="G109" s="81"/>
      <c r="H109" s="81"/>
      <c r="I109" s="81"/>
      <c r="J109" s="81"/>
      <c r="K109" s="82"/>
    </row>
    <row r="110" spans="1:11" ht="20.25" customHeight="1" x14ac:dyDescent="0.4">
      <c r="A110" s="80"/>
      <c r="B110" s="81"/>
      <c r="C110" s="81"/>
      <c r="D110" s="81"/>
      <c r="E110" s="81"/>
      <c r="F110" s="81"/>
      <c r="G110" s="81"/>
      <c r="H110" s="81"/>
      <c r="I110" s="81"/>
      <c r="J110" s="81"/>
      <c r="K110" s="82"/>
    </row>
    <row r="111" spans="1:11" ht="20.25" customHeight="1" x14ac:dyDescent="0.4">
      <c r="A111" s="80"/>
      <c r="B111" s="81"/>
      <c r="C111" s="81"/>
      <c r="D111" s="81"/>
      <c r="E111" s="81"/>
      <c r="F111" s="81"/>
      <c r="G111" s="81"/>
      <c r="H111" s="81"/>
      <c r="I111" s="81"/>
      <c r="J111" s="81"/>
      <c r="K111" s="82"/>
    </row>
    <row r="112" spans="1:11" ht="20.25" customHeight="1" x14ac:dyDescent="0.4">
      <c r="A112" s="80"/>
      <c r="B112" s="81"/>
      <c r="C112" s="81"/>
      <c r="D112" s="81"/>
      <c r="E112" s="81"/>
      <c r="F112" s="81"/>
      <c r="G112" s="81"/>
      <c r="H112" s="81"/>
      <c r="I112" s="81"/>
      <c r="J112" s="81"/>
      <c r="K112" s="82"/>
    </row>
    <row r="113" spans="1:11" ht="20.25" customHeight="1" x14ac:dyDescent="0.4">
      <c r="A113" s="80"/>
      <c r="B113" s="81"/>
      <c r="C113" s="81"/>
      <c r="D113" s="81"/>
      <c r="E113" s="81"/>
      <c r="F113" s="81"/>
      <c r="G113" s="81"/>
      <c r="H113" s="81"/>
      <c r="I113" s="81"/>
      <c r="J113" s="81"/>
      <c r="K113" s="82"/>
    </row>
    <row r="114" spans="1:11" ht="20.25" customHeight="1" x14ac:dyDescent="0.4">
      <c r="A114" s="80"/>
      <c r="B114" s="81"/>
      <c r="C114" s="81"/>
      <c r="D114" s="81"/>
      <c r="E114" s="81"/>
      <c r="F114" s="81"/>
      <c r="G114" s="81"/>
      <c r="H114" s="81"/>
      <c r="I114" s="81"/>
      <c r="J114" s="81"/>
      <c r="K114" s="82"/>
    </row>
    <row r="115" spans="1:11" ht="20.25" customHeight="1" x14ac:dyDescent="0.4">
      <c r="A115" s="80"/>
      <c r="B115" s="81"/>
      <c r="C115" s="81"/>
      <c r="D115" s="81"/>
      <c r="E115" s="81"/>
      <c r="F115" s="81"/>
      <c r="G115" s="81"/>
      <c r="H115" s="81"/>
      <c r="I115" s="81"/>
      <c r="J115" s="81"/>
      <c r="K115" s="82"/>
    </row>
    <row r="116" spans="1:11" ht="20.25" customHeight="1" x14ac:dyDescent="0.4">
      <c r="A116" s="80"/>
      <c r="B116" s="81"/>
      <c r="C116" s="81"/>
      <c r="D116" s="81"/>
      <c r="E116" s="81"/>
      <c r="F116" s="81"/>
      <c r="G116" s="81"/>
      <c r="H116" s="81"/>
      <c r="I116" s="81"/>
      <c r="J116" s="81"/>
      <c r="K116" s="82"/>
    </row>
    <row r="117" spans="1:11" ht="54" customHeight="1" x14ac:dyDescent="0.4">
      <c r="A117" s="83"/>
      <c r="B117" s="84"/>
      <c r="C117" s="84"/>
      <c r="D117" s="84"/>
      <c r="E117" s="84"/>
      <c r="F117" s="84"/>
      <c r="G117" s="84"/>
      <c r="H117" s="84"/>
      <c r="I117" s="84"/>
      <c r="J117" s="84"/>
      <c r="K117" s="85"/>
    </row>
    <row r="119" spans="1:11" ht="20.25" customHeight="1" x14ac:dyDescent="0.4">
      <c r="A119" s="69" t="s">
        <v>27</v>
      </c>
    </row>
    <row r="120" spans="1:11" ht="20.25" customHeight="1" x14ac:dyDescent="0.4">
      <c r="A120" s="136" t="s">
        <v>17</v>
      </c>
      <c r="B120" s="137"/>
      <c r="C120" s="1">
        <f>LEN(A121)</f>
        <v>556</v>
      </c>
      <c r="D120" s="138" t="s">
        <v>28</v>
      </c>
      <c r="E120" s="138"/>
      <c r="F120" s="139" t="str">
        <f>IF($C$120&lt;700,"OK","700文字を越えています。700文字以内になるようご調整ください。")</f>
        <v>OK</v>
      </c>
      <c r="G120" s="139"/>
      <c r="H120" s="139"/>
      <c r="I120" s="139"/>
      <c r="J120" s="139"/>
      <c r="K120" s="139"/>
    </row>
    <row r="121" spans="1:11" ht="82.5" customHeight="1" x14ac:dyDescent="0.4">
      <c r="A121" s="77" t="s">
        <v>123</v>
      </c>
      <c r="B121" s="112"/>
      <c r="C121" s="112"/>
      <c r="D121" s="112"/>
      <c r="E121" s="112"/>
      <c r="F121" s="112"/>
      <c r="G121" s="112"/>
      <c r="H121" s="112"/>
      <c r="I121" s="112"/>
      <c r="J121" s="112"/>
      <c r="K121" s="113"/>
    </row>
    <row r="122" spans="1:11" ht="20.25" customHeight="1" x14ac:dyDescent="0.4">
      <c r="A122" s="80"/>
      <c r="B122" s="132"/>
      <c r="C122" s="132"/>
      <c r="D122" s="132"/>
      <c r="E122" s="132"/>
      <c r="F122" s="132"/>
      <c r="G122" s="132"/>
      <c r="H122" s="132"/>
      <c r="I122" s="132"/>
      <c r="J122" s="132"/>
      <c r="K122" s="133"/>
    </row>
    <row r="123" spans="1:11" ht="20.25" customHeight="1" x14ac:dyDescent="0.4">
      <c r="A123" s="80"/>
      <c r="B123" s="132"/>
      <c r="C123" s="132"/>
      <c r="D123" s="132"/>
      <c r="E123" s="132"/>
      <c r="F123" s="132"/>
      <c r="G123" s="132"/>
      <c r="H123" s="132"/>
      <c r="I123" s="132"/>
      <c r="J123" s="132"/>
      <c r="K123" s="133"/>
    </row>
    <row r="124" spans="1:11" ht="20.25" customHeight="1" x14ac:dyDescent="0.4">
      <c r="A124" s="80"/>
      <c r="B124" s="132"/>
      <c r="C124" s="132"/>
      <c r="D124" s="132"/>
      <c r="E124" s="132"/>
      <c r="F124" s="132"/>
      <c r="G124" s="132"/>
      <c r="H124" s="132"/>
      <c r="I124" s="132"/>
      <c r="J124" s="132"/>
      <c r="K124" s="133"/>
    </row>
    <row r="125" spans="1:11" ht="20.25" customHeight="1" x14ac:dyDescent="0.4">
      <c r="A125" s="80"/>
      <c r="B125" s="132"/>
      <c r="C125" s="132"/>
      <c r="D125" s="132"/>
      <c r="E125" s="132"/>
      <c r="F125" s="132"/>
      <c r="G125" s="132"/>
      <c r="H125" s="132"/>
      <c r="I125" s="132"/>
      <c r="J125" s="132"/>
      <c r="K125" s="133"/>
    </row>
    <row r="126" spans="1:11" ht="20.25" customHeight="1" x14ac:dyDescent="0.4">
      <c r="A126" s="80"/>
      <c r="B126" s="132"/>
      <c r="C126" s="132"/>
      <c r="D126" s="132"/>
      <c r="E126" s="132"/>
      <c r="F126" s="132"/>
      <c r="G126" s="132"/>
      <c r="H126" s="132"/>
      <c r="I126" s="132"/>
      <c r="J126" s="132"/>
      <c r="K126" s="133"/>
    </row>
    <row r="127" spans="1:11" ht="20.25" customHeight="1" x14ac:dyDescent="0.4">
      <c r="A127" s="134"/>
      <c r="B127" s="132"/>
      <c r="C127" s="132"/>
      <c r="D127" s="132"/>
      <c r="E127" s="132"/>
      <c r="F127" s="132"/>
      <c r="G127" s="132"/>
      <c r="H127" s="132"/>
      <c r="I127" s="132"/>
      <c r="J127" s="132"/>
      <c r="K127" s="133"/>
    </row>
    <row r="128" spans="1:11" ht="20.25" customHeight="1" x14ac:dyDescent="0.4">
      <c r="A128" s="134"/>
      <c r="B128" s="132"/>
      <c r="C128" s="132"/>
      <c r="D128" s="132"/>
      <c r="E128" s="132"/>
      <c r="F128" s="132"/>
      <c r="G128" s="132"/>
      <c r="H128" s="132"/>
      <c r="I128" s="132"/>
      <c r="J128" s="132"/>
      <c r="K128" s="133"/>
    </row>
    <row r="129" spans="1:11" ht="20.25" customHeight="1" x14ac:dyDescent="0.4">
      <c r="A129" s="114"/>
      <c r="B129" s="115"/>
      <c r="C129" s="115"/>
      <c r="D129" s="115"/>
      <c r="E129" s="115"/>
      <c r="F129" s="115"/>
      <c r="G129" s="115"/>
      <c r="H129" s="115"/>
      <c r="I129" s="115"/>
      <c r="J129" s="115"/>
      <c r="K129" s="116"/>
    </row>
    <row r="131" spans="1:11" ht="20.25" customHeight="1" x14ac:dyDescent="0.4">
      <c r="A131" s="69" t="s">
        <v>22</v>
      </c>
    </row>
    <row r="132" spans="1:11" ht="39" customHeight="1" x14ac:dyDescent="0.4">
      <c r="A132" s="92" t="s">
        <v>109</v>
      </c>
      <c r="B132" s="93"/>
      <c r="C132" s="93"/>
      <c r="D132" s="93"/>
      <c r="E132" s="93"/>
      <c r="F132" s="93"/>
      <c r="G132" s="93"/>
      <c r="H132" s="93"/>
      <c r="I132" s="93"/>
      <c r="J132" s="93"/>
      <c r="K132" s="94"/>
    </row>
    <row r="133" spans="1:11" ht="63" customHeight="1" x14ac:dyDescent="0.4">
      <c r="A133" s="105"/>
      <c r="B133" s="101"/>
      <c r="C133" s="101"/>
      <c r="D133" s="101"/>
      <c r="E133" s="101"/>
      <c r="F133" s="101"/>
      <c r="G133" s="101"/>
      <c r="H133" s="101"/>
      <c r="I133" s="101"/>
      <c r="J133" s="101"/>
      <c r="K133" s="102"/>
    </row>
    <row r="134" spans="1:11" ht="20.25" customHeight="1" x14ac:dyDescent="0.4">
      <c r="A134" s="105"/>
      <c r="B134" s="101"/>
      <c r="C134" s="101"/>
      <c r="D134" s="101"/>
      <c r="E134" s="101"/>
      <c r="F134" s="101"/>
      <c r="G134" s="101"/>
      <c r="H134" s="101"/>
      <c r="I134" s="101"/>
      <c r="J134" s="101"/>
      <c r="K134" s="102"/>
    </row>
    <row r="135" spans="1:11" ht="20.25" customHeight="1" x14ac:dyDescent="0.4">
      <c r="A135" s="105"/>
      <c r="B135" s="101"/>
      <c r="C135" s="101"/>
      <c r="D135" s="101"/>
      <c r="E135" s="101"/>
      <c r="F135" s="101"/>
      <c r="G135" s="101"/>
      <c r="H135" s="101"/>
      <c r="I135" s="101"/>
      <c r="J135" s="101"/>
      <c r="K135" s="102"/>
    </row>
    <row r="136" spans="1:11" ht="20.25" customHeight="1" x14ac:dyDescent="0.4">
      <c r="A136" s="105"/>
      <c r="B136" s="101"/>
      <c r="C136" s="101"/>
      <c r="D136" s="101"/>
      <c r="E136" s="101"/>
      <c r="F136" s="101"/>
      <c r="G136" s="101"/>
      <c r="H136" s="101"/>
      <c r="I136" s="101"/>
      <c r="J136" s="101"/>
      <c r="K136" s="102"/>
    </row>
    <row r="137" spans="1:11" ht="20.25" customHeight="1" x14ac:dyDescent="0.4">
      <c r="A137" s="105"/>
      <c r="B137" s="101"/>
      <c r="C137" s="101"/>
      <c r="D137" s="101"/>
      <c r="E137" s="101"/>
      <c r="F137" s="101"/>
      <c r="G137" s="101"/>
      <c r="H137" s="101"/>
      <c r="I137" s="101"/>
      <c r="J137" s="101"/>
      <c r="K137" s="102"/>
    </row>
    <row r="138" spans="1:11" ht="20.25" customHeight="1" x14ac:dyDescent="0.4">
      <c r="A138" s="95"/>
      <c r="B138" s="96"/>
      <c r="C138" s="96"/>
      <c r="D138" s="96"/>
      <c r="E138" s="96"/>
      <c r="F138" s="96"/>
      <c r="G138" s="96"/>
      <c r="H138" s="96"/>
      <c r="I138" s="96"/>
      <c r="J138" s="96"/>
      <c r="K138" s="97"/>
    </row>
    <row r="140" spans="1:11" ht="20.25" customHeight="1" x14ac:dyDescent="0.4">
      <c r="A140" s="69" t="s">
        <v>26</v>
      </c>
    </row>
    <row r="141" spans="1:11" ht="20.25" customHeight="1" x14ac:dyDescent="0.4">
      <c r="A141" s="92" t="s">
        <v>87</v>
      </c>
      <c r="B141" s="93"/>
      <c r="C141" s="93"/>
      <c r="D141" s="93"/>
      <c r="E141" s="93"/>
      <c r="F141" s="93"/>
      <c r="G141" s="93"/>
      <c r="H141" s="93"/>
      <c r="I141" s="93"/>
      <c r="J141" s="93"/>
      <c r="K141" s="94"/>
    </row>
    <row r="142" spans="1:11" ht="20.25" customHeight="1" x14ac:dyDescent="0.4">
      <c r="A142" s="105"/>
      <c r="B142" s="101"/>
      <c r="C142" s="101"/>
      <c r="D142" s="101"/>
      <c r="E142" s="101"/>
      <c r="F142" s="101"/>
      <c r="G142" s="101"/>
      <c r="H142" s="101"/>
      <c r="I142" s="101"/>
      <c r="J142" s="101"/>
      <c r="K142" s="102"/>
    </row>
    <row r="143" spans="1:11" ht="20.25" customHeight="1" x14ac:dyDescent="0.4">
      <c r="A143" s="105"/>
      <c r="B143" s="101"/>
      <c r="C143" s="101"/>
      <c r="D143" s="101"/>
      <c r="E143" s="101"/>
      <c r="F143" s="101"/>
      <c r="G143" s="101"/>
      <c r="H143" s="101"/>
      <c r="I143" s="101"/>
      <c r="J143" s="101"/>
      <c r="K143" s="102"/>
    </row>
    <row r="144" spans="1:11" ht="20.25" customHeight="1" x14ac:dyDescent="0.4">
      <c r="A144" s="105"/>
      <c r="B144" s="101"/>
      <c r="C144" s="101"/>
      <c r="D144" s="101"/>
      <c r="E144" s="101"/>
      <c r="F144" s="101"/>
      <c r="G144" s="101"/>
      <c r="H144" s="101"/>
      <c r="I144" s="101"/>
      <c r="J144" s="101"/>
      <c r="K144" s="102"/>
    </row>
    <row r="145" spans="1:11" ht="20.25" customHeight="1" x14ac:dyDescent="0.4">
      <c r="A145" s="105"/>
      <c r="B145" s="101"/>
      <c r="C145" s="101"/>
      <c r="D145" s="101"/>
      <c r="E145" s="101"/>
      <c r="F145" s="101"/>
      <c r="G145" s="101"/>
      <c r="H145" s="101"/>
      <c r="I145" s="101"/>
      <c r="J145" s="101"/>
      <c r="K145" s="102"/>
    </row>
    <row r="146" spans="1:11" ht="20.25" customHeight="1" x14ac:dyDescent="0.4">
      <c r="A146" s="105"/>
      <c r="B146" s="101"/>
      <c r="C146" s="101"/>
      <c r="D146" s="101"/>
      <c r="E146" s="101"/>
      <c r="F146" s="101"/>
      <c r="G146" s="101"/>
      <c r="H146" s="101"/>
      <c r="I146" s="101"/>
      <c r="J146" s="101"/>
      <c r="K146" s="102"/>
    </row>
    <row r="147" spans="1:11" ht="20.25" customHeight="1" x14ac:dyDescent="0.4">
      <c r="A147" s="105"/>
      <c r="B147" s="101"/>
      <c r="C147" s="101"/>
      <c r="D147" s="101"/>
      <c r="E147" s="101"/>
      <c r="F147" s="101"/>
      <c r="G147" s="101"/>
      <c r="H147" s="101"/>
      <c r="I147" s="101"/>
      <c r="J147" s="101"/>
      <c r="K147" s="102"/>
    </row>
    <row r="148" spans="1:11" ht="20.25" customHeight="1" x14ac:dyDescent="0.4">
      <c r="A148" s="105"/>
      <c r="B148" s="101"/>
      <c r="C148" s="101"/>
      <c r="D148" s="101"/>
      <c r="E148" s="101"/>
      <c r="F148" s="101"/>
      <c r="G148" s="101"/>
      <c r="H148" s="101"/>
      <c r="I148" s="101"/>
      <c r="J148" s="101"/>
      <c r="K148" s="102"/>
    </row>
    <row r="149" spans="1:11" ht="20.25" customHeight="1" x14ac:dyDescent="0.4">
      <c r="A149" s="95"/>
      <c r="B149" s="96"/>
      <c r="C149" s="96"/>
      <c r="D149" s="96"/>
      <c r="E149" s="96"/>
      <c r="F149" s="96"/>
      <c r="G149" s="96"/>
      <c r="H149" s="96"/>
      <c r="I149" s="96"/>
      <c r="J149" s="96"/>
      <c r="K149" s="97"/>
    </row>
    <row r="151" spans="1:11" ht="20.25" customHeight="1" x14ac:dyDescent="0.4">
      <c r="A151" s="69" t="s">
        <v>25</v>
      </c>
    </row>
    <row r="152" spans="1:11" ht="20.25" customHeight="1" x14ac:dyDescent="0.4">
      <c r="A152" s="69" t="s">
        <v>18</v>
      </c>
      <c r="G152" s="69" t="s">
        <v>19</v>
      </c>
    </row>
    <row r="153" spans="1:11" ht="20.25" customHeight="1" x14ac:dyDescent="0.4">
      <c r="A153" s="77" t="s">
        <v>85</v>
      </c>
      <c r="B153" s="112"/>
      <c r="C153" s="112"/>
      <c r="D153" s="112"/>
      <c r="E153" s="113"/>
      <c r="G153" s="92" t="s">
        <v>108</v>
      </c>
      <c r="H153" s="103"/>
      <c r="I153" s="103"/>
      <c r="J153" s="103"/>
      <c r="K153" s="104"/>
    </row>
    <row r="154" spans="1:11" ht="20.25" customHeight="1" x14ac:dyDescent="0.4">
      <c r="A154" s="134"/>
      <c r="B154" s="132"/>
      <c r="C154" s="132"/>
      <c r="D154" s="132"/>
      <c r="E154" s="133"/>
      <c r="G154" s="105"/>
      <c r="H154" s="106"/>
      <c r="I154" s="106"/>
      <c r="J154" s="106"/>
      <c r="K154" s="107"/>
    </row>
    <row r="155" spans="1:11" ht="20.25" customHeight="1" x14ac:dyDescent="0.4">
      <c r="A155" s="134"/>
      <c r="B155" s="132"/>
      <c r="C155" s="132"/>
      <c r="D155" s="132"/>
      <c r="E155" s="133"/>
      <c r="G155" s="105"/>
      <c r="H155" s="106"/>
      <c r="I155" s="106"/>
      <c r="J155" s="106"/>
      <c r="K155" s="107"/>
    </row>
    <row r="156" spans="1:11" ht="20.25" customHeight="1" x14ac:dyDescent="0.4">
      <c r="A156" s="134"/>
      <c r="B156" s="132"/>
      <c r="C156" s="132"/>
      <c r="D156" s="132"/>
      <c r="E156" s="133"/>
      <c r="F156" s="111"/>
      <c r="G156" s="105"/>
      <c r="H156" s="106"/>
      <c r="I156" s="106"/>
      <c r="J156" s="106"/>
      <c r="K156" s="107"/>
    </row>
    <row r="157" spans="1:11" ht="20.25" customHeight="1" x14ac:dyDescent="0.4">
      <c r="A157" s="134"/>
      <c r="B157" s="132"/>
      <c r="C157" s="132"/>
      <c r="D157" s="132"/>
      <c r="E157" s="133"/>
      <c r="F157" s="111"/>
      <c r="G157" s="105"/>
      <c r="H157" s="106"/>
      <c r="I157" s="106"/>
      <c r="J157" s="106"/>
      <c r="K157" s="107"/>
    </row>
    <row r="158" spans="1:11" ht="20.25" customHeight="1" x14ac:dyDescent="0.4">
      <c r="A158" s="134"/>
      <c r="B158" s="132"/>
      <c r="C158" s="132"/>
      <c r="D158" s="132"/>
      <c r="E158" s="133"/>
      <c r="G158" s="105"/>
      <c r="H158" s="106"/>
      <c r="I158" s="106"/>
      <c r="J158" s="106"/>
      <c r="K158" s="107"/>
    </row>
    <row r="159" spans="1:11" ht="20.25" customHeight="1" x14ac:dyDescent="0.4">
      <c r="A159" s="134"/>
      <c r="B159" s="132"/>
      <c r="C159" s="132"/>
      <c r="D159" s="132"/>
      <c r="E159" s="133"/>
      <c r="G159" s="105"/>
      <c r="H159" s="106"/>
      <c r="I159" s="106"/>
      <c r="J159" s="106"/>
      <c r="K159" s="107"/>
    </row>
    <row r="160" spans="1:11" ht="20.25" customHeight="1" x14ac:dyDescent="0.4">
      <c r="A160" s="134"/>
      <c r="B160" s="132"/>
      <c r="C160" s="132"/>
      <c r="D160" s="132"/>
      <c r="E160" s="133"/>
      <c r="G160" s="105"/>
      <c r="H160" s="106"/>
      <c r="I160" s="106"/>
      <c r="J160" s="106"/>
      <c r="K160" s="107"/>
    </row>
    <row r="161" spans="1:11" ht="20.25" customHeight="1" x14ac:dyDescent="0.4">
      <c r="A161" s="114"/>
      <c r="B161" s="115"/>
      <c r="C161" s="115"/>
      <c r="D161" s="115"/>
      <c r="E161" s="116"/>
      <c r="G161" s="108"/>
      <c r="H161" s="109"/>
      <c r="I161" s="109"/>
      <c r="J161" s="109"/>
      <c r="K161" s="110"/>
    </row>
    <row r="162" spans="1:11" ht="20.25" customHeight="1" x14ac:dyDescent="0.4">
      <c r="A162" s="69" t="s">
        <v>23</v>
      </c>
    </row>
    <row r="163" spans="1:11" ht="20.25" customHeight="1" x14ac:dyDescent="0.4">
      <c r="A163" s="92"/>
      <c r="B163" s="93"/>
      <c r="C163" s="93"/>
      <c r="D163" s="93"/>
      <c r="E163" s="93"/>
      <c r="F163" s="93"/>
      <c r="G163" s="93"/>
      <c r="H163" s="93"/>
      <c r="I163" s="93"/>
      <c r="J163" s="93"/>
      <c r="K163" s="94"/>
    </row>
    <row r="164" spans="1:11" ht="20.25" customHeight="1" x14ac:dyDescent="0.4">
      <c r="A164" s="100"/>
      <c r="B164" s="101"/>
      <c r="C164" s="101"/>
      <c r="D164" s="101"/>
      <c r="E164" s="101"/>
      <c r="F164" s="101"/>
      <c r="G164" s="101"/>
      <c r="H164" s="101"/>
      <c r="I164" s="101"/>
      <c r="J164" s="101"/>
      <c r="K164" s="102"/>
    </row>
    <row r="165" spans="1:11" ht="20.25" customHeight="1" x14ac:dyDescent="0.4">
      <c r="A165" s="100"/>
      <c r="B165" s="101"/>
      <c r="C165" s="101"/>
      <c r="D165" s="101"/>
      <c r="E165" s="101"/>
      <c r="F165" s="101"/>
      <c r="G165" s="101"/>
      <c r="H165" s="101"/>
      <c r="I165" s="101"/>
      <c r="J165" s="101"/>
      <c r="K165" s="102"/>
    </row>
    <row r="166" spans="1:11" ht="20.25" customHeight="1" x14ac:dyDescent="0.4">
      <c r="A166" s="95"/>
      <c r="B166" s="96"/>
      <c r="C166" s="96"/>
      <c r="D166" s="96"/>
      <c r="E166" s="96"/>
      <c r="F166" s="96"/>
      <c r="G166" s="96"/>
      <c r="H166" s="96"/>
      <c r="I166" s="96"/>
      <c r="J166" s="96"/>
      <c r="K166" s="97"/>
    </row>
    <row r="168" spans="1:11" ht="20.25" customHeight="1" x14ac:dyDescent="0.4">
      <c r="A168" s="69" t="s">
        <v>33</v>
      </c>
    </row>
    <row r="169" spans="1:11" ht="20.25" customHeight="1" x14ac:dyDescent="0.4">
      <c r="A169" s="140" t="s">
        <v>117</v>
      </c>
      <c r="B169" s="93"/>
      <c r="C169" s="93"/>
      <c r="D169" s="93"/>
      <c r="E169" s="93"/>
      <c r="F169" s="93"/>
      <c r="G169" s="93"/>
      <c r="H169" s="93"/>
      <c r="I169" s="93"/>
      <c r="J169" s="93"/>
      <c r="K169" s="94"/>
    </row>
    <row r="170" spans="1:11" ht="20.25" customHeight="1" x14ac:dyDescent="0.4">
      <c r="A170" s="100"/>
      <c r="B170" s="101"/>
      <c r="C170" s="101"/>
      <c r="D170" s="101"/>
      <c r="E170" s="101"/>
      <c r="F170" s="101"/>
      <c r="G170" s="101"/>
      <c r="H170" s="101"/>
      <c r="I170" s="101"/>
      <c r="J170" s="101"/>
      <c r="K170" s="102"/>
    </row>
    <row r="171" spans="1:11" ht="20.25" customHeight="1" x14ac:dyDescent="0.4">
      <c r="A171" s="100"/>
      <c r="B171" s="101"/>
      <c r="C171" s="101"/>
      <c r="D171" s="101"/>
      <c r="E171" s="101"/>
      <c r="F171" s="101"/>
      <c r="G171" s="101"/>
      <c r="H171" s="101"/>
      <c r="I171" s="101"/>
      <c r="J171" s="101"/>
      <c r="K171" s="102"/>
    </row>
    <row r="172" spans="1:11" ht="20.25" customHeight="1" x14ac:dyDescent="0.4">
      <c r="A172" s="100"/>
      <c r="B172" s="101"/>
      <c r="C172" s="101"/>
      <c r="D172" s="101"/>
      <c r="E172" s="101"/>
      <c r="F172" s="101"/>
      <c r="G172" s="101"/>
      <c r="H172" s="101"/>
      <c r="I172" s="101"/>
      <c r="J172" s="101"/>
      <c r="K172" s="102"/>
    </row>
    <row r="173" spans="1:11" ht="20.25" customHeight="1" x14ac:dyDescent="0.4">
      <c r="A173" s="100"/>
      <c r="B173" s="101"/>
      <c r="C173" s="101"/>
      <c r="D173" s="101"/>
      <c r="E173" s="101"/>
      <c r="F173" s="101"/>
      <c r="G173" s="101"/>
      <c r="H173" s="101"/>
      <c r="I173" s="101"/>
      <c r="J173" s="101"/>
      <c r="K173" s="102"/>
    </row>
    <row r="174" spans="1:11" ht="20.25" customHeight="1" x14ac:dyDescent="0.4">
      <c r="A174" s="95"/>
      <c r="B174" s="96"/>
      <c r="C174" s="96"/>
      <c r="D174" s="96"/>
      <c r="E174" s="96"/>
      <c r="F174" s="96"/>
      <c r="G174" s="96"/>
      <c r="H174" s="96"/>
      <c r="I174" s="96"/>
      <c r="J174" s="96"/>
      <c r="K174" s="97"/>
    </row>
  </sheetData>
  <protectedRanges>
    <protectedRange sqref="A120:K120" name="範囲1"/>
  </protectedRanges>
  <mergeCells count="55">
    <mergeCell ref="D13:E13"/>
    <mergeCell ref="D14:E14"/>
    <mergeCell ref="D15:E15"/>
    <mergeCell ref="A13:B13"/>
    <mergeCell ref="A14:B14"/>
    <mergeCell ref="A15:B15"/>
    <mergeCell ref="A169:K174"/>
    <mergeCell ref="A132:K138"/>
    <mergeCell ref="A141:K149"/>
    <mergeCell ref="A153:E161"/>
    <mergeCell ref="G153:K161"/>
    <mergeCell ref="F156:F157"/>
    <mergeCell ref="A163:K166"/>
    <mergeCell ref="A121:K129"/>
    <mergeCell ref="A86:K88"/>
    <mergeCell ref="A91:E94"/>
    <mergeCell ref="G91:K94"/>
    <mergeCell ref="F92:F93"/>
    <mergeCell ref="A96:K97"/>
    <mergeCell ref="A99:K100"/>
    <mergeCell ref="A102:K103"/>
    <mergeCell ref="A120:B120"/>
    <mergeCell ref="D120:E120"/>
    <mergeCell ref="F120:K120"/>
    <mergeCell ref="G26:K34"/>
    <mergeCell ref="F29:F30"/>
    <mergeCell ref="A36:K37"/>
    <mergeCell ref="A83:K84"/>
    <mergeCell ref="A42:K44"/>
    <mergeCell ref="A48:E56"/>
    <mergeCell ref="G48:K56"/>
    <mergeCell ref="F51:F52"/>
    <mergeCell ref="A58:K59"/>
    <mergeCell ref="A61:K62"/>
    <mergeCell ref="A64:K66"/>
    <mergeCell ref="A70:E78"/>
    <mergeCell ref="G70:K78"/>
    <mergeCell ref="F73:F74"/>
    <mergeCell ref="A80:K81"/>
    <mergeCell ref="H7:L7"/>
    <mergeCell ref="A108:K117"/>
    <mergeCell ref="A18:B18"/>
    <mergeCell ref="D18:E18"/>
    <mergeCell ref="G18:K18"/>
    <mergeCell ref="A19:B19"/>
    <mergeCell ref="D19:E19"/>
    <mergeCell ref="G19:K19"/>
    <mergeCell ref="A39:K40"/>
    <mergeCell ref="A20:B20"/>
    <mergeCell ref="D20:E20"/>
    <mergeCell ref="G20:K20"/>
    <mergeCell ref="A21:B21"/>
    <mergeCell ref="D21:E21"/>
    <mergeCell ref="G21:K21"/>
    <mergeCell ref="A26:E34"/>
  </mergeCells>
  <phoneticPr fontId="1"/>
  <conditionalFormatting sqref="A121:K129">
    <cfRule type="expression" dxfId="13" priority="5">
      <formula>$C$120&gt;700</formula>
    </cfRule>
  </conditionalFormatting>
  <conditionalFormatting sqref="C120">
    <cfRule type="expression" dxfId="12" priority="4">
      <formula>$B$120&gt;700</formula>
    </cfRule>
  </conditionalFormatting>
  <conditionalFormatting sqref="D120">
    <cfRule type="expression" dxfId="11" priority="3">
      <formula>$B$120&gt;700</formula>
    </cfRule>
  </conditionalFormatting>
  <conditionalFormatting sqref="F120">
    <cfRule type="expression" dxfId="10" priority="2">
      <formula>$B$120&gt;700</formula>
    </cfRule>
  </conditionalFormatting>
  <conditionalFormatting sqref="F120:K120">
    <cfRule type="expression" dxfId="9" priority="1">
      <formula>$C$120&gt;700</formula>
    </cfRule>
  </conditionalFormatting>
  <hyperlinks>
    <hyperlink ref="A169" r:id="rId1"/>
  </hyperlinks>
  <pageMargins left="0.70866141732283472" right="0.28000000000000003" top="0.74803149606299213" bottom="0.74803149606299213" header="0.31496062992125984" footer="0.31496062992125984"/>
  <pageSetup paperSize="9" scale="75" fitToHeight="0" orientation="portrait" r:id="rId2"/>
  <rowBreaks count="3" manualBreakCount="3">
    <brk id="45" max="11" man="1"/>
    <brk id="88" max="11" man="1"/>
    <brk id="130" max="1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58"/>
  <sheetViews>
    <sheetView tabSelected="1" zoomScale="90" zoomScaleNormal="90" zoomScaleSheetLayoutView="90" workbookViewId="0">
      <selection activeCell="G22" sqref="G22"/>
    </sheetView>
  </sheetViews>
  <sheetFormatPr defaultColWidth="8.625" defaultRowHeight="18.75" x14ac:dyDescent="0.4"/>
  <cols>
    <col min="1" max="1" width="22.625" style="3" customWidth="1"/>
    <col min="2" max="2" width="17.375" style="3" customWidth="1"/>
    <col min="3" max="4" width="13.125" style="3" customWidth="1"/>
    <col min="5" max="5" width="14.625" style="3" customWidth="1"/>
    <col min="6" max="6" width="27.375" style="3" customWidth="1"/>
    <col min="7" max="8" width="8.625" style="3"/>
    <col min="9" max="9" width="9.125" style="3" bestFit="1" customWidth="1"/>
    <col min="10" max="10" width="8.625" style="3"/>
    <col min="11" max="13" width="17.375" style="3" customWidth="1"/>
    <col min="14" max="16384" width="8.625" style="3"/>
  </cols>
  <sheetData>
    <row r="1" spans="1:6" ht="19.5" customHeight="1" thickBot="1" x14ac:dyDescent="0.45">
      <c r="A1" s="144" t="s">
        <v>70</v>
      </c>
      <c r="B1" s="144"/>
      <c r="C1" s="144"/>
      <c r="D1" s="2" t="s">
        <v>122</v>
      </c>
    </row>
    <row r="2" spans="1:6" ht="18.600000000000001" customHeight="1" thickBot="1" x14ac:dyDescent="0.45">
      <c r="B2" s="4"/>
      <c r="C2" s="4"/>
      <c r="D2" s="5" t="s">
        <v>34</v>
      </c>
      <c r="E2" s="145" t="s">
        <v>93</v>
      </c>
      <c r="F2" s="146"/>
    </row>
    <row r="3" spans="1:6" ht="18.600000000000001" customHeight="1" thickBot="1" x14ac:dyDescent="0.45">
      <c r="B3" s="4"/>
      <c r="C3" s="4"/>
      <c r="D3" s="5" t="s">
        <v>35</v>
      </c>
      <c r="E3" s="147" t="s">
        <v>107</v>
      </c>
      <c r="F3" s="148"/>
    </row>
    <row r="4" spans="1:6" ht="17.100000000000001" customHeight="1" thickBot="1" x14ac:dyDescent="0.45">
      <c r="A4" s="6" t="s">
        <v>36</v>
      </c>
      <c r="B4" s="149"/>
      <c r="C4" s="149"/>
      <c r="D4" s="149"/>
      <c r="E4" s="149"/>
      <c r="F4" s="5" t="s">
        <v>37</v>
      </c>
    </row>
    <row r="5" spans="1:6" ht="17.100000000000001" customHeight="1" x14ac:dyDescent="0.4">
      <c r="A5" s="150" t="s">
        <v>38</v>
      </c>
      <c r="B5" s="141" t="s">
        <v>39</v>
      </c>
      <c r="C5" s="150" t="s">
        <v>40</v>
      </c>
      <c r="D5" s="150" t="s">
        <v>41</v>
      </c>
      <c r="E5" s="75" t="s">
        <v>42</v>
      </c>
      <c r="F5" s="7" t="s">
        <v>43</v>
      </c>
    </row>
    <row r="6" spans="1:6" ht="17.100000000000001" customHeight="1" thickBot="1" x14ac:dyDescent="0.45">
      <c r="A6" s="151"/>
      <c r="B6" s="142"/>
      <c r="C6" s="151"/>
      <c r="D6" s="151"/>
      <c r="E6" s="8" t="s">
        <v>44</v>
      </c>
      <c r="F6" s="9" t="s">
        <v>45</v>
      </c>
    </row>
    <row r="7" spans="1:6" ht="17.100000000000001" customHeight="1" x14ac:dyDescent="0.4">
      <c r="A7" s="10" t="s">
        <v>46</v>
      </c>
      <c r="B7" s="11">
        <v>21240000</v>
      </c>
      <c r="C7" s="12">
        <v>20733000</v>
      </c>
      <c r="D7" s="13">
        <v>21240000</v>
      </c>
      <c r="E7" s="52">
        <f>IF(B7-D7&lt;0,"",(B7-D7))</f>
        <v>0</v>
      </c>
      <c r="F7" s="53">
        <f>IF(B7-C7&lt;0,"",(B7-C7))</f>
        <v>507000</v>
      </c>
    </row>
    <row r="8" spans="1:6" ht="17.100000000000001" customHeight="1" thickBot="1" x14ac:dyDescent="0.45">
      <c r="A8" s="14" t="s">
        <v>47</v>
      </c>
      <c r="B8" s="15">
        <v>0</v>
      </c>
      <c r="C8" s="16">
        <v>140</v>
      </c>
      <c r="D8" s="54">
        <f>IF(C8=0,"",C8)</f>
        <v>140</v>
      </c>
      <c r="E8" s="17"/>
      <c r="F8" s="18"/>
    </row>
    <row r="9" spans="1:6" ht="17.100000000000001" customHeight="1" thickBot="1" x14ac:dyDescent="0.45">
      <c r="A9" s="19" t="s">
        <v>48</v>
      </c>
      <c r="B9" s="55">
        <f>IF(SUM(B7,B8)=0,"",SUM(B7,B8))</f>
        <v>21240000</v>
      </c>
      <c r="C9" s="56">
        <f t="shared" ref="C9" si="0">IF(SUM(C7,C8)=0,"",SUM(C7,C8))</f>
        <v>20733140</v>
      </c>
      <c r="D9" s="57">
        <f t="shared" ref="D9" si="1">IF(SUM(D7,D8)=0,"",SUM(D7,D8))</f>
        <v>21240140</v>
      </c>
      <c r="E9" s="58">
        <f>E7</f>
        <v>0</v>
      </c>
      <c r="F9" s="55">
        <f>F7</f>
        <v>507000</v>
      </c>
    </row>
    <row r="10" spans="1:6" ht="17.100000000000001" customHeight="1" x14ac:dyDescent="0.4"/>
    <row r="11" spans="1:6" ht="17.100000000000001" customHeight="1" thickBot="1" x14ac:dyDescent="0.45">
      <c r="A11" s="6" t="s">
        <v>49</v>
      </c>
      <c r="B11" s="5"/>
      <c r="C11" s="20"/>
      <c r="D11" s="20"/>
      <c r="E11" s="20"/>
      <c r="F11" s="5" t="s">
        <v>50</v>
      </c>
    </row>
    <row r="12" spans="1:6" ht="18.75" customHeight="1" x14ac:dyDescent="0.4">
      <c r="A12" s="150" t="s">
        <v>38</v>
      </c>
      <c r="B12" s="141" t="s">
        <v>51</v>
      </c>
      <c r="C12" s="150" t="s">
        <v>52</v>
      </c>
      <c r="D12" s="150" t="s">
        <v>53</v>
      </c>
      <c r="E12" s="21" t="s">
        <v>54</v>
      </c>
      <c r="F12" s="141" t="s">
        <v>55</v>
      </c>
    </row>
    <row r="13" spans="1:6" ht="29.25" customHeight="1" thickBot="1" x14ac:dyDescent="0.45">
      <c r="A13" s="151"/>
      <c r="B13" s="142"/>
      <c r="C13" s="151"/>
      <c r="D13" s="151"/>
      <c r="E13" s="22" t="s">
        <v>56</v>
      </c>
      <c r="F13" s="142"/>
    </row>
    <row r="14" spans="1:6" ht="16.7" customHeight="1" x14ac:dyDescent="0.4">
      <c r="A14" s="23" t="s">
        <v>96</v>
      </c>
      <c r="B14" s="13">
        <v>13764652</v>
      </c>
      <c r="C14" s="13">
        <f>14075611-450000</f>
        <v>13625611</v>
      </c>
      <c r="D14" s="13">
        <f>14075611-450000</f>
        <v>13625611</v>
      </c>
      <c r="E14" s="61" t="str">
        <f t="shared" ref="E14:E27" si="2">IF(C14-D14=0,"",C14-D14)</f>
        <v/>
      </c>
      <c r="F14" s="24"/>
    </row>
    <row r="15" spans="1:6" ht="17.100000000000001" customHeight="1" x14ac:dyDescent="0.4">
      <c r="A15" s="23" t="s">
        <v>94</v>
      </c>
      <c r="B15" s="25">
        <v>0</v>
      </c>
      <c r="C15" s="25">
        <v>497000</v>
      </c>
      <c r="D15" s="26">
        <v>497000</v>
      </c>
      <c r="E15" s="61" t="str">
        <f t="shared" si="2"/>
        <v/>
      </c>
      <c r="F15" s="27"/>
    </row>
    <row r="16" spans="1:6" ht="17.100000000000001" customHeight="1" x14ac:dyDescent="0.4">
      <c r="A16" s="23" t="s">
        <v>95</v>
      </c>
      <c r="B16" s="25">
        <v>4167600</v>
      </c>
      <c r="C16" s="25">
        <v>4012900</v>
      </c>
      <c r="D16" s="26">
        <v>4012900</v>
      </c>
      <c r="E16" s="61" t="str">
        <f t="shared" si="2"/>
        <v/>
      </c>
      <c r="F16" s="28"/>
    </row>
    <row r="17" spans="1:11" ht="17.100000000000001" customHeight="1" x14ac:dyDescent="0.4">
      <c r="A17" s="23" t="s">
        <v>97</v>
      </c>
      <c r="B17" s="25">
        <v>30000</v>
      </c>
      <c r="C17" s="25">
        <v>53460</v>
      </c>
      <c r="D17" s="26">
        <f>24000+1365</f>
        <v>25365</v>
      </c>
      <c r="E17" s="61">
        <f t="shared" si="2"/>
        <v>28095</v>
      </c>
      <c r="F17" s="28"/>
      <c r="K17" s="3">
        <f>C9-C28</f>
        <v>0</v>
      </c>
    </row>
    <row r="18" spans="1:11" ht="17.100000000000001" customHeight="1" x14ac:dyDescent="0.4">
      <c r="A18" s="23" t="s">
        <v>98</v>
      </c>
      <c r="B18" s="25">
        <v>90000</v>
      </c>
      <c r="C18" s="25">
        <f>12175+81662</f>
        <v>93837</v>
      </c>
      <c r="D18" s="26">
        <v>55008</v>
      </c>
      <c r="E18" s="61">
        <f t="shared" si="2"/>
        <v>38829</v>
      </c>
      <c r="F18" s="28"/>
    </row>
    <row r="19" spans="1:11" ht="17.100000000000001" customHeight="1" x14ac:dyDescent="0.4">
      <c r="A19" s="23" t="s">
        <v>99</v>
      </c>
      <c r="B19" s="25">
        <v>396000</v>
      </c>
      <c r="C19" s="25">
        <v>108444</v>
      </c>
      <c r="D19" s="26">
        <v>108444</v>
      </c>
      <c r="E19" s="61" t="str">
        <f t="shared" si="2"/>
        <v/>
      </c>
      <c r="F19" s="28" t="s">
        <v>114</v>
      </c>
    </row>
    <row r="20" spans="1:11" ht="17.100000000000001" customHeight="1" x14ac:dyDescent="0.4">
      <c r="A20" s="23" t="s">
        <v>100</v>
      </c>
      <c r="B20" s="25">
        <v>3000</v>
      </c>
      <c r="C20" s="25">
        <v>52100</v>
      </c>
      <c r="D20" s="26">
        <v>52100</v>
      </c>
      <c r="E20" s="61" t="str">
        <f t="shared" si="2"/>
        <v/>
      </c>
      <c r="F20" s="28" t="s">
        <v>118</v>
      </c>
    </row>
    <row r="21" spans="1:11" ht="17.100000000000001" customHeight="1" x14ac:dyDescent="0.4">
      <c r="A21" s="23" t="s">
        <v>101</v>
      </c>
      <c r="B21" s="25">
        <v>21000</v>
      </c>
      <c r="C21" s="25">
        <v>135149</v>
      </c>
      <c r="D21" s="26">
        <f>135149-31625</f>
        <v>103524</v>
      </c>
      <c r="E21" s="61">
        <f t="shared" si="2"/>
        <v>31625</v>
      </c>
      <c r="F21" s="28" t="s">
        <v>119</v>
      </c>
    </row>
    <row r="22" spans="1:11" ht="17.100000000000001" customHeight="1" x14ac:dyDescent="0.4">
      <c r="A22" s="23" t="s">
        <v>102</v>
      </c>
      <c r="B22" s="25">
        <v>90000</v>
      </c>
      <c r="C22" s="25">
        <v>46859</v>
      </c>
      <c r="D22" s="26">
        <v>46859</v>
      </c>
      <c r="E22" s="61" t="str">
        <f t="shared" si="2"/>
        <v/>
      </c>
      <c r="F22" s="28"/>
    </row>
    <row r="23" spans="1:11" ht="17.100000000000001" customHeight="1" x14ac:dyDescent="0.4">
      <c r="A23" s="23" t="s">
        <v>103</v>
      </c>
      <c r="B23" s="25">
        <v>25200</v>
      </c>
      <c r="C23" s="25">
        <f>8895+2700</f>
        <v>11595</v>
      </c>
      <c r="D23" s="26">
        <v>8895</v>
      </c>
      <c r="E23" s="61">
        <f t="shared" si="2"/>
        <v>2700</v>
      </c>
      <c r="F23" s="28" t="s">
        <v>120</v>
      </c>
    </row>
    <row r="24" spans="1:11" ht="17.100000000000001" customHeight="1" x14ac:dyDescent="0.4">
      <c r="A24" s="23" t="s">
        <v>104</v>
      </c>
      <c r="B24" s="25">
        <v>4000</v>
      </c>
      <c r="C24" s="25">
        <f>154280+900+560+2310</f>
        <v>158050</v>
      </c>
      <c r="D24" s="26">
        <v>158050</v>
      </c>
      <c r="E24" s="61" t="str">
        <f t="shared" si="2"/>
        <v/>
      </c>
      <c r="F24" s="28" t="s">
        <v>115</v>
      </c>
    </row>
    <row r="25" spans="1:11" ht="17.100000000000001" customHeight="1" thickBot="1" x14ac:dyDescent="0.45">
      <c r="A25" s="23" t="s">
        <v>105</v>
      </c>
      <c r="B25" s="25">
        <v>2640000</v>
      </c>
      <c r="C25" s="25">
        <f>1685381+217754+35000</f>
        <v>1938135</v>
      </c>
      <c r="D25" s="26">
        <f>C25-523073-61964-10000</f>
        <v>1343098</v>
      </c>
      <c r="E25" s="61">
        <f t="shared" si="2"/>
        <v>595037</v>
      </c>
      <c r="F25" s="28" t="s">
        <v>116</v>
      </c>
    </row>
    <row r="26" spans="1:11" ht="17.100000000000001" customHeight="1" thickBot="1" x14ac:dyDescent="0.45">
      <c r="A26" s="29" t="s">
        <v>57</v>
      </c>
      <c r="B26" s="59">
        <f>IF(SUM(B14:B25)=0,"",SUM(B14:B25))</f>
        <v>21231452</v>
      </c>
      <c r="C26" s="30"/>
      <c r="D26" s="31"/>
      <c r="E26" s="61" t="str">
        <f t="shared" si="2"/>
        <v/>
      </c>
      <c r="F26" s="28"/>
    </row>
    <row r="27" spans="1:11" ht="17.100000000000001" customHeight="1" thickBot="1" x14ac:dyDescent="0.45">
      <c r="A27" s="32" t="s">
        <v>58</v>
      </c>
      <c r="B27" s="60">
        <f>IFERROR(B28-B26,"")</f>
        <v>8548</v>
      </c>
      <c r="C27" s="33"/>
      <c r="D27" s="34"/>
      <c r="E27" s="61" t="str">
        <f t="shared" si="2"/>
        <v/>
      </c>
      <c r="F27" s="28"/>
    </row>
    <row r="28" spans="1:11" ht="17.100000000000001" customHeight="1" thickBot="1" x14ac:dyDescent="0.45">
      <c r="A28" s="35" t="s">
        <v>59</v>
      </c>
      <c r="B28" s="62">
        <f>IFERROR(ROUNDUP(B26,-4),"")</f>
        <v>21240000</v>
      </c>
      <c r="C28" s="63">
        <f>IF(SUM(C14:C27)=0,"",SUM(C14:C27))</f>
        <v>20733140</v>
      </c>
      <c r="D28" s="62">
        <f t="shared" ref="D28" si="3">IF(SUM(D14:D27)=0,"",SUM(D14:D27))</f>
        <v>20036854</v>
      </c>
      <c r="E28" s="64">
        <f>IF(SUM(E14:E27)=0,"0",SUM(E14:E27))</f>
        <v>696286</v>
      </c>
      <c r="F28" s="36"/>
    </row>
    <row r="29" spans="1:11" ht="15.75" customHeight="1" x14ac:dyDescent="0.4">
      <c r="A29" s="37" t="s">
        <v>60</v>
      </c>
      <c r="B29" s="38"/>
    </row>
    <row r="30" spans="1:11" ht="15.75" customHeight="1" x14ac:dyDescent="0.4">
      <c r="A30" s="37" t="s">
        <v>61</v>
      </c>
      <c r="B30" s="38"/>
    </row>
    <row r="31" spans="1:11" ht="15.75" customHeight="1" x14ac:dyDescent="0.4">
      <c r="A31" s="37"/>
      <c r="B31" s="38"/>
    </row>
    <row r="32" spans="1:11" ht="15.75" customHeight="1" x14ac:dyDescent="0.4">
      <c r="A32" s="37" t="s">
        <v>62</v>
      </c>
      <c r="B32" s="38"/>
      <c r="C32" s="39"/>
      <c r="D32" s="39"/>
      <c r="E32" s="39"/>
      <c r="F32" s="39"/>
    </row>
    <row r="33" spans="1:6" ht="15.75" customHeight="1" x14ac:dyDescent="0.4">
      <c r="A33" s="143" t="s">
        <v>63</v>
      </c>
      <c r="B33" s="143"/>
    </row>
    <row r="34" spans="1:6" ht="15.75" customHeight="1" x14ac:dyDescent="0.4">
      <c r="A34" s="152" t="str">
        <f>IF(C9&lt;B9,"有り","無し")</f>
        <v>有り</v>
      </c>
      <c r="B34" s="152"/>
    </row>
    <row r="35" spans="1:6" ht="15.75" customHeight="1" x14ac:dyDescent="0.4">
      <c r="A35" s="40" t="s">
        <v>64</v>
      </c>
      <c r="B35" s="40"/>
      <c r="C35" s="40"/>
      <c r="D35" s="40"/>
      <c r="E35" s="40"/>
      <c r="F35" s="41"/>
    </row>
    <row r="36" spans="1:6" ht="15.75" customHeight="1" x14ac:dyDescent="0.4">
      <c r="A36" s="40" t="s">
        <v>65</v>
      </c>
      <c r="B36" s="40"/>
      <c r="C36" s="40"/>
      <c r="D36" s="40"/>
      <c r="E36" s="40"/>
      <c r="F36" s="41"/>
    </row>
    <row r="37" spans="1:6" ht="15.75" customHeight="1" x14ac:dyDescent="0.4">
      <c r="A37" s="40"/>
      <c r="B37" s="40"/>
      <c r="C37" s="40"/>
      <c r="D37" s="40"/>
      <c r="E37" s="42"/>
    </row>
    <row r="38" spans="1:6" ht="15.75" customHeight="1" x14ac:dyDescent="0.4">
      <c r="A38" s="40"/>
      <c r="B38" s="40"/>
      <c r="C38" s="40"/>
      <c r="D38" s="40"/>
      <c r="E38" s="42"/>
    </row>
    <row r="39" spans="1:6" ht="15.75" customHeight="1" thickBot="1" x14ac:dyDescent="0.45">
      <c r="A39" s="42"/>
      <c r="B39" s="42"/>
      <c r="C39" s="42"/>
      <c r="D39" s="42"/>
      <c r="E39" s="42"/>
    </row>
    <row r="40" spans="1:6" ht="19.5" customHeight="1" thickBot="1" x14ac:dyDescent="0.45">
      <c r="A40" s="43" t="s">
        <v>66</v>
      </c>
      <c r="B40" s="44" t="s">
        <v>67</v>
      </c>
      <c r="C40" s="45"/>
      <c r="D40" s="45"/>
      <c r="E40" s="45"/>
      <c r="F40" s="45"/>
    </row>
    <row r="41" spans="1:6" ht="37.5" x14ac:dyDescent="0.4">
      <c r="A41" s="46" t="s">
        <v>68</v>
      </c>
      <c r="B41" s="65" t="str">
        <f>IF(B9="","",(IF(B9=B28,"OK","NG")))</f>
        <v>OK</v>
      </c>
    </row>
    <row r="42" spans="1:6" ht="37.5" x14ac:dyDescent="0.4">
      <c r="A42" s="47" t="s">
        <v>69</v>
      </c>
      <c r="B42" s="66" t="str">
        <f>IF(B9="","",(IF(C9=C28,"OK","NG")))</f>
        <v>OK</v>
      </c>
      <c r="C42" s="48"/>
    </row>
    <row r="43" spans="1:6" ht="75.75" thickBot="1" x14ac:dyDescent="0.45">
      <c r="A43" s="49" t="s">
        <v>72</v>
      </c>
      <c r="B43" s="67" t="str">
        <f>IFERROR(IF(D9+E9-F9=D28+E28, "OK", "NG"),"")</f>
        <v>OK</v>
      </c>
      <c r="C43" s="50"/>
    </row>
    <row r="44" spans="1:6" ht="17.25" customHeight="1" x14ac:dyDescent="0.4">
      <c r="A44" s="51"/>
      <c r="B44" s="51"/>
      <c r="C44" s="51"/>
      <c r="D44" s="51"/>
      <c r="E44" s="51"/>
      <c r="F44" s="51"/>
    </row>
    <row r="57" spans="1:1" x14ac:dyDescent="0.4">
      <c r="A57" s="37"/>
    </row>
    <row r="58" spans="1:1" x14ac:dyDescent="0.4">
      <c r="A58" s="37"/>
    </row>
  </sheetData>
  <sheetProtection sheet="1" objects="1" scenarios="1"/>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C43">
    <cfRule type="containsText" dxfId="8" priority="9" operator="containsText" text="NG">
      <formula>NOT(ISERROR(SEARCH("NG",C43)))</formula>
    </cfRule>
    <cfRule type="expression" dxfId="7" priority="10">
      <formula>$B$43</formula>
    </cfRule>
    <cfRule type="expression" priority="11">
      <formula>$B$43</formula>
    </cfRule>
  </conditionalFormatting>
  <conditionalFormatting sqref="C41">
    <cfRule type="containsText" dxfId="6" priority="7" operator="containsText" text="NG">
      <formula>NOT(ISERROR(SEARCH("NG",C41)))</formula>
    </cfRule>
    <cfRule type="containsText" priority="8" operator="containsText" text="NG">
      <formula>NOT(ISERROR(SEARCH("NG",C41)))</formula>
    </cfRule>
  </conditionalFormatting>
  <conditionalFormatting sqref="C42">
    <cfRule type="containsText" dxfId="5" priority="6" operator="containsText" text="NG">
      <formula>NOT(ISERROR(SEARCH("NG",C42)))</formula>
    </cfRule>
  </conditionalFormatting>
  <conditionalFormatting sqref="B43">
    <cfRule type="containsText" dxfId="4" priority="2" operator="containsText" text="NG">
      <formula>NOT(ISERROR(SEARCH("NG",B43)))</formula>
    </cfRule>
    <cfRule type="containsText" dxfId="3" priority="5" operator="containsText" text="NG">
      <formula>NOT(ISERROR(SEARCH("NG",B43)))</formula>
    </cfRule>
  </conditionalFormatting>
  <conditionalFormatting sqref="B41">
    <cfRule type="containsText" dxfId="2" priority="4" operator="containsText" text="NG">
      <formula>NOT(ISERROR(SEARCH("NG",B41)))</formula>
    </cfRule>
  </conditionalFormatting>
  <conditionalFormatting sqref="B42">
    <cfRule type="containsText" dxfId="1" priority="3" operator="containsText" text="NG">
      <formula>NOT(ISERROR(SEARCH("NG",B42)))</formula>
    </cfRule>
  </conditionalFormatting>
  <conditionalFormatting sqref="A34:B34">
    <cfRule type="containsText" dxfId="0"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【フォーム】完了報告書　※提出必須</vt:lpstr>
      <vt:lpstr>【フォーム】収支計算書　※提出必須</vt:lpstr>
      <vt:lpstr>'【フォーム】完了報告書　※提出必須'!Print_Area</vt:lpstr>
      <vt:lpstr>'【フォーム】収支計算書　※提出必須'!Print_Area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2023-04-13T09:03:55Z</dcterms:modified>
  <cp:category/>
</cp:coreProperties>
</file>