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1945" windowHeight="12195" activeTab="1"/>
  </bookViews>
  <sheets>
    <sheet name="【フォーム】完了報告書　※提出必須" sheetId="7" r:id="rId1"/>
    <sheet name="【フォーム】収支計算書　※提出必須" sheetId="3" r:id="rId2"/>
  </sheets>
  <definedNames>
    <definedName name="_xlnm.Print_Area" localSheetId="0">'【フォーム】完了報告書　※提出必須'!$A$1:$L$175</definedName>
    <definedName name="_xlnm.Print_Area" localSheetId="1">'【フォーム】収支計算書　※提出必須'!$A$1:$G$30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3" l="1"/>
  <c r="C14" i="3"/>
  <c r="C23" i="3" l="1"/>
  <c r="D17" i="3" l="1"/>
  <c r="D14" i="7" l="1"/>
  <c r="D25" i="3"/>
  <c r="C25" i="3"/>
  <c r="C24" i="3"/>
  <c r="D21" i="3"/>
  <c r="C18" i="3"/>
  <c r="F7" i="3" l="1"/>
  <c r="F9" i="3" s="1"/>
  <c r="E7" i="3" l="1"/>
  <c r="E9" i="3" s="1"/>
  <c r="B26" i="3" l="1"/>
  <c r="B28" i="3" s="1"/>
  <c r="B27" i="3" s="1"/>
  <c r="D20" i="7" l="1"/>
  <c r="D19" i="7"/>
  <c r="C9" i="3" l="1"/>
  <c r="B9" i="3"/>
  <c r="D18" i="7" l="1"/>
  <c r="D15" i="7" l="1"/>
  <c r="E14" i="3" l="1"/>
  <c r="C120" i="7" l="1"/>
  <c r="F120" i="7" s="1"/>
  <c r="D28" i="3"/>
  <c r="C28" i="3"/>
  <c r="K17" i="3" s="1"/>
  <c r="E27" i="3"/>
  <c r="E26" i="3"/>
  <c r="E25" i="3"/>
  <c r="E24" i="3"/>
  <c r="E23" i="3"/>
  <c r="E22" i="3"/>
  <c r="E21" i="3"/>
  <c r="E20" i="3"/>
  <c r="E19" i="3"/>
  <c r="E18" i="3"/>
  <c r="E17" i="3"/>
  <c r="E16" i="3"/>
  <c r="E15" i="3"/>
  <c r="D8" i="3"/>
  <c r="D9" i="3" s="1"/>
  <c r="D21" i="7"/>
  <c r="E28" i="3" l="1"/>
  <c r="B41" i="3"/>
  <c r="B42" i="3"/>
  <c r="A34" i="3"/>
  <c r="B43" i="3" l="1"/>
  <c r="D13" i="7"/>
</calcChain>
</file>

<file path=xl/sharedStrings.xml><?xml version="1.0" encoding="utf-8"?>
<sst xmlns="http://schemas.openxmlformats.org/spreadsheetml/2006/main" count="151" uniqueCount="125">
  <si>
    <t>日本財団　会長　笹川　陽平　殿</t>
    <phoneticPr fontId="1"/>
  </si>
  <si>
    <t>事業費総額</t>
  </si>
  <si>
    <t>収支計算書の黄のセルの値</t>
  </si>
  <si>
    <t>自己負担額</t>
  </si>
  <si>
    <t>収支計算書の緑のセルの値</t>
  </si>
  <si>
    <t>助成金額</t>
  </si>
  <si>
    <t>収支計算書の赤のセルの値。千円未満は切捨</t>
  </si>
  <si>
    <t>助成金返還見込額</t>
  </si>
  <si>
    <t>（収支計算書の青のセルの値）</t>
  </si>
  <si>
    <t>1.事業内容</t>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</si>
  <si>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</si>
  <si>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</si>
  <si>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</si>
  <si>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</si>
  <si>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</si>
  <si>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</si>
  <si>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</si>
  <si>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</si>
  <si>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</si>
  <si>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</si>
  <si>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t>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</si>
  <si>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</si>
  <si>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</si>
  <si>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</si>
  <si>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</si>
  <si>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</si>
  <si>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t>4.活動を通じて明らかになった新たな課題と対応案</t>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</si>
  <si>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</si>
  <si>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</si>
  <si>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</si>
  <si>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■事業内容2</t>
    <rPh sb="1" eb="5">
      <t>ジギョウ</t>
    </rPh>
    <phoneticPr fontId="1"/>
  </si>
  <si>
    <t>■事業内容3</t>
    <rPh sb="1" eb="5">
      <t>ジギョウ</t>
    </rPh>
    <phoneticPr fontId="1"/>
  </si>
  <si>
    <t>■事業内容4</t>
    <rPh sb="1" eb="5">
      <t>ジギョウ</t>
    </rPh>
    <phoneticPr fontId="1"/>
  </si>
  <si>
    <t>(4)成果物を登録したウェブサイトのURL</t>
    <rPh sb="3" eb="6">
      <t>セイカブツ</t>
    </rPh>
    <rPh sb="7" eb="9">
      <t>トウロク</t>
    </rPh>
    <phoneticPr fontId="1"/>
  </si>
  <si>
    <t>団体名：</t>
    <rPh sb="0" eb="2">
      <t>ダンタイ</t>
    </rPh>
    <rPh sb="2" eb="3">
      <t>メイ</t>
    </rPh>
    <phoneticPr fontId="1"/>
  </si>
  <si>
    <t>事業名：</t>
    <rPh sb="0" eb="2">
      <t>ジギョウ</t>
    </rPh>
    <rPh sb="2" eb="3">
      <t>メイ</t>
    </rPh>
    <phoneticPr fontId="1"/>
  </si>
  <si>
    <t>（収入の部）</t>
    <phoneticPr fontId="1"/>
  </si>
  <si>
    <t>（単位：円）</t>
    <phoneticPr fontId="1"/>
  </si>
  <si>
    <t>費目</t>
    <rPh sb="0" eb="2">
      <t>ヒモク</t>
    </rPh>
    <phoneticPr fontId="1"/>
  </si>
  <si>
    <t>予算額 (A)</t>
    <phoneticPr fontId="1"/>
  </si>
  <si>
    <t>決算額 (B)</t>
    <phoneticPr fontId="1"/>
  </si>
  <si>
    <t>受入済額 (C)</t>
    <phoneticPr fontId="1"/>
  </si>
  <si>
    <t>未収額</t>
    <rPh sb="0" eb="2">
      <t>ミシュウ</t>
    </rPh>
    <rPh sb="2" eb="3">
      <t>ガク</t>
    </rPh>
    <phoneticPr fontId="1"/>
  </si>
  <si>
    <t>助成金返還見込額</t>
    <phoneticPr fontId="1"/>
  </si>
  <si>
    <r>
      <t>自動計算(</t>
    </r>
    <r>
      <rPr>
        <sz val="11"/>
        <color theme="1"/>
        <rFont val="メイリオ"/>
        <family val="3"/>
        <charset val="128"/>
      </rPr>
      <t>A</t>
    </r>
    <r>
      <rPr>
        <sz val="11"/>
        <color theme="1"/>
        <rFont val="メイリオ"/>
        <family val="3"/>
        <charset val="128"/>
      </rPr>
      <t>-C)</t>
    </r>
    <rPh sb="0" eb="2">
      <t>ジドウ</t>
    </rPh>
    <rPh sb="2" eb="4">
      <t>ケイサン</t>
    </rPh>
    <phoneticPr fontId="1"/>
  </si>
  <si>
    <r>
      <t>自動計算(</t>
    </r>
    <r>
      <rPr>
        <sz val="11"/>
        <color theme="1"/>
        <rFont val="メイリオ"/>
        <family val="3"/>
        <charset val="128"/>
      </rPr>
      <t>A</t>
    </r>
    <r>
      <rPr>
        <sz val="11"/>
        <color theme="1"/>
        <rFont val="メイリオ"/>
        <family val="3"/>
        <charset val="128"/>
      </rPr>
      <t>–B)</t>
    </r>
    <phoneticPr fontId="1"/>
  </si>
  <si>
    <t>①日本財団助成金収入</t>
    <phoneticPr fontId="1"/>
  </si>
  <si>
    <t>②自己負担</t>
    <phoneticPr fontId="1"/>
  </si>
  <si>
    <t>③収入合計</t>
    <phoneticPr fontId="1"/>
  </si>
  <si>
    <t>（支出の部）</t>
    <phoneticPr fontId="1"/>
  </si>
  <si>
    <t>（単位：円）</t>
  </si>
  <si>
    <t>日本財団承認済の予算額 (x)</t>
    <rPh sb="0" eb="2">
      <t>ニホン</t>
    </rPh>
    <rPh sb="2" eb="4">
      <t>ザイダン</t>
    </rPh>
    <rPh sb="4" eb="6">
      <t>ショウニン</t>
    </rPh>
    <rPh sb="6" eb="7">
      <t>ズ</t>
    </rPh>
    <phoneticPr fontId="1"/>
  </si>
  <si>
    <t>決算額 (y)</t>
    <phoneticPr fontId="1"/>
  </si>
  <si>
    <t>支出済額 (z)</t>
    <phoneticPr fontId="1"/>
  </si>
  <si>
    <t>未払額</t>
    <phoneticPr fontId="1"/>
  </si>
  <si>
    <t>補足説明、備考</t>
    <rPh sb="0" eb="2">
      <t>ホソク</t>
    </rPh>
    <rPh sb="2" eb="4">
      <t>セツメイ</t>
    </rPh>
    <rPh sb="5" eb="7">
      <t>ビコウ</t>
    </rPh>
    <phoneticPr fontId="1"/>
  </si>
  <si>
    <t>自動計算(y-z)</t>
    <phoneticPr fontId="1"/>
  </si>
  <si>
    <t>支出合計(端数調整前)</t>
    <rPh sb="0" eb="2">
      <t>シシュツ</t>
    </rPh>
    <rPh sb="2" eb="4">
      <t>ゴウケイ</t>
    </rPh>
    <rPh sb="5" eb="7">
      <t>ハスウ</t>
    </rPh>
    <rPh sb="7" eb="9">
      <t>チョウセイ</t>
    </rPh>
    <rPh sb="9" eb="10">
      <t>マエ</t>
    </rPh>
    <phoneticPr fontId="1"/>
  </si>
  <si>
    <t>端数調整欄</t>
    <rPh sb="0" eb="2">
      <t>ハスウ</t>
    </rPh>
    <rPh sb="2" eb="4">
      <t>チョウセイ</t>
    </rPh>
    <rPh sb="4" eb="5">
      <t>ラン</t>
    </rPh>
    <phoneticPr fontId="1"/>
  </si>
  <si>
    <t>④支出合計(端数調整後)</t>
    <rPh sb="10" eb="11">
      <t>アト</t>
    </rPh>
    <phoneticPr fontId="1"/>
  </si>
  <si>
    <t>※助成金・負担金額の確定は監査終了後、当財団よりご連絡いたします。</t>
    <phoneticPr fontId="1"/>
  </si>
  <si>
    <t>※予算額に対し、決算額が下回った場合、助成金の返還が生じます。</t>
  </si>
  <si>
    <t>【返還見込額の発生有無】</t>
    <rPh sb="1" eb="3">
      <t>ヘンカン</t>
    </rPh>
    <rPh sb="3" eb="5">
      <t>ミコ</t>
    </rPh>
    <rPh sb="5" eb="6">
      <t>ガク</t>
    </rPh>
    <rPh sb="7" eb="9">
      <t>ハッセイ</t>
    </rPh>
    <rPh sb="9" eb="11">
      <t>ウム</t>
    </rPh>
    <phoneticPr fontId="1"/>
  </si>
  <si>
    <t>返還見込額の発生</t>
    <rPh sb="0" eb="2">
      <t>ヘンカン</t>
    </rPh>
    <rPh sb="2" eb="4">
      <t>ミコミ</t>
    </rPh>
    <rPh sb="4" eb="5">
      <t>ガク</t>
    </rPh>
    <rPh sb="6" eb="8">
      <t>ハッセイ</t>
    </rPh>
    <phoneticPr fontId="1"/>
  </si>
  <si>
    <t>※「有り」の場合は予算額に対し決算額が下回っているため、返還金が発生する可能性があります。</t>
    <rPh sb="2" eb="3">
      <t>ア</t>
    </rPh>
    <rPh sb="6" eb="8">
      <t>バアイ</t>
    </rPh>
    <rPh sb="28" eb="31">
      <t>ヘンカンキン</t>
    </rPh>
    <rPh sb="32" eb="34">
      <t>ハッセイ</t>
    </rPh>
    <rPh sb="36" eb="39">
      <t>カノウセイ</t>
    </rPh>
    <phoneticPr fontId="1"/>
  </si>
  <si>
    <t>「返還見込額算出シート」で返還金をご確認ください。</t>
    <rPh sb="18" eb="20">
      <t>カクニン</t>
    </rPh>
    <phoneticPr fontId="1"/>
  </si>
  <si>
    <t>【一致確認】</t>
    <rPh sb="1" eb="3">
      <t>イッチ</t>
    </rPh>
    <rPh sb="3" eb="5">
      <t>カクニン</t>
    </rPh>
    <phoneticPr fontId="1"/>
  </si>
  <si>
    <t>※NGが出た際は、入力が間違っているかもしれませんので該当項目を再確認してください。</t>
    <rPh sb="27" eb="29">
      <t>ガイトウ</t>
    </rPh>
    <rPh sb="29" eb="31">
      <t>コウモク</t>
    </rPh>
    <rPh sb="32" eb="35">
      <t>サイカクニン</t>
    </rPh>
    <phoneticPr fontId="1"/>
  </si>
  <si>
    <t>予算額(A)③収入合計＝
予算額 (x)④支出合計</t>
    <phoneticPr fontId="1"/>
  </si>
  <si>
    <t>決算額 (B)③収入合計＝
決算額 (y)④支出合計</t>
    <rPh sb="0" eb="2">
      <t>ケッサン</t>
    </rPh>
    <rPh sb="2" eb="3">
      <t>ガク</t>
    </rPh>
    <phoneticPr fontId="1"/>
  </si>
  <si>
    <t>収支計算書</t>
    <rPh sb="2" eb="5">
      <t>ケイサンショ</t>
    </rPh>
    <phoneticPr fontId="1"/>
  </si>
  <si>
    <t>完了報告書</t>
    <phoneticPr fontId="1"/>
  </si>
  <si>
    <t>受入済額(C)③収入合計-助成金返還見込額＝
支出済額(z)+未払額④支出合計</t>
    <rPh sb="0" eb="2">
      <t>ウケイレ</t>
    </rPh>
    <rPh sb="2" eb="3">
      <t>スミ</t>
    </rPh>
    <rPh sb="3" eb="4">
      <t>ガク</t>
    </rPh>
    <rPh sb="8" eb="10">
      <t>シュウニュウ</t>
    </rPh>
    <rPh sb="10" eb="12">
      <t>ゴウケイ</t>
    </rPh>
    <rPh sb="13" eb="15">
      <t>ジョセイ</t>
    </rPh>
    <rPh sb="15" eb="16">
      <t>キン</t>
    </rPh>
    <rPh sb="16" eb="18">
      <t>ヘンカン</t>
    </rPh>
    <rPh sb="18" eb="20">
      <t>ミコミ</t>
    </rPh>
    <rPh sb="20" eb="21">
      <t>ガク</t>
    </rPh>
    <rPh sb="23" eb="25">
      <t>シシュツ</t>
    </rPh>
    <rPh sb="25" eb="26">
      <t>ズ</t>
    </rPh>
    <rPh sb="26" eb="27">
      <t>ガク</t>
    </rPh>
    <phoneticPr fontId="1"/>
  </si>
  <si>
    <t>円</t>
    <rPh sb="0" eb="1">
      <t>エン</t>
    </rPh>
    <phoneticPr fontId="1"/>
  </si>
  <si>
    <t>事業費総額</t>
    <rPh sb="0" eb="3">
      <t>ジギョウヒ</t>
    </rPh>
    <rPh sb="3" eb="5">
      <t>ソウガク</t>
    </rPh>
    <phoneticPr fontId="1"/>
  </si>
  <si>
    <t>自己負担額</t>
    <rPh sb="0" eb="2">
      <t>ジコ</t>
    </rPh>
    <rPh sb="2" eb="4">
      <t>フタン</t>
    </rPh>
    <rPh sb="4" eb="5">
      <t>ガク</t>
    </rPh>
    <phoneticPr fontId="1"/>
  </si>
  <si>
    <t>助成金額</t>
    <rPh sb="0" eb="2">
      <t>ジョセイ</t>
    </rPh>
    <rPh sb="2" eb="4">
      <t>キンガク</t>
    </rPh>
    <phoneticPr fontId="1"/>
  </si>
  <si>
    <t>■契約時</t>
    <rPh sb="1" eb="3">
      <t>ケイヤク</t>
    </rPh>
    <rPh sb="3" eb="4">
      <t>ジ</t>
    </rPh>
    <phoneticPr fontId="1"/>
  </si>
  <si>
    <t>■事業完了時</t>
    <rPh sb="1" eb="3">
      <t>ジギョウ</t>
    </rPh>
    <rPh sb="3" eb="5">
      <t>カンリョウ</t>
    </rPh>
    <rPh sb="5" eb="6">
      <t>ジ</t>
    </rPh>
    <phoneticPr fontId="1"/>
  </si>
  <si>
    <r>
      <t>　　</t>
    </r>
    <r>
      <rPr>
        <sz val="12"/>
        <color theme="0" tint="-0.249977111117893"/>
        <rFont val="ＭＳ Ｐゴシック"/>
        <family val="3"/>
        <charset val="128"/>
      </rPr>
      <t>■</t>
    </r>
    <r>
      <rPr>
        <sz val="12"/>
        <rFont val="ＭＳ Ｐゴシック"/>
        <family val="3"/>
        <charset val="128"/>
      </rPr>
      <t>箇所は【フォーム】収支計算書より自動転記</t>
    </r>
    <rPh sb="3" eb="5">
      <t>カショ</t>
    </rPh>
    <phoneticPr fontId="1"/>
  </si>
  <si>
    <t>事業ID：2022005223</t>
    <phoneticPr fontId="1"/>
  </si>
  <si>
    <t>団体名：特定非営利活動法人だいじょうぶ</t>
    <rPh sb="4" eb="13">
      <t>トクテイヒエイリカツドウホウジン</t>
    </rPh>
    <phoneticPr fontId="1"/>
  </si>
  <si>
    <t>代表者名：理事長　畠山　由美　　　印</t>
    <rPh sb="5" eb="8">
      <t>リジチョウ</t>
    </rPh>
    <rPh sb="9" eb="11">
      <t>ハタケヤマ</t>
    </rPh>
    <rPh sb="12" eb="14">
      <t>ユミ</t>
    </rPh>
    <phoneticPr fontId="1"/>
  </si>
  <si>
    <t>TEL：0288-21-2119</t>
    <phoneticPr fontId="1"/>
  </si>
  <si>
    <t>事業完了日：2023年3月31日</t>
    <phoneticPr fontId="1"/>
  </si>
  <si>
    <t>・完了報告書
・建築物（写真等）
・車両（写真等）</t>
    <rPh sb="1" eb="6">
      <t>カンリョウホウコクショ</t>
    </rPh>
    <rPh sb="8" eb="11">
      <t>ケンチクブツ</t>
    </rPh>
    <rPh sb="12" eb="15">
      <t>シャシントウ</t>
    </rPh>
    <rPh sb="18" eb="20">
      <t>シャリョウ</t>
    </rPh>
    <rPh sb="21" eb="24">
      <t>シャシントウ</t>
    </rPh>
    <phoneticPr fontId="1"/>
  </si>
  <si>
    <t>子ども第三の居場所開設事業
1．2023年10月31日までに「子ども第三の居場所」常設ケアモデル運営のための建物（交流スペースの増築）、送迎用車両を整備する。
2．2023年1月11日の開所までに、関係各所（自治体・学校・SSW）へ施設の内覧会（事業の説明会）を、平日と土日の2回、実施する。各回、20人の方に見ていただく。
3．2023年1月11日の運営開始までに、対象家庭の親子を対象としたプレオープンイベント（プログラム体験会）を、平日と土日の2回、実施する。各回、10世帯の親子に体験していただく。
常設ケアモデルの運営事業
1．近隣小学校（日光小、今市小、今二小）を対象とし、生活困窮などの理由で生活にリスクを抱える小学校低学年児童を対象に、居場所を運営する。
2．2023年1月7日に開所式を実施、週明け11日から運営を開始する。
3．2023年3月31日までに、一日平均利用児童数を15人にする。
4．児童への居場所、食事、生活習慣支援、自然体験プログラム、学習支援などの安定的な提供。
5．ボランティア等の地域住民や、行政、学校との関係構築を図る。
6．子どもの「経験不足」を解消するようなプログラムを平日のプログラムに組み込み週2日実施する。</t>
    <rPh sb="0" eb="1">
      <t>コ</t>
    </rPh>
    <rPh sb="3" eb="5">
      <t>ダイサン</t>
    </rPh>
    <rPh sb="6" eb="9">
      <t>イバショ</t>
    </rPh>
    <rPh sb="9" eb="13">
      <t>カイセツジギョウ</t>
    </rPh>
    <rPh sb="20" eb="21">
      <t>ネン</t>
    </rPh>
    <rPh sb="23" eb="24">
      <t>ガツ</t>
    </rPh>
    <rPh sb="26" eb="27">
      <t>ニチ</t>
    </rPh>
    <rPh sb="31" eb="32">
      <t>コ</t>
    </rPh>
    <rPh sb="34" eb="36">
      <t>ダイサン</t>
    </rPh>
    <rPh sb="37" eb="40">
      <t>イバショ</t>
    </rPh>
    <rPh sb="41" eb="43">
      <t>ジョウセツ</t>
    </rPh>
    <rPh sb="48" eb="50">
      <t>ウンエイ</t>
    </rPh>
    <rPh sb="54" eb="56">
      <t>タテモノ</t>
    </rPh>
    <rPh sb="57" eb="59">
      <t>コウリュウ</t>
    </rPh>
    <rPh sb="64" eb="66">
      <t>ゾウチク</t>
    </rPh>
    <rPh sb="68" eb="73">
      <t>ソウゲイヨウシャリョウ</t>
    </rPh>
    <rPh sb="74" eb="76">
      <t>セイビ</t>
    </rPh>
    <rPh sb="86" eb="87">
      <t>ネン</t>
    </rPh>
    <rPh sb="88" eb="89">
      <t>ガツ</t>
    </rPh>
    <rPh sb="91" eb="92">
      <t>ニチ</t>
    </rPh>
    <rPh sb="93" eb="95">
      <t>カイショ</t>
    </rPh>
    <rPh sb="99" eb="103">
      <t>カンケイカクショ</t>
    </rPh>
    <rPh sb="104" eb="107">
      <t>ジチタイ</t>
    </rPh>
    <rPh sb="108" eb="110">
      <t>ガッコウ</t>
    </rPh>
    <rPh sb="116" eb="118">
      <t>シセツ</t>
    </rPh>
    <rPh sb="119" eb="122">
      <t>ナイランカイ</t>
    </rPh>
    <rPh sb="123" eb="125">
      <t>ジギョウ</t>
    </rPh>
    <rPh sb="126" eb="129">
      <t>セツメイカイ</t>
    </rPh>
    <rPh sb="132" eb="134">
      <t>ヘイジツ</t>
    </rPh>
    <rPh sb="135" eb="137">
      <t>ドニチ</t>
    </rPh>
    <rPh sb="139" eb="140">
      <t>カイ</t>
    </rPh>
    <rPh sb="141" eb="143">
      <t>ジッシ</t>
    </rPh>
    <rPh sb="146" eb="148">
      <t>カクカイ</t>
    </rPh>
    <rPh sb="151" eb="152">
      <t>ニン</t>
    </rPh>
    <rPh sb="153" eb="154">
      <t>カタ</t>
    </rPh>
    <rPh sb="155" eb="156">
      <t>ミ</t>
    </rPh>
    <rPh sb="169" eb="170">
      <t>ネン</t>
    </rPh>
    <rPh sb="171" eb="172">
      <t>ガツ</t>
    </rPh>
    <rPh sb="174" eb="175">
      <t>ニチ</t>
    </rPh>
    <rPh sb="176" eb="180">
      <t>ウンエイカイシ</t>
    </rPh>
    <rPh sb="184" eb="188">
      <t>タイショウカテイ</t>
    </rPh>
    <rPh sb="189" eb="191">
      <t>オヤコ</t>
    </rPh>
    <rPh sb="192" eb="194">
      <t>タイショウ</t>
    </rPh>
    <rPh sb="213" eb="216">
      <t>タイケンカイ</t>
    </rPh>
    <rPh sb="219" eb="221">
      <t>ヘイジツ</t>
    </rPh>
    <rPh sb="222" eb="224">
      <t>ドニチ</t>
    </rPh>
    <rPh sb="226" eb="227">
      <t>カイ</t>
    </rPh>
    <rPh sb="228" eb="230">
      <t>ジッシ</t>
    </rPh>
    <rPh sb="233" eb="235">
      <t>カクカイ</t>
    </rPh>
    <rPh sb="238" eb="240">
      <t>セタイ</t>
    </rPh>
    <rPh sb="241" eb="243">
      <t>オヤコ</t>
    </rPh>
    <rPh sb="244" eb="246">
      <t>タイケン</t>
    </rPh>
    <rPh sb="255" eb="257">
      <t>ジョウセツ</t>
    </rPh>
    <rPh sb="263" eb="267">
      <t>ウンエイジギョウ</t>
    </rPh>
    <rPh sb="270" eb="275">
      <t>キンリンショウガッコウ</t>
    </rPh>
    <rPh sb="276" eb="279">
      <t>ニッコウショウ</t>
    </rPh>
    <rPh sb="280" eb="283">
      <t>イマイチショウ</t>
    </rPh>
    <rPh sb="284" eb="287">
      <t>イマニショウ</t>
    </rPh>
    <rPh sb="289" eb="291">
      <t>タイショウ</t>
    </rPh>
    <rPh sb="294" eb="298">
      <t>セイカツコンキュウ</t>
    </rPh>
    <rPh sb="301" eb="303">
      <t>リユウ</t>
    </rPh>
    <rPh sb="304" eb="306">
      <t>セイカツ</t>
    </rPh>
    <rPh sb="311" eb="312">
      <t>カカ</t>
    </rPh>
    <rPh sb="314" eb="322">
      <t>ショウガッコウテイガクネンジドウ</t>
    </rPh>
    <rPh sb="323" eb="325">
      <t>タイショウ</t>
    </rPh>
    <rPh sb="327" eb="330">
      <t>イバショ</t>
    </rPh>
    <rPh sb="331" eb="333">
      <t>ウンエイ</t>
    </rPh>
    <rPh sb="343" eb="344">
      <t>ネン</t>
    </rPh>
    <rPh sb="345" eb="346">
      <t>ガツ</t>
    </rPh>
    <rPh sb="347" eb="348">
      <t>ニチ</t>
    </rPh>
    <rPh sb="349" eb="352">
      <t>カイショシキ</t>
    </rPh>
    <rPh sb="353" eb="355">
      <t>ジッシ</t>
    </rPh>
    <rPh sb="356" eb="358">
      <t>シュウア</t>
    </rPh>
    <rPh sb="361" eb="362">
      <t>ニチ</t>
    </rPh>
    <rPh sb="364" eb="366">
      <t>ウンエイ</t>
    </rPh>
    <rPh sb="367" eb="369">
      <t>カイシ</t>
    </rPh>
    <rPh sb="379" eb="380">
      <t>ネン</t>
    </rPh>
    <rPh sb="381" eb="382">
      <t>ガツ</t>
    </rPh>
    <rPh sb="384" eb="385">
      <t>ニチ</t>
    </rPh>
    <rPh sb="389" eb="393">
      <t>イチニチヘイキン</t>
    </rPh>
    <rPh sb="393" eb="398">
      <t>リヨウジドウスウ</t>
    </rPh>
    <rPh sb="401" eb="402">
      <t>ニン</t>
    </rPh>
    <rPh sb="409" eb="411">
      <t>ジドウ</t>
    </rPh>
    <rPh sb="413" eb="416">
      <t>イバショ</t>
    </rPh>
    <rPh sb="417" eb="419">
      <t>ショクジ</t>
    </rPh>
    <rPh sb="420" eb="426">
      <t>セイカツシュウカンシエン</t>
    </rPh>
    <rPh sb="427" eb="431">
      <t>シゼンタイケン</t>
    </rPh>
    <rPh sb="437" eb="441">
      <t>ガクシュウシエン</t>
    </rPh>
    <rPh sb="444" eb="447">
      <t>アンテイテキ</t>
    </rPh>
    <rPh sb="448" eb="450">
      <t>テイキョウ</t>
    </rPh>
    <rPh sb="460" eb="461">
      <t>トウ</t>
    </rPh>
    <rPh sb="462" eb="466">
      <t>チイキジュウミン</t>
    </rPh>
    <rPh sb="468" eb="470">
      <t>ギョウセイ</t>
    </rPh>
    <rPh sb="471" eb="473">
      <t>ガッコウ</t>
    </rPh>
    <rPh sb="475" eb="479">
      <t>カンケイコウチク</t>
    </rPh>
    <rPh sb="480" eb="481">
      <t>ハカ</t>
    </rPh>
    <rPh sb="486" eb="487">
      <t>コ</t>
    </rPh>
    <rPh sb="491" eb="495">
      <t>ケイケンブソク</t>
    </rPh>
    <rPh sb="497" eb="499">
      <t>カイショウ</t>
    </rPh>
    <rPh sb="510" eb="512">
      <t>ヘイジツ</t>
    </rPh>
    <rPh sb="519" eb="520">
      <t>ク</t>
    </rPh>
    <rPh sb="521" eb="522">
      <t>コ</t>
    </rPh>
    <rPh sb="523" eb="524">
      <t>シュウ</t>
    </rPh>
    <rPh sb="525" eb="526">
      <t>ニチ</t>
    </rPh>
    <rPh sb="526" eb="528">
      <t>ジッシ</t>
    </rPh>
    <phoneticPr fontId="1"/>
  </si>
  <si>
    <t>設定した利用人数に届かなかったことが課題である。学校や地域に広く認知されるために、活動内容などの情報発信を継続的に行うとともに、現在利用しているご家庭の保護者からの紹介や利用者のいる学校への報告などを行い、利用者の発掘をしていく。</t>
    <rPh sb="0" eb="2">
      <t>セッテイ</t>
    </rPh>
    <rPh sb="4" eb="8">
      <t>リヨウ</t>
    </rPh>
    <rPh sb="9" eb="10">
      <t>トドカナ</t>
    </rPh>
    <rPh sb="18" eb="20">
      <t>カダイ</t>
    </rPh>
    <rPh sb="24" eb="26">
      <t>ガッコウ</t>
    </rPh>
    <rPh sb="27" eb="29">
      <t>チイキ</t>
    </rPh>
    <rPh sb="30" eb="31">
      <t>ヒロク</t>
    </rPh>
    <rPh sb="32" eb="34">
      <t>ニンティ</t>
    </rPh>
    <rPh sb="41" eb="45">
      <t>カツドウ</t>
    </rPh>
    <rPh sb="48" eb="52">
      <t>ジョウホウ</t>
    </rPh>
    <rPh sb="53" eb="56">
      <t>ケイゾク</t>
    </rPh>
    <rPh sb="57" eb="58">
      <t>オコナウ</t>
    </rPh>
    <rPh sb="64" eb="66">
      <t>ゲンザイ</t>
    </rPh>
    <rPh sb="66" eb="68">
      <t>リヨウ</t>
    </rPh>
    <rPh sb="76" eb="79">
      <t>ホゴ</t>
    </rPh>
    <rPh sb="82" eb="84">
      <t>ショウカイ</t>
    </rPh>
    <rPh sb="85" eb="88">
      <t>リヨウ</t>
    </rPh>
    <rPh sb="91" eb="93">
      <t>ガッコウ</t>
    </rPh>
    <rPh sb="95" eb="97">
      <t>ホウコク</t>
    </rPh>
    <rPh sb="100" eb="101">
      <t>オコナイ</t>
    </rPh>
    <rPh sb="103" eb="106">
      <t>リヨウ</t>
    </rPh>
    <phoneticPr fontId="1"/>
  </si>
  <si>
    <t>工事完了に伴い、子ども第三の居場所を開設することができた。</t>
    <phoneticPr fontId="1"/>
  </si>
  <si>
    <t>着工が遅れたため、引き渡しを延期した。要因は、地主さんと設計等に関する調整に時間がかかったため。</t>
    <phoneticPr fontId="1"/>
  </si>
  <si>
    <t xml:space="preserve">建物：木造　延床面積64.59㎡　1月12日完了、引き渡し　1月13日開所式実施
車両：日産キャラバン　10人乗り　購入、12月28日納車
</t>
    <rPh sb="0" eb="2">
      <t>タテモノ</t>
    </rPh>
    <rPh sb="3" eb="5">
      <t>モクゾウ</t>
    </rPh>
    <rPh sb="6" eb="8">
      <t>ノベユカ</t>
    </rPh>
    <rPh sb="8" eb="10">
      <t>メンセキ</t>
    </rPh>
    <rPh sb="18" eb="19">
      <t>ガツ</t>
    </rPh>
    <rPh sb="21" eb="22">
      <t>ニチ</t>
    </rPh>
    <rPh sb="22" eb="24">
      <t>カンリョウ</t>
    </rPh>
    <rPh sb="25" eb="26">
      <t>ヒ</t>
    </rPh>
    <rPh sb="27" eb="28">
      <t>ワタ</t>
    </rPh>
    <rPh sb="31" eb="32">
      <t>ガツ</t>
    </rPh>
    <rPh sb="34" eb="35">
      <t>ニチ</t>
    </rPh>
    <rPh sb="35" eb="38">
      <t>カイショシキ</t>
    </rPh>
    <rPh sb="38" eb="40">
      <t>ジッシ</t>
    </rPh>
    <rPh sb="41" eb="43">
      <t>シャリョウ</t>
    </rPh>
    <rPh sb="44" eb="46">
      <t>ニッサン</t>
    </rPh>
    <rPh sb="54" eb="56">
      <t>ニンノ</t>
    </rPh>
    <rPh sb="58" eb="60">
      <t>コウニュウ</t>
    </rPh>
    <rPh sb="63" eb="64">
      <t>ガツ</t>
    </rPh>
    <rPh sb="66" eb="67">
      <t>ニチ</t>
    </rPh>
    <rPh sb="67" eb="69">
      <t>ノウシャ</t>
    </rPh>
    <phoneticPr fontId="1"/>
  </si>
  <si>
    <t>小学校の校長先生や家庭児童相談室の相談員さんからの紹介により利用する子ども・家庭があった。
関係機関との連携を日頃から行なった結果かと思う。</t>
    <phoneticPr fontId="1"/>
  </si>
  <si>
    <t xml:space="preserve">利用人数を20名で設定したが、登録は18名あったが、利用日が少なく、1日平均3.5人（2月）前後の利用となっている。
まだ事業そのものが地域に浸透していないためと考えられる。         </t>
    <rPh sb="15" eb="17">
      <t>トウロク</t>
    </rPh>
    <rPh sb="26" eb="29">
      <t>リヨウビ</t>
    </rPh>
    <rPh sb="30" eb="31">
      <t>スク</t>
    </rPh>
    <rPh sb="35" eb="36">
      <t>ニチ</t>
    </rPh>
    <rPh sb="36" eb="38">
      <t>ヘイキン</t>
    </rPh>
    <rPh sb="41" eb="42">
      <t>ニン</t>
    </rPh>
    <rPh sb="44" eb="45">
      <t>ガツ</t>
    </rPh>
    <phoneticPr fontId="1"/>
  </si>
  <si>
    <t>特定非営利活動法人だいじょうぶ</t>
    <rPh sb="0" eb="9">
      <t>トクテイヒエイリカツドウホウジン</t>
    </rPh>
    <phoneticPr fontId="1"/>
  </si>
  <si>
    <t>建物設計管理費</t>
    <rPh sb="0" eb="2">
      <t>タテモノ</t>
    </rPh>
    <rPh sb="2" eb="7">
      <t>セッケイカンリヒ</t>
    </rPh>
    <phoneticPr fontId="1"/>
  </si>
  <si>
    <t>車両取得費</t>
    <rPh sb="0" eb="2">
      <t>シャリョウ</t>
    </rPh>
    <rPh sb="2" eb="5">
      <t>シュトクヒ</t>
    </rPh>
    <phoneticPr fontId="1"/>
  </si>
  <si>
    <t>建物木工事費</t>
    <rPh sb="0" eb="2">
      <t>タテモノ</t>
    </rPh>
    <rPh sb="2" eb="6">
      <t>モッコウジヒ</t>
    </rPh>
    <phoneticPr fontId="1"/>
  </si>
  <si>
    <t>諸謝金</t>
    <rPh sb="0" eb="3">
      <t>ショシャキン</t>
    </rPh>
    <phoneticPr fontId="1"/>
  </si>
  <si>
    <t>旅費交通費</t>
    <rPh sb="0" eb="5">
      <t>リョヒコウツウヒ</t>
    </rPh>
    <phoneticPr fontId="1"/>
  </si>
  <si>
    <t>給食費</t>
    <rPh sb="0" eb="3">
      <t>キュウショクヒ</t>
    </rPh>
    <phoneticPr fontId="1"/>
  </si>
  <si>
    <t>印刷製本費</t>
    <rPh sb="0" eb="5">
      <t>インサツセイホンヒ</t>
    </rPh>
    <phoneticPr fontId="1"/>
  </si>
  <si>
    <t>消耗什器備品</t>
    <rPh sb="0" eb="6">
      <t>ショウモウジュウキビヒン</t>
    </rPh>
    <phoneticPr fontId="1"/>
  </si>
  <si>
    <t>水道光熱費</t>
    <rPh sb="0" eb="5">
      <t>スイドウコウネツヒ</t>
    </rPh>
    <phoneticPr fontId="1"/>
  </si>
  <si>
    <t>通信運搬費</t>
    <rPh sb="0" eb="5">
      <t>ツウシンウンパンヒ</t>
    </rPh>
    <phoneticPr fontId="1"/>
  </si>
  <si>
    <t>雑費</t>
    <rPh sb="0" eb="2">
      <t>ザッピ</t>
    </rPh>
    <phoneticPr fontId="1"/>
  </si>
  <si>
    <t>人件費</t>
    <rPh sb="0" eb="3">
      <t>ジンケンヒ</t>
    </rPh>
    <phoneticPr fontId="1"/>
  </si>
  <si>
    <t>事業名：栃木県日光市における「子ども第三の居場所」常設ケアモデルの開設と運営と車両整備（1年目）</t>
    <rPh sb="4" eb="7">
      <t>トチギケン</t>
    </rPh>
    <rPh sb="7" eb="10">
      <t>ニッコウシ</t>
    </rPh>
    <rPh sb="15" eb="16">
      <t>コ</t>
    </rPh>
    <rPh sb="18" eb="20">
      <t>ダイサン</t>
    </rPh>
    <rPh sb="21" eb="24">
      <t>イバショ</t>
    </rPh>
    <rPh sb="25" eb="27">
      <t>ジョウセツ</t>
    </rPh>
    <rPh sb="33" eb="35">
      <t>カイセツ</t>
    </rPh>
    <rPh sb="36" eb="38">
      <t>ウンエイ</t>
    </rPh>
    <rPh sb="39" eb="41">
      <t>シャリョウ</t>
    </rPh>
    <rPh sb="41" eb="43">
      <t>セイビ</t>
    </rPh>
    <rPh sb="45" eb="47">
      <t>ネンメ</t>
    </rPh>
    <phoneticPr fontId="1"/>
  </si>
  <si>
    <t>栃木県日光市における「子ども第三の居場所」常設ケアモデルの開設と運営と車両整備（1年目）</t>
    <rPh sb="41" eb="43">
      <t>ネンメ</t>
    </rPh>
    <phoneticPr fontId="1"/>
  </si>
  <si>
    <t>・チラシ印刷枚数：300枚
・完了報告書
・建築物写真
・車両写真</t>
    <rPh sb="4" eb="8">
      <t>インサテゥ</t>
    </rPh>
    <rPh sb="15" eb="20">
      <t>カンリョウホウコクショ</t>
    </rPh>
    <rPh sb="22" eb="25">
      <t>ケンチクブツ</t>
    </rPh>
    <rPh sb="25" eb="27">
      <t>シャシン</t>
    </rPh>
    <rPh sb="29" eb="31">
      <t>シャリョウ</t>
    </rPh>
    <rPh sb="31" eb="33">
      <t>シャシン</t>
    </rPh>
    <phoneticPr fontId="1"/>
  </si>
  <si>
    <t>開所3ヶ月を経過して、毎日利用する児童と毎日ではないが定期的に利用する児童がいるようになった。各家庭の都合によって利用の仕方やニーズが異なることがわかってきた。特に子どもの体験不足を危惧する保護者のニーズが強く感じられる。体験重視の居場所として学校や保護者間でも認知され始めたので、2024年3月頃に1日平均利用者数が20名になっていると見込まれる。</t>
    <phoneticPr fontId="1"/>
  </si>
  <si>
    <t>「子ども第三の居場所」の開設
物件現況：個人所有物件（築20年）
取得形態：賃借契約（賃料　月20,000円）
内容：木工事、設備工事、外壁工事、電気工事、基礎工事、車両整備など
施設名称：キリフリ自然学校（仮）
面積：総面積約161.14m2
構造：木造
施設概要：食事・交流スペース、学習スペース、キッチン、お風呂など
定員：子ども20名</t>
    <phoneticPr fontId="1"/>
  </si>
  <si>
    <t xml:space="preserve">「子ども第三の居場所」の開設
物件現況：個人所有物件（築20年）　
取得形態：賃借契約（賃料　月20,000円）
内容：木工事、設備工事、外壁工事、電気工事、基礎工事、車両整備など。
施設名称：あそびのにわ
面積：総面積約225.73m2
構造：木造
施設概要：食事・交流スペース、学習スペース、キッチン、お風呂など
定員：子ども20名
</t>
    <phoneticPr fontId="1"/>
  </si>
  <si>
    <t>「子ども第三の居場所」常設ケアモデルの運営
（1）期間：2023年1月1日～2023年3月31日（週5日、14時から19時まで開所）
（2）場所：栃木県日光市
（3）対象：家庭や自身に課題を抱えた小学校低学年を中心に20名
（4）内容：子どもとの1対1の関係を重視しながら、子どもたちの生活習慣形成や学ぶ意欲向上を支援することで社会的相続を補完する。調理実習や自然の中での外遊びなど、子どもの体験不足を補うプログラムも日常的に実施していく。</t>
    <phoneticPr fontId="1"/>
  </si>
  <si>
    <t>「子どもの第三の居場所」常設ケアモデルの運営
（1）期間：2023年1月14日～2023年3月31日（週5日、14：30から19:30まで開所）
（2）場所：栃木県日光市
（3）対象：家庭や自身に課題を抱えた小学校低学年を中心に18名
（4）内容：子どもとの1対1の関係を重視しながら、子どもたちの生活習慣形成や学ぶ意欲向上を支援することで社会的相続を補完する。自然の中での外遊びを中心に、子どもの体験不足を補うプログラムを日常的に実施している。</t>
    <phoneticPr fontId="1"/>
  </si>
  <si>
    <t>利用人数が定員に達していないため</t>
    <rPh sb="0" eb="4">
      <t>リヨウニンズウ</t>
    </rPh>
    <rPh sb="5" eb="7">
      <t>テイイン</t>
    </rPh>
    <rPh sb="8" eb="9">
      <t>タッ</t>
    </rPh>
    <phoneticPr fontId="1"/>
  </si>
  <si>
    <t>車両任意保険料、印紙代、支払い手数料を含む</t>
    <rPh sb="0" eb="2">
      <t>シャリョウ</t>
    </rPh>
    <rPh sb="2" eb="4">
      <t>ニンイ</t>
    </rPh>
    <rPh sb="4" eb="7">
      <t>ホケンリョウ</t>
    </rPh>
    <rPh sb="8" eb="11">
      <t>インシダイ</t>
    </rPh>
    <rPh sb="12" eb="14">
      <t>シハラ</t>
    </rPh>
    <rPh sb="15" eb="18">
      <t>テスウリョウ</t>
    </rPh>
    <rPh sb="19" eb="20">
      <t>フク</t>
    </rPh>
    <phoneticPr fontId="1"/>
  </si>
  <si>
    <t>雇用が定数に達していない</t>
    <rPh sb="0" eb="2">
      <t>コヨウ</t>
    </rPh>
    <rPh sb="3" eb="5">
      <t>テイスウ</t>
    </rPh>
    <rPh sb="6" eb="7">
      <t>タッ</t>
    </rPh>
    <phoneticPr fontId="1"/>
  </si>
  <si>
    <t xml:space="preserve">http://fields.canpan.info/report/detail/28416
</t>
    <phoneticPr fontId="1"/>
  </si>
  <si>
    <t>チラシ、看板代</t>
    <rPh sb="4" eb="6">
      <t>カンバン</t>
    </rPh>
    <rPh sb="6" eb="7">
      <t>ダイ</t>
    </rPh>
    <phoneticPr fontId="1"/>
  </si>
  <si>
    <t>カーテン購入費、IH対応調理用備品の購入費、携帯機種代</t>
    <rPh sb="4" eb="7">
      <t>コウニュウヒ</t>
    </rPh>
    <rPh sb="10" eb="12">
      <t>タイオウ</t>
    </rPh>
    <rPh sb="12" eb="17">
      <t>チョウリヨウビヒン</t>
    </rPh>
    <rPh sb="18" eb="21">
      <t>コウニュウヒ</t>
    </rPh>
    <rPh sb="22" eb="24">
      <t>ケイタイ</t>
    </rPh>
    <rPh sb="24" eb="27">
      <t>キシュダイ</t>
    </rPh>
    <phoneticPr fontId="1"/>
  </si>
  <si>
    <t>※3月分仮で2700円算入</t>
    <rPh sb="2" eb="4">
      <t>ガツブン</t>
    </rPh>
    <rPh sb="4" eb="5">
      <t>カリ</t>
    </rPh>
    <rPh sb="10" eb="11">
      <t>エン</t>
    </rPh>
    <rPh sb="11" eb="13">
      <t>サンニュウ</t>
    </rPh>
    <phoneticPr fontId="1"/>
  </si>
  <si>
    <t>1月　14日開所　12人が登録　延34人が利用
2月　20日開所　18人が登録　延69人が利用
3月　21日開所　22人が登録　延115人が利用</t>
    <rPh sb="1" eb="2">
      <t>ガツ</t>
    </rPh>
    <rPh sb="5" eb="6">
      <t>ニチ</t>
    </rPh>
    <rPh sb="6" eb="8">
      <t>カイショ</t>
    </rPh>
    <rPh sb="11" eb="12">
      <t>ニン</t>
    </rPh>
    <rPh sb="13" eb="15">
      <t>トウロク</t>
    </rPh>
    <rPh sb="16" eb="17">
      <t>ノベ</t>
    </rPh>
    <rPh sb="19" eb="20">
      <t>ニン</t>
    </rPh>
    <rPh sb="21" eb="23">
      <t>リヨウ</t>
    </rPh>
    <rPh sb="25" eb="26">
      <t>ガツ</t>
    </rPh>
    <rPh sb="29" eb="30">
      <t>ニチ</t>
    </rPh>
    <rPh sb="30" eb="32">
      <t>カイショ</t>
    </rPh>
    <rPh sb="35" eb="36">
      <t>ニン</t>
    </rPh>
    <rPh sb="37" eb="39">
      <t>トウロク</t>
    </rPh>
    <rPh sb="40" eb="41">
      <t>ノベ</t>
    </rPh>
    <rPh sb="43" eb="44">
      <t>ニン</t>
    </rPh>
    <rPh sb="45" eb="47">
      <t>リヨウ</t>
    </rPh>
    <rPh sb="49" eb="50">
      <t>ガツ</t>
    </rPh>
    <rPh sb="53" eb="54">
      <t>ニチ</t>
    </rPh>
    <rPh sb="54" eb="56">
      <t>カイショ</t>
    </rPh>
    <rPh sb="59" eb="60">
      <t>ニン</t>
    </rPh>
    <rPh sb="61" eb="63">
      <t>トウロク</t>
    </rPh>
    <rPh sb="64" eb="65">
      <t>ノベ</t>
    </rPh>
    <rPh sb="68" eb="69">
      <t>ニン</t>
    </rPh>
    <rPh sb="70" eb="72">
      <t>リヨウ</t>
    </rPh>
    <phoneticPr fontId="1"/>
  </si>
  <si>
    <t>（　2022年　4月　1日から　2023年　3月　31日まで）</t>
    <phoneticPr fontId="1"/>
  </si>
  <si>
    <t>子ども第三の居場所開設事業
1．建物について、地主さんとの設計に関する調整に時間を割く必要があり、着工が遅れた。そのため、引き渡しが1月12日となった。送迎車両の整備について、新型コロナウィルスの影響で、納期がかかり、12月28日の納車となった。
2．引き渡しが遅れ、竣工から開所式までの間に予定していた内覧会が実施できなかった。
3．引き渡しが遅れたため、運営開始までのプレオープンイベントを実施することができなかったが、開所後、平日と土曜日に随時見学説明会＆体験会を実施した。
常設ケアモデルの運営事業　　　　　　　　　　　　　　　　　　　　　　　　　　　　　　　　　　　　　　　　　　　　　　　　　　　　　　　　　　
1．近隣小学校（日光小、今二小）を対象とし、生活困窮・共働きによる両親の不在などの理由で生活にリスクを抱える小学校低学年児童を対象に、居場所を運営した。
2．2023年1月13日に開所式を実施、週明け16日から運営を開始した。
3．2023年3月31日までに、一日平均利用児童数を10人にする。
4．児童への夕食、宿題支援、自然体験活動を安定的に提供した。
5．開所式には、地元自治会の方や近隣小中学校の先生方、教育委員会の方々が参加された。
6．自然体験プログラムを毎日実施している。</t>
    <rPh sb="0" eb="1">
      <t>コ</t>
    </rPh>
    <rPh sb="3" eb="5">
      <t>ダイサン</t>
    </rPh>
    <rPh sb="6" eb="9">
      <t>イバショ</t>
    </rPh>
    <rPh sb="9" eb="11">
      <t>カイセテゥ</t>
    </rPh>
    <rPh sb="11" eb="13">
      <t>ジギョウ</t>
    </rPh>
    <rPh sb="16" eb="18">
      <t>タテモノ</t>
    </rPh>
    <rPh sb="23" eb="25">
      <t>ジヌシ</t>
    </rPh>
    <rPh sb="29" eb="31">
      <t>セッケイ</t>
    </rPh>
    <rPh sb="32" eb="33">
      <t>カン</t>
    </rPh>
    <rPh sb="35" eb="37">
      <t>チョウセイ</t>
    </rPh>
    <rPh sb="38" eb="40">
      <t>ジカン</t>
    </rPh>
    <rPh sb="41" eb="42">
      <t>サ</t>
    </rPh>
    <rPh sb="43" eb="45">
      <t>ヒツヨウ</t>
    </rPh>
    <rPh sb="49" eb="51">
      <t>チャッコウ</t>
    </rPh>
    <rPh sb="52" eb="53">
      <t>オク</t>
    </rPh>
    <rPh sb="61" eb="62">
      <t>ヒ</t>
    </rPh>
    <rPh sb="63" eb="64">
      <t>ワタ</t>
    </rPh>
    <rPh sb="67" eb="68">
      <t>ガツ</t>
    </rPh>
    <rPh sb="70" eb="71">
      <t>ニチ</t>
    </rPh>
    <rPh sb="126" eb="127">
      <t>ヒ</t>
    </rPh>
    <rPh sb="128" eb="129">
      <t>ワタ</t>
    </rPh>
    <rPh sb="131" eb="132">
      <t>オク</t>
    </rPh>
    <rPh sb="134" eb="136">
      <t>シュンコウ</t>
    </rPh>
    <rPh sb="138" eb="141">
      <t>カイショシキ</t>
    </rPh>
    <rPh sb="144" eb="145">
      <t>アイダ</t>
    </rPh>
    <rPh sb="146" eb="148">
      <t>ヨテイ</t>
    </rPh>
    <rPh sb="152" eb="155">
      <t>ナイランカイ</t>
    </rPh>
    <rPh sb="156" eb="158">
      <t>ジッシ</t>
    </rPh>
    <rPh sb="168" eb="169">
      <t>ヒ</t>
    </rPh>
    <rPh sb="170" eb="171">
      <t>ワタ</t>
    </rPh>
    <rPh sb="173" eb="174">
      <t>オク</t>
    </rPh>
    <rPh sb="179" eb="183">
      <t>ウンエイカイシ</t>
    </rPh>
    <rPh sb="197" eb="199">
      <t>ジッシ</t>
    </rPh>
    <rPh sb="212" eb="215">
      <t>カイショゴ</t>
    </rPh>
    <rPh sb="216" eb="218">
      <t>ヘイジツ</t>
    </rPh>
    <rPh sb="219" eb="222">
      <t>ドヨウビ</t>
    </rPh>
    <rPh sb="223" eb="225">
      <t>ズイジ</t>
    </rPh>
    <rPh sb="225" eb="230">
      <t>ケンガクセツメイカイ</t>
    </rPh>
    <rPh sb="231" eb="234">
      <t>タイケンカイ</t>
    </rPh>
    <rPh sb="235" eb="237">
      <t>ジッシ</t>
    </rPh>
    <rPh sb="242" eb="244">
      <t>ジョウセツ</t>
    </rPh>
    <rPh sb="250" eb="254">
      <t>ウンエイジギョウ</t>
    </rPh>
    <rPh sb="340" eb="342">
      <t>トモ</t>
    </rPh>
    <rPh sb="346" eb="348">
      <t>リョウシンノヘ</t>
    </rPh>
    <rPh sb="467" eb="469">
      <t>ユウショク</t>
    </rPh>
    <rPh sb="470" eb="474">
      <t>シュクダイ</t>
    </rPh>
    <rPh sb="475" eb="481">
      <t>シゼn</t>
    </rPh>
    <rPh sb="482" eb="485">
      <t>アンテイ</t>
    </rPh>
    <rPh sb="486" eb="488">
      <t>テイキョウシテ</t>
    </rPh>
    <rPh sb="494" eb="497">
      <t>カイショ</t>
    </rPh>
    <rPh sb="500" eb="502">
      <t>ジモト</t>
    </rPh>
    <rPh sb="502" eb="505">
      <t>z</t>
    </rPh>
    <rPh sb="506" eb="507">
      <t>カタ</t>
    </rPh>
    <rPh sb="508" eb="510">
      <t>キンリn</t>
    </rPh>
    <rPh sb="510" eb="514">
      <t>ショウチュウ</t>
    </rPh>
    <rPh sb="515" eb="518">
      <t>センセイ</t>
    </rPh>
    <rPh sb="519" eb="524">
      <t>キョウイク</t>
    </rPh>
    <rPh sb="525" eb="526">
      <t>カタガタ</t>
    </rPh>
    <rPh sb="528" eb="530">
      <t>サンカ</t>
    </rPh>
    <rPh sb="537" eb="541">
      <t>シゼンタイケン</t>
    </rPh>
    <rPh sb="547" eb="549">
      <t>マイニチ</t>
    </rPh>
    <rPh sb="549" eb="551">
      <t>ジッシ</t>
    </rPh>
    <phoneticPr fontId="1"/>
  </si>
  <si>
    <t>報告日付：2023年4月13日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</si>
</sst>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9"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sz val="11"/>
      <color theme="1"/>
      <name val="游ゴシック"/>
      <family val="2"/>
      <charset val="128"/>
      <scheme val="minor"/>
    </font>
    <font>
      <b/>
      <sz val="14"/>
      <color theme="1"/>
      <name val="メイリオ"/>
      <family val="3"/>
      <charset val="128"/>
    </font>
    <font>
      <sz val="11"/>
      <color rgb="FFFF0000"/>
      <name val="メイリオ"/>
      <family val="3"/>
      <charset val="128"/>
    </font>
    <font>
      <sz val="11"/>
      <color theme="1"/>
      <name val="メイリオ"/>
      <family val="3"/>
      <charset val="128"/>
    </font>
    <font>
      <sz val="14"/>
      <color theme="1"/>
      <name val="メイリオ"/>
      <family val="3"/>
      <charset val="128"/>
    </font>
    <font>
      <sz val="11"/>
      <name val="メイリオ"/>
      <family val="3"/>
      <charset val="128"/>
    </font>
    <font>
      <b/>
      <sz val="11"/>
      <color theme="1"/>
      <name val="メイリオ"/>
      <family val="3"/>
      <charset val="128"/>
    </font>
    <font>
      <u/>
      <sz val="11"/>
      <color theme="1"/>
      <name val="メイリオ"/>
      <family val="3"/>
      <charset val="128"/>
    </font>
    <font>
      <b/>
      <sz val="11"/>
      <color theme="1"/>
      <name val="ＭＳ Ｐゴシック"/>
      <family val="3"/>
      <charset val="128"/>
    </font>
    <font>
      <sz val="11"/>
      <color theme="1"/>
      <name val="游ゴシック"/>
      <family val="3"/>
      <charset val="128"/>
      <scheme val="minor"/>
    </font>
    <font>
      <sz val="12"/>
      <color theme="0" tint="-0.249977111117893"/>
      <name val="ＭＳ Ｐゴシック"/>
      <family val="3"/>
      <charset val="128"/>
    </font>
    <font>
      <u/>
      <sz val="11"/>
      <color theme="10"/>
      <name val="游ゴシック"/>
      <family val="2"/>
      <charset val="128"/>
      <scheme val="minor"/>
    </font>
  </fonts>
  <fills count="11">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CC"/>
        <bgColor indexed="64"/>
      </patternFill>
    </fill>
    <fill>
      <patternFill patternType="solid">
        <fgColor theme="2"/>
        <bgColor indexed="64"/>
      </patternFill>
    </fill>
  </fills>
  <borders count="41">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diagonalUp="1" diagonalDown="1">
      <left style="medium">
        <color auto="1"/>
      </left>
      <right style="medium">
        <color auto="1"/>
      </right>
      <top/>
      <bottom style="medium">
        <color auto="1"/>
      </bottom>
      <diagonal style="hair">
        <color auto="1"/>
      </diagonal>
    </border>
    <border diagonalUp="1" diagonalDown="1">
      <left/>
      <right style="medium">
        <color auto="1"/>
      </right>
      <top/>
      <bottom style="medium">
        <color auto="1"/>
      </bottom>
      <diagonal style="hair">
        <color auto="1"/>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diagonalDown="1">
      <left style="medium">
        <color auto="1"/>
      </left>
      <right/>
      <top/>
      <bottom/>
      <diagonal style="hair">
        <color auto="1"/>
      </diagonal>
    </border>
    <border diagonalDown="1">
      <left style="medium">
        <color auto="1"/>
      </left>
      <right style="medium">
        <color auto="1"/>
      </right>
      <top/>
      <bottom/>
      <diagonal style="hair">
        <color auto="1"/>
      </diagonal>
    </border>
    <border diagonalDown="1">
      <left style="medium">
        <color auto="1"/>
      </left>
      <right/>
      <top/>
      <bottom style="medium">
        <color auto="1"/>
      </bottom>
      <diagonal style="hair">
        <color auto="1"/>
      </diagonal>
    </border>
    <border diagonalDown="1">
      <left style="medium">
        <color auto="1"/>
      </left>
      <right style="medium">
        <color auto="1"/>
      </right>
      <top/>
      <bottom style="medium">
        <color auto="1"/>
      </bottom>
      <diagonal style="hair">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cellStyleXfs>
  <cellXfs count="153">
    <xf numFmtId="0" fontId="0" fillId="0" borderId="0" xfId="0">
      <alignment vertical="center"/>
    </xf>
    <xf numFmtId="0" fontId="3" fillId="0" borderId="3" xfId="0" applyFont="1" applyBorder="1" applyAlignment="1">
      <alignment horizontal="center" vertical="center"/>
    </xf>
    <xf numFmtId="38" fontId="12" fillId="0" borderId="0" xfId="1" applyFont="1" applyProtection="1">
      <alignment vertical="center"/>
      <protection locked="0"/>
    </xf>
    <xf numFmtId="38" fontId="10" fillId="0" borderId="0" xfId="1" applyFont="1" applyProtection="1">
      <alignment vertical="center"/>
      <protection locked="0"/>
    </xf>
    <xf numFmtId="38" fontId="11" fillId="0" borderId="0" xfId="1" applyFont="1" applyProtection="1">
      <alignment vertical="center"/>
      <protection locked="0"/>
    </xf>
    <xf numFmtId="38" fontId="10" fillId="0" borderId="0" xfId="1" applyFont="1" applyAlignment="1" applyProtection="1">
      <alignment horizontal="right" vertical="center"/>
      <protection locked="0"/>
    </xf>
    <xf numFmtId="38" fontId="10" fillId="0" borderId="0" xfId="1" applyFont="1" applyAlignment="1" applyProtection="1">
      <alignment horizontal="justify" vertical="center"/>
      <protection locked="0"/>
    </xf>
    <xf numFmtId="38" fontId="10" fillId="4" borderId="19" xfId="1" applyFont="1" applyFill="1" applyBorder="1" applyAlignment="1" applyProtection="1">
      <alignment horizontal="center" vertical="center"/>
      <protection locked="0"/>
    </xf>
    <xf numFmtId="38" fontId="10" fillId="4" borderId="21" xfId="1" applyFont="1" applyFill="1" applyBorder="1" applyAlignment="1" applyProtection="1">
      <alignment horizontal="center" vertical="center" wrapText="1"/>
      <protection locked="0"/>
    </xf>
    <xf numFmtId="38" fontId="10" fillId="4" borderId="22" xfId="1" applyFont="1" applyFill="1" applyBorder="1" applyAlignment="1" applyProtection="1">
      <alignment horizontal="center" vertical="center"/>
      <protection locked="0"/>
    </xf>
    <xf numFmtId="38" fontId="10" fillId="4" borderId="21" xfId="1" applyFont="1" applyFill="1" applyBorder="1" applyAlignment="1" applyProtection="1">
      <alignment horizontal="justify" vertical="center"/>
      <protection locked="0"/>
    </xf>
    <xf numFmtId="38" fontId="10" fillId="0" borderId="23" xfId="1" applyFont="1" applyBorder="1" applyAlignment="1" applyProtection="1">
      <alignment horizontal="right" vertical="center"/>
      <protection locked="0"/>
    </xf>
    <xf numFmtId="38" fontId="12" fillId="9" borderId="18" xfId="1" applyFont="1" applyFill="1" applyBorder="1" applyAlignment="1" applyProtection="1">
      <alignment horizontal="right" vertical="center"/>
      <protection locked="0"/>
    </xf>
    <xf numFmtId="38" fontId="10" fillId="0" borderId="24" xfId="1" applyFont="1" applyBorder="1" applyAlignment="1" applyProtection="1">
      <alignment horizontal="right" vertical="center"/>
      <protection locked="0"/>
    </xf>
    <xf numFmtId="38" fontId="10" fillId="4" borderId="20" xfId="1" applyFont="1" applyFill="1" applyBorder="1" applyAlignment="1" applyProtection="1">
      <alignment horizontal="justify" vertical="center"/>
      <protection locked="0"/>
    </xf>
    <xf numFmtId="38" fontId="10" fillId="0" borderId="2" xfId="1" applyFont="1" applyBorder="1" applyAlignment="1" applyProtection="1">
      <alignment horizontal="right" vertical="center"/>
      <protection locked="0"/>
    </xf>
    <xf numFmtId="38" fontId="10" fillId="8" borderId="20" xfId="1" applyFont="1" applyFill="1" applyBorder="1" applyAlignment="1" applyProtection="1">
      <alignment horizontal="right" vertical="center"/>
      <protection locked="0"/>
    </xf>
    <xf numFmtId="38" fontId="10" fillId="4" borderId="26" xfId="1" applyFont="1" applyFill="1" applyBorder="1" applyAlignment="1" applyProtection="1">
      <alignment horizontal="center" vertical="center"/>
      <protection locked="0"/>
    </xf>
    <xf numFmtId="38" fontId="10" fillId="4" borderId="27" xfId="1" applyFont="1" applyFill="1" applyBorder="1" applyAlignment="1" applyProtection="1">
      <alignment horizontal="center" vertical="center"/>
      <protection locked="0"/>
    </xf>
    <xf numFmtId="38" fontId="13" fillId="4" borderId="20" xfId="1" applyFont="1" applyFill="1" applyBorder="1" applyAlignment="1" applyProtection="1">
      <alignment horizontal="justify" vertical="center"/>
      <protection locked="0"/>
    </xf>
    <xf numFmtId="38" fontId="10" fillId="0" borderId="2" xfId="1" applyFont="1" applyBorder="1" applyProtection="1">
      <alignment vertical="center"/>
      <protection locked="0"/>
    </xf>
    <xf numFmtId="38" fontId="10" fillId="4" borderId="24" xfId="1" applyFont="1" applyFill="1" applyBorder="1" applyAlignment="1" applyProtection="1">
      <alignment horizontal="center" vertical="center" wrapText="1"/>
      <protection locked="0"/>
    </xf>
    <xf numFmtId="38" fontId="10" fillId="4" borderId="25" xfId="1" applyFont="1" applyFill="1" applyBorder="1" applyAlignment="1" applyProtection="1">
      <alignment horizontal="center" vertical="center" wrapText="1"/>
      <protection locked="0"/>
    </xf>
    <xf numFmtId="38" fontId="10" fillId="0" borderId="29" xfId="1" applyFont="1" applyBorder="1" applyAlignment="1" applyProtection="1">
      <alignment horizontal="left" vertical="center" wrapText="1"/>
      <protection locked="0"/>
    </xf>
    <xf numFmtId="38" fontId="9" fillId="0" borderId="18" xfId="1" applyFont="1" applyBorder="1" applyAlignment="1" applyProtection="1">
      <alignment vertical="center"/>
      <protection locked="0"/>
    </xf>
    <xf numFmtId="38" fontId="10" fillId="0" borderId="29" xfId="1" applyFont="1" applyBorder="1" applyAlignment="1" applyProtection="1">
      <alignment horizontal="right" vertical="center"/>
      <protection locked="0"/>
    </xf>
    <xf numFmtId="38" fontId="10" fillId="0" borderId="21" xfId="1" applyFont="1" applyBorder="1" applyAlignment="1" applyProtection="1">
      <alignment horizontal="right" vertical="center"/>
      <protection locked="0"/>
    </xf>
    <xf numFmtId="38" fontId="9" fillId="0" borderId="21" xfId="1" applyFont="1" applyBorder="1" applyAlignment="1" applyProtection="1">
      <alignment vertical="center"/>
      <protection locked="0"/>
    </xf>
    <xf numFmtId="38" fontId="10" fillId="0" borderId="21" xfId="1" applyFont="1" applyBorder="1" applyAlignment="1" applyProtection="1">
      <alignment vertical="center" wrapText="1"/>
      <protection locked="0"/>
    </xf>
    <xf numFmtId="0" fontId="10" fillId="4" borderId="30" xfId="0" applyFont="1" applyFill="1" applyBorder="1" applyProtection="1">
      <alignment vertical="center"/>
      <protection locked="0"/>
    </xf>
    <xf numFmtId="38" fontId="10" fillId="4" borderId="31" xfId="1" applyFont="1" applyFill="1" applyBorder="1" applyAlignment="1" applyProtection="1">
      <alignment horizontal="right" vertical="center"/>
      <protection locked="0"/>
    </xf>
    <xf numFmtId="38" fontId="10" fillId="4" borderId="32" xfId="1" applyFont="1" applyFill="1" applyBorder="1" applyAlignment="1" applyProtection="1">
      <alignment horizontal="right" vertical="center"/>
      <protection locked="0"/>
    </xf>
    <xf numFmtId="0" fontId="10" fillId="4" borderId="20" xfId="0" applyFont="1" applyFill="1" applyBorder="1" applyAlignment="1" applyProtection="1">
      <alignment vertical="center" wrapText="1"/>
      <protection locked="0"/>
    </xf>
    <xf numFmtId="38" fontId="10" fillId="4" borderId="33" xfId="1" applyFont="1" applyFill="1" applyBorder="1" applyAlignment="1" applyProtection="1">
      <alignment horizontal="right" vertical="center"/>
      <protection locked="0"/>
    </xf>
    <xf numFmtId="38" fontId="10" fillId="4" borderId="34" xfId="1" applyFont="1" applyFill="1" applyBorder="1" applyAlignment="1" applyProtection="1">
      <alignment horizontal="right" vertical="center"/>
      <protection locked="0"/>
    </xf>
    <xf numFmtId="38" fontId="13" fillId="4" borderId="16" xfId="1" applyFont="1" applyFill="1" applyBorder="1" applyAlignment="1" applyProtection="1">
      <alignment horizontal="justify" vertical="center"/>
      <protection locked="0"/>
    </xf>
    <xf numFmtId="38" fontId="13" fillId="4" borderId="30" xfId="1" applyFont="1" applyFill="1" applyBorder="1" applyAlignment="1" applyProtection="1">
      <alignment vertical="center" wrapText="1"/>
      <protection locked="0"/>
    </xf>
    <xf numFmtId="0" fontId="2" fillId="0" borderId="0" xfId="0" applyFont="1" applyProtection="1">
      <alignment vertical="center"/>
      <protection locked="0"/>
    </xf>
    <xf numFmtId="38" fontId="13" fillId="0" borderId="0" xfId="1" applyFont="1" applyFill="1" applyBorder="1" applyAlignment="1" applyProtection="1">
      <alignment horizontal="right" vertical="center"/>
      <protection locked="0"/>
    </xf>
    <xf numFmtId="38" fontId="10" fillId="0" borderId="0" xfId="1" applyFont="1" applyBorder="1" applyProtection="1">
      <alignment vertical="center"/>
      <protection locked="0"/>
    </xf>
    <xf numFmtId="38" fontId="14" fillId="0" borderId="0" xfId="1" applyFont="1" applyAlignment="1" applyProtection="1">
      <alignment vertical="top"/>
      <protection locked="0"/>
    </xf>
    <xf numFmtId="38" fontId="10" fillId="0" borderId="0" xfId="1" applyFont="1" applyAlignment="1" applyProtection="1">
      <alignment vertical="center"/>
      <protection locked="0"/>
    </xf>
    <xf numFmtId="38" fontId="14" fillId="0" borderId="0" xfId="1" applyFont="1" applyAlignment="1" applyProtection="1">
      <alignment vertical="top" wrapText="1"/>
      <protection locked="0"/>
    </xf>
    <xf numFmtId="0" fontId="15" fillId="0" borderId="23" xfId="0" applyFont="1" applyBorder="1" applyAlignment="1" applyProtection="1">
      <alignment vertical="center" wrapText="1"/>
      <protection locked="0"/>
    </xf>
    <xf numFmtId="38" fontId="13" fillId="0" borderId="23" xfId="1" applyFont="1" applyFill="1" applyBorder="1" applyAlignment="1" applyProtection="1">
      <alignment horizontal="left" vertical="center"/>
      <protection locked="0"/>
    </xf>
    <xf numFmtId="38" fontId="10" fillId="0" borderId="23" xfId="1" applyFont="1" applyBorder="1" applyProtection="1">
      <alignment vertical="center"/>
      <protection locked="0"/>
    </xf>
    <xf numFmtId="38" fontId="10" fillId="0" borderId="35" xfId="1" applyFont="1" applyBorder="1" applyAlignment="1" applyProtection="1">
      <alignment vertical="center" wrapText="1"/>
      <protection locked="0"/>
    </xf>
    <xf numFmtId="38" fontId="10" fillId="0" borderId="37" xfId="1" applyFont="1" applyBorder="1" applyAlignment="1" applyProtection="1">
      <alignment vertical="center" wrapText="1"/>
      <protection locked="0"/>
    </xf>
    <xf numFmtId="0" fontId="10" fillId="0" borderId="0" xfId="1" applyNumberFormat="1" applyFont="1" applyProtection="1">
      <alignment vertical="center"/>
      <protection locked="0"/>
    </xf>
    <xf numFmtId="38" fontId="12" fillId="0" borderId="39" xfId="1" applyFont="1" applyBorder="1" applyAlignment="1" applyProtection="1">
      <alignment vertical="center" wrapText="1"/>
      <protection locked="0"/>
    </xf>
    <xf numFmtId="0" fontId="10" fillId="0" borderId="0" xfId="1" applyNumberFormat="1" applyFont="1" applyAlignment="1" applyProtection="1">
      <alignment vertical="center" wrapText="1"/>
      <protection locked="0"/>
    </xf>
    <xf numFmtId="38" fontId="10" fillId="0" borderId="0" xfId="1" applyFont="1" applyBorder="1" applyAlignment="1" applyProtection="1">
      <alignment vertical="center"/>
      <protection locked="0"/>
    </xf>
    <xf numFmtId="38" fontId="10" fillId="4" borderId="18" xfId="1" applyFont="1" applyFill="1" applyBorder="1" applyAlignment="1" applyProtection="1">
      <alignment horizontal="right" vertical="center" wrapText="1"/>
    </xf>
    <xf numFmtId="38" fontId="10" fillId="3" borderId="19" xfId="1" applyFont="1" applyFill="1" applyBorder="1" applyAlignment="1" applyProtection="1">
      <alignment horizontal="right" vertical="center"/>
    </xf>
    <xf numFmtId="38" fontId="10" fillId="4" borderId="25" xfId="1" applyFont="1" applyFill="1" applyBorder="1" applyAlignment="1" applyProtection="1">
      <alignment horizontal="right" vertical="center"/>
    </xf>
    <xf numFmtId="38" fontId="13" fillId="4" borderId="28" xfId="1" applyFont="1" applyFill="1" applyBorder="1" applyAlignment="1" applyProtection="1">
      <alignment horizontal="right" vertical="center"/>
    </xf>
    <xf numFmtId="38" fontId="13" fillId="2" borderId="28" xfId="1" applyFont="1" applyFill="1" applyBorder="1" applyAlignment="1" applyProtection="1">
      <alignment horizontal="right" vertical="center"/>
    </xf>
    <xf numFmtId="38" fontId="13" fillId="4" borderId="16" xfId="1" applyFont="1" applyFill="1" applyBorder="1" applyAlignment="1" applyProtection="1">
      <alignment horizontal="right" vertical="center"/>
    </xf>
    <xf numFmtId="38" fontId="13" fillId="4" borderId="20" xfId="1" applyFont="1" applyFill="1" applyBorder="1" applyAlignment="1" applyProtection="1">
      <alignment horizontal="right" vertical="center" wrapText="1"/>
    </xf>
    <xf numFmtId="38" fontId="10" fillId="4" borderId="17" xfId="1" applyFont="1" applyFill="1" applyBorder="1" applyProtection="1">
      <alignment vertical="center"/>
    </xf>
    <xf numFmtId="41" fontId="10" fillId="4" borderId="30" xfId="1" applyNumberFormat="1" applyFont="1" applyFill="1" applyBorder="1" applyAlignment="1" applyProtection="1">
      <alignment horizontal="right" vertical="center"/>
    </xf>
    <xf numFmtId="38" fontId="10" fillId="4" borderId="29" xfId="1" applyFont="1" applyFill="1" applyBorder="1" applyAlignment="1" applyProtection="1">
      <alignment horizontal="right" vertical="center" wrapText="1"/>
    </xf>
    <xf numFmtId="38" fontId="13" fillId="4" borderId="30" xfId="1" applyFont="1" applyFill="1" applyBorder="1" applyAlignment="1" applyProtection="1">
      <alignment horizontal="right" vertical="center"/>
    </xf>
    <xf numFmtId="38" fontId="13" fillId="2" borderId="1" xfId="1" applyFont="1" applyFill="1" applyBorder="1" applyProtection="1">
      <alignment vertical="center"/>
    </xf>
    <xf numFmtId="38" fontId="13" fillId="4" borderId="16" xfId="1" applyFont="1" applyFill="1" applyBorder="1" applyAlignment="1" applyProtection="1">
      <alignment horizontal="right" vertical="center" wrapText="1"/>
    </xf>
    <xf numFmtId="38" fontId="10" fillId="0" borderId="36" xfId="1" applyFont="1" applyBorder="1" applyAlignment="1" applyProtection="1">
      <alignment vertical="center" wrapText="1"/>
    </xf>
    <xf numFmtId="38" fontId="10" fillId="0" borderId="38" xfId="1" applyFont="1" applyBorder="1" applyAlignment="1" applyProtection="1">
      <alignment vertical="center" wrapText="1"/>
    </xf>
    <xf numFmtId="38" fontId="10" fillId="0" borderId="40" xfId="1" applyFont="1" applyBorder="1" applyAlignment="1" applyProtection="1">
      <alignment vertical="center" wrapText="1"/>
    </xf>
    <xf numFmtId="0" fontId="3" fillId="0" borderId="0" xfId="0" applyFont="1" applyProtection="1">
      <alignment vertical="center"/>
      <protection locked="0"/>
    </xf>
    <xf numFmtId="0" fontId="4" fillId="0" borderId="0" xfId="0" applyFont="1" applyProtection="1">
      <alignment vertical="center"/>
      <protection locked="0"/>
    </xf>
    <xf numFmtId="0" fontId="4" fillId="0" borderId="2" xfId="0" applyFont="1" applyBorder="1" applyProtection="1">
      <alignment vertical="center"/>
      <protection locked="0"/>
    </xf>
    <xf numFmtId="0" fontId="4" fillId="0" borderId="2"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5" fillId="6" borderId="0" xfId="0" applyFont="1" applyFill="1" applyProtection="1">
      <alignment vertical="center"/>
      <protection locked="0"/>
    </xf>
    <xf numFmtId="0" fontId="4" fillId="0" borderId="0" xfId="0" applyFont="1" applyAlignment="1" applyProtection="1">
      <alignment horizontal="left" vertical="center"/>
      <protection locked="0"/>
    </xf>
    <xf numFmtId="38" fontId="10" fillId="4" borderId="18" xfId="1" applyFont="1" applyFill="1" applyBorder="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2" xfId="0" applyFont="1" applyBorder="1" applyAlignment="1" applyProtection="1">
      <alignment horizontal="center" vertical="center" wrapText="1"/>
      <protection locked="0"/>
    </xf>
    <xf numFmtId="38" fontId="4" fillId="10" borderId="1" xfId="0" applyNumberFormat="1" applyFont="1" applyFill="1" applyBorder="1" applyAlignment="1">
      <alignment horizontal="right" vertical="center" wrapText="1"/>
    </xf>
    <xf numFmtId="0" fontId="5" fillId="10" borderId="1" xfId="0" applyFont="1" applyFill="1" applyBorder="1" applyAlignment="1">
      <alignment horizontal="right" vertical="center" wrapText="1"/>
    </xf>
    <xf numFmtId="0" fontId="4" fillId="2" borderId="2" xfId="0" applyFont="1" applyFill="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4" fillId="8" borderId="2" xfId="0" applyFont="1" applyFill="1" applyBorder="1" applyAlignment="1" applyProtection="1">
      <alignment horizontal="left" vertical="center"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9" borderId="2" xfId="0" applyFont="1" applyFill="1" applyBorder="1" applyAlignment="1" applyProtection="1">
      <alignment horizontal="left" vertical="center" wrapText="1"/>
      <protection locked="0"/>
    </xf>
    <xf numFmtId="0" fontId="4" fillId="7" borderId="2" xfId="0" applyFont="1" applyFill="1" applyBorder="1" applyAlignment="1" applyProtection="1">
      <alignment horizontal="left" vertical="center" wrapText="1"/>
      <protection locked="0"/>
    </xf>
    <xf numFmtId="0" fontId="4" fillId="0" borderId="7"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0" xfId="0" applyFont="1" applyAlignment="1" applyProtection="1">
      <alignment horizontal="center" vertical="center"/>
      <protection locked="0"/>
    </xf>
    <xf numFmtId="0" fontId="6" fillId="0" borderId="5"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0" fontId="6" fillId="0" borderId="9" xfId="0" applyFont="1" applyBorder="1" applyAlignment="1" applyProtection="1">
      <alignment horizontal="left" vertical="top"/>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6" fillId="0" borderId="0" xfId="0" applyFont="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6" fillId="0" borderId="0" xfId="0" applyFont="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5" fillId="0" borderId="4" xfId="0" applyFont="1" applyBorder="1" applyAlignment="1" applyProtection="1">
      <alignment horizontal="left" vertical="top" wrapText="1"/>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0" borderId="3" xfId="0" applyFont="1" applyBorder="1" applyAlignment="1">
      <alignment horizontal="left" vertical="center" shrinkToFit="1"/>
    </xf>
    <xf numFmtId="0" fontId="18" fillId="0" borderId="4" xfId="3" applyBorder="1" applyAlignment="1" applyProtection="1">
      <alignment horizontal="left" vertical="top" wrapText="1"/>
      <protection locked="0"/>
    </xf>
    <xf numFmtId="38" fontId="10" fillId="4" borderId="18" xfId="1" applyFont="1" applyFill="1" applyBorder="1" applyAlignment="1" applyProtection="1">
      <alignment horizontal="center" vertical="center" wrapText="1"/>
      <protection locked="0"/>
    </xf>
    <xf numFmtId="38" fontId="10" fillId="4" borderId="20" xfId="1" applyFont="1" applyFill="1" applyBorder="1" applyAlignment="1" applyProtection="1">
      <alignment horizontal="center" vertical="center" wrapText="1"/>
      <protection locked="0"/>
    </xf>
    <xf numFmtId="38" fontId="13" fillId="5" borderId="3" xfId="1" applyFont="1" applyFill="1" applyBorder="1" applyAlignment="1" applyProtection="1">
      <alignment horizontal="center" vertical="center"/>
      <protection locked="0"/>
    </xf>
    <xf numFmtId="38" fontId="8" fillId="0" borderId="0" xfId="1" applyFont="1" applyAlignment="1" applyProtection="1">
      <alignment horizontal="left" vertical="center"/>
      <protection locked="0"/>
    </xf>
    <xf numFmtId="38" fontId="10" fillId="0" borderId="14" xfId="1" applyFont="1" applyBorder="1" applyProtection="1">
      <alignment vertical="center"/>
      <protection locked="0"/>
    </xf>
    <xf numFmtId="38" fontId="10" fillId="0" borderId="15" xfId="1" applyFont="1" applyBorder="1" applyProtection="1">
      <alignment vertical="center"/>
      <protection locked="0"/>
    </xf>
    <xf numFmtId="38" fontId="10" fillId="0" borderId="16" xfId="1" applyFont="1" applyBorder="1" applyAlignment="1" applyProtection="1">
      <alignment horizontal="center" vertical="center"/>
      <protection locked="0"/>
    </xf>
    <xf numFmtId="38" fontId="10" fillId="0" borderId="17" xfId="1" applyFont="1" applyBorder="1" applyAlignment="1" applyProtection="1">
      <alignment horizontal="center" vertical="center"/>
      <protection locked="0"/>
    </xf>
    <xf numFmtId="38" fontId="10" fillId="0" borderId="2" xfId="1" applyFont="1" applyBorder="1" applyAlignment="1" applyProtection="1">
      <alignment horizontal="center" vertical="center"/>
      <protection locked="0"/>
    </xf>
    <xf numFmtId="38" fontId="10" fillId="4" borderId="18" xfId="1" applyFont="1" applyFill="1" applyBorder="1" applyAlignment="1" applyProtection="1">
      <alignment horizontal="center" vertical="center"/>
      <protection locked="0"/>
    </xf>
    <xf numFmtId="38" fontId="10" fillId="4" borderId="20" xfId="1" applyFont="1" applyFill="1" applyBorder="1" applyAlignment="1" applyProtection="1">
      <alignment horizontal="center" vertical="center"/>
      <protection locked="0"/>
    </xf>
    <xf numFmtId="38" fontId="13" fillId="0" borderId="3" xfId="1" applyFont="1" applyBorder="1" applyAlignment="1" applyProtection="1">
      <alignment horizontal="center" vertical="center"/>
    </xf>
  </cellXfs>
  <cellStyles count="4">
    <cellStyle name="ハイパーリンク" xfId="3" builtinId="8"/>
    <cellStyle name="桁区切り" xfId="1" builtinId="6"/>
    <cellStyle name="標準" xfId="0" builtinId="0"/>
    <cellStyle name="標準 2" xfId="2"/>
  </cellStyles>
  <dxfs count="14">
    <dxf>
      <font>
        <color auto="1"/>
      </font>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rgb="FFFF0000"/>
        </patternFill>
      </fill>
    </dxf>
    <dxf>
      <fill>
        <patternFill>
          <bgColor rgb="FFFF0000"/>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xdr:col>
      <xdr:colOff>112059</xdr:colOff>
      <xdr:row>28</xdr:row>
      <xdr:rowOff>44823</xdr:rowOff>
    </xdr:from>
    <xdr:to>
      <xdr:col>5</xdr:col>
      <xdr:colOff>649941</xdr:colOff>
      <xdr:row>29</xdr:row>
      <xdr:rowOff>224118</xdr:rowOff>
    </xdr:to>
    <xdr:sp macro="" textlink="">
      <xdr:nvSpPr>
        <xdr:cNvPr id="2" name="右矢印 1">
          <a:extLst>
            <a:ext uri="{FF2B5EF4-FFF2-40B4-BE49-F238E27FC236}">
              <a16:creationId xmlns:a16="http://schemas.microsoft.com/office/drawing/2014/main" xmlns=""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50</xdr:row>
      <xdr:rowOff>44823</xdr:rowOff>
    </xdr:from>
    <xdr:to>
      <xdr:col>5</xdr:col>
      <xdr:colOff>649941</xdr:colOff>
      <xdr:row>51</xdr:row>
      <xdr:rowOff>224118</xdr:rowOff>
    </xdr:to>
    <xdr:sp macro="" textlink="">
      <xdr:nvSpPr>
        <xdr:cNvPr id="3" name="右矢印 8">
          <a:extLst>
            <a:ext uri="{FF2B5EF4-FFF2-40B4-BE49-F238E27FC236}">
              <a16:creationId xmlns:a16="http://schemas.microsoft.com/office/drawing/2014/main" xmlns="" id="{00000000-0008-0000-0000-000003000000}"/>
            </a:ext>
          </a:extLst>
        </xdr:cNvPr>
        <xdr:cNvSpPr/>
      </xdr:nvSpPr>
      <xdr:spPr>
        <a:xfrm>
          <a:off x="3731559" y="12490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72</xdr:row>
      <xdr:rowOff>44823</xdr:rowOff>
    </xdr:from>
    <xdr:to>
      <xdr:col>5</xdr:col>
      <xdr:colOff>649941</xdr:colOff>
      <xdr:row>73</xdr:row>
      <xdr:rowOff>224118</xdr:rowOff>
    </xdr:to>
    <xdr:sp macro="" textlink="">
      <xdr:nvSpPr>
        <xdr:cNvPr id="4" name="右矢印 9">
          <a:extLst>
            <a:ext uri="{FF2B5EF4-FFF2-40B4-BE49-F238E27FC236}">
              <a16:creationId xmlns:a16="http://schemas.microsoft.com/office/drawing/2014/main" xmlns="" id="{00000000-0008-0000-0000-000004000000}"/>
            </a:ext>
          </a:extLst>
        </xdr:cNvPr>
        <xdr:cNvSpPr/>
      </xdr:nvSpPr>
      <xdr:spPr>
        <a:xfrm>
          <a:off x="3731559" y="1807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91</xdr:row>
      <xdr:rowOff>44823</xdr:rowOff>
    </xdr:from>
    <xdr:to>
      <xdr:col>5</xdr:col>
      <xdr:colOff>649941</xdr:colOff>
      <xdr:row>92</xdr:row>
      <xdr:rowOff>224118</xdr:rowOff>
    </xdr:to>
    <xdr:sp macro="" textlink="">
      <xdr:nvSpPr>
        <xdr:cNvPr id="5" name="右矢印 10">
          <a:extLst>
            <a:ext uri="{FF2B5EF4-FFF2-40B4-BE49-F238E27FC236}">
              <a16:creationId xmlns:a16="http://schemas.microsoft.com/office/drawing/2014/main" xmlns="" id="{00000000-0008-0000-0000-000005000000}"/>
            </a:ext>
          </a:extLst>
        </xdr:cNvPr>
        <xdr:cNvSpPr/>
      </xdr:nvSpPr>
      <xdr:spPr>
        <a:xfrm>
          <a:off x="3731559" y="2341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155</xdr:row>
      <xdr:rowOff>44823</xdr:rowOff>
    </xdr:from>
    <xdr:to>
      <xdr:col>5</xdr:col>
      <xdr:colOff>649941</xdr:colOff>
      <xdr:row>156</xdr:row>
      <xdr:rowOff>224118</xdr:rowOff>
    </xdr:to>
    <xdr:sp macro="" textlink="">
      <xdr:nvSpPr>
        <xdr:cNvPr id="6" name="右矢印 11">
          <a:extLst>
            <a:ext uri="{FF2B5EF4-FFF2-40B4-BE49-F238E27FC236}">
              <a16:creationId xmlns:a16="http://schemas.microsoft.com/office/drawing/2014/main" xmlns="" id="{00000000-0008-0000-0000-000006000000}"/>
            </a:ext>
          </a:extLst>
        </xdr:cNvPr>
        <xdr:cNvSpPr/>
      </xdr:nvSpPr>
      <xdr:spPr>
        <a:xfrm>
          <a:off x="3731559" y="4093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43</xdr:row>
      <xdr:rowOff>201610</xdr:rowOff>
    </xdr:from>
    <xdr:to>
      <xdr:col>5</xdr:col>
      <xdr:colOff>402168</xdr:colOff>
      <xdr:row>60</xdr:row>
      <xdr:rowOff>95250</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9526" y="10463210"/>
          <a:ext cx="6564842" cy="3665540"/>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48</xdr:row>
      <xdr:rowOff>136525</xdr:rowOff>
    </xdr:from>
    <xdr:to>
      <xdr:col>0</xdr:col>
      <xdr:colOff>360365</xdr:colOff>
      <xdr:row>49</xdr:row>
      <xdr:rowOff>127000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12715" y="11503025"/>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47</xdr:row>
      <xdr:rowOff>65087</xdr:rowOff>
    </xdr:from>
    <xdr:to>
      <xdr:col>4</xdr:col>
      <xdr:colOff>1111250</xdr:colOff>
      <xdr:row>50</xdr:row>
      <xdr:rowOff>142876</xdr:rowOff>
    </xdr:to>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523875" y="11209337"/>
          <a:ext cx="5635625"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44</xdr:row>
      <xdr:rowOff>185737</xdr:rowOff>
    </xdr:from>
    <xdr:to>
      <xdr:col>1</xdr:col>
      <xdr:colOff>685800</xdr:colOff>
      <xdr:row>46</xdr:row>
      <xdr:rowOff>20637</xdr:rowOff>
    </xdr:to>
    <xdr:sp macro="" textlink="">
      <xdr:nvSpPr>
        <xdr:cNvPr id="5" name="テキスト ボックス 4">
          <a:extLst>
            <a:ext uri="{FF2B5EF4-FFF2-40B4-BE49-F238E27FC236}">
              <a16:creationId xmlns:a16="http://schemas.microsoft.com/office/drawing/2014/main" xmlns="" id="{00000000-0008-0000-0100-000005000000}"/>
            </a:ext>
          </a:extLst>
        </xdr:cNvPr>
        <xdr:cNvSpPr txBox="1"/>
      </xdr:nvSpPr>
      <xdr:spPr>
        <a:xfrm>
          <a:off x="523875" y="10663237"/>
          <a:ext cx="18954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52</xdr:row>
      <xdr:rowOff>49213</xdr:rowOff>
    </xdr:from>
    <xdr:to>
      <xdr:col>0</xdr:col>
      <xdr:colOff>360366</xdr:colOff>
      <xdr:row>53</xdr:row>
      <xdr:rowOff>39688</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12716" y="123047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51</xdr:row>
      <xdr:rowOff>80962</xdr:rowOff>
    </xdr:from>
    <xdr:to>
      <xdr:col>4</xdr:col>
      <xdr:colOff>1111250</xdr:colOff>
      <xdr:row>54</xdr:row>
      <xdr:rowOff>158751</xdr:rowOff>
    </xdr:to>
    <xdr:sp macro="" textlink="">
      <xdr:nvSpPr>
        <xdr:cNvPr id="7" name="テキスト ボックス 6">
          <a:extLst>
            <a:ext uri="{FF2B5EF4-FFF2-40B4-BE49-F238E27FC236}">
              <a16:creationId xmlns:a16="http://schemas.microsoft.com/office/drawing/2014/main" xmlns="" id="{00000000-0008-0000-0100-000007000000}"/>
            </a:ext>
          </a:extLst>
        </xdr:cNvPr>
        <xdr:cNvSpPr txBox="1"/>
      </xdr:nvSpPr>
      <xdr:spPr>
        <a:xfrm>
          <a:off x="547687" y="12114212"/>
          <a:ext cx="5611813"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56</xdr:row>
      <xdr:rowOff>74613</xdr:rowOff>
    </xdr:from>
    <xdr:to>
      <xdr:col>0</xdr:col>
      <xdr:colOff>377829</xdr:colOff>
      <xdr:row>57</xdr:row>
      <xdr:rowOff>65088</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30179" y="132191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55</xdr:row>
      <xdr:rowOff>106362</xdr:rowOff>
    </xdr:from>
    <xdr:to>
      <xdr:col>4</xdr:col>
      <xdr:colOff>1111250</xdr:colOff>
      <xdr:row>58</xdr:row>
      <xdr:rowOff>184151</xdr:rowOff>
    </xdr:to>
    <xdr:sp macro="" textlink="">
      <xdr:nvSpPr>
        <xdr:cNvPr id="9" name="テキスト ボックス 8">
          <a:extLst>
            <a:ext uri="{FF2B5EF4-FFF2-40B4-BE49-F238E27FC236}">
              <a16:creationId xmlns:a16="http://schemas.microsoft.com/office/drawing/2014/main" xmlns="" id="{00000000-0008-0000-0100-000009000000}"/>
            </a:ext>
          </a:extLst>
        </xdr:cNvPr>
        <xdr:cNvSpPr txBox="1"/>
      </xdr:nvSpPr>
      <xdr:spPr>
        <a:xfrm>
          <a:off x="565150" y="13028612"/>
          <a:ext cx="5594350"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48</xdr:row>
          <xdr:rowOff>142875</xdr:rowOff>
        </xdr:from>
        <xdr:to>
          <xdr:col>0</xdr:col>
          <xdr:colOff>447675</xdr:colOff>
          <xdr:row>49</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52</xdr:row>
          <xdr:rowOff>9525</xdr:rowOff>
        </xdr:from>
        <xdr:to>
          <xdr:col>0</xdr:col>
          <xdr:colOff>428625</xdr:colOff>
          <xdr:row>53</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56</xdr:row>
          <xdr:rowOff>38100</xdr:rowOff>
        </xdr:from>
        <xdr:to>
          <xdr:col>0</xdr:col>
          <xdr:colOff>466725</xdr:colOff>
          <xdr:row>57</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xmlns=""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fields.canpan.info/report/detail/28416"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L174"/>
  <sheetViews>
    <sheetView showGridLines="0" view="pageBreakPreview" zoomScaleNormal="100" zoomScaleSheetLayoutView="100" workbookViewId="0">
      <selection activeCell="E7" sqref="E7"/>
    </sheetView>
  </sheetViews>
  <sheetFormatPr defaultColWidth="9" defaultRowHeight="20.25" customHeight="1" x14ac:dyDescent="0.4"/>
  <cols>
    <col min="1" max="11" width="9.5" style="69" customWidth="1"/>
    <col min="12" max="16384" width="9" style="37"/>
  </cols>
  <sheetData>
    <row r="2" spans="1:12" ht="20.25" customHeight="1" x14ac:dyDescent="0.4">
      <c r="A2" s="68" t="s">
        <v>71</v>
      </c>
    </row>
    <row r="3" spans="1:12" ht="20.25" customHeight="1" x14ac:dyDescent="0.4">
      <c r="A3" s="69" t="s">
        <v>0</v>
      </c>
    </row>
    <row r="4" spans="1:12" ht="20.25" customHeight="1" x14ac:dyDescent="0.4">
      <c r="H4" s="69" t="s">
        <v>124</v>
      </c>
    </row>
    <row r="6" spans="1:12" ht="20.25" customHeight="1" x14ac:dyDescent="0.4">
      <c r="H6" s="69" t="s">
        <v>80</v>
      </c>
    </row>
    <row r="7" spans="1:12" ht="36.75" customHeight="1" x14ac:dyDescent="0.4">
      <c r="H7" s="76" t="s">
        <v>106</v>
      </c>
      <c r="I7" s="76"/>
      <c r="J7" s="76"/>
      <c r="K7" s="76"/>
      <c r="L7" s="76"/>
    </row>
    <row r="8" spans="1:12" ht="20.25" customHeight="1" x14ac:dyDescent="0.4">
      <c r="H8" s="69" t="s">
        <v>81</v>
      </c>
    </row>
    <row r="9" spans="1:12" ht="20.25" customHeight="1" x14ac:dyDescent="0.4">
      <c r="H9" s="69" t="s">
        <v>82</v>
      </c>
    </row>
    <row r="10" spans="1:12" ht="20.25" customHeight="1" x14ac:dyDescent="0.4">
      <c r="H10" s="69" t="s">
        <v>83</v>
      </c>
    </row>
    <row r="11" spans="1:12" ht="20.25" customHeight="1" x14ac:dyDescent="0.4">
      <c r="H11" s="69" t="s">
        <v>84</v>
      </c>
    </row>
    <row r="12" spans="1:12" ht="20.25" customHeight="1" thickBot="1" x14ac:dyDescent="0.45">
      <c r="A12" s="70" t="s">
        <v>77</v>
      </c>
      <c r="B12" s="70"/>
      <c r="C12" s="70"/>
      <c r="D12" s="70"/>
      <c r="E12" s="70"/>
      <c r="F12" s="70"/>
    </row>
    <row r="13" spans="1:12" ht="20.25" customHeight="1" thickBot="1" x14ac:dyDescent="0.45">
      <c r="A13" s="86" t="s">
        <v>74</v>
      </c>
      <c r="B13" s="86"/>
      <c r="C13" s="71" t="s">
        <v>20</v>
      </c>
      <c r="D13" s="87">
        <f>'【フォーム】収支計算書　※提出必須'!B28</f>
        <v>21240000</v>
      </c>
      <c r="E13" s="88"/>
      <c r="F13" s="72" t="s">
        <v>73</v>
      </c>
    </row>
    <row r="14" spans="1:12" ht="20.25" customHeight="1" thickBot="1" x14ac:dyDescent="0.45">
      <c r="A14" s="90" t="s">
        <v>75</v>
      </c>
      <c r="B14" s="90"/>
      <c r="C14" s="71" t="s">
        <v>20</v>
      </c>
      <c r="D14" s="87">
        <f>'【フォーム】収支計算書　※提出必須'!B8</f>
        <v>0</v>
      </c>
      <c r="E14" s="88"/>
      <c r="F14" s="72" t="s">
        <v>73</v>
      </c>
      <c r="H14" s="37"/>
      <c r="I14" s="37"/>
      <c r="J14" s="37"/>
      <c r="K14" s="37"/>
    </row>
    <row r="15" spans="1:12" ht="20.25" customHeight="1" thickBot="1" x14ac:dyDescent="0.45">
      <c r="A15" s="90" t="s">
        <v>76</v>
      </c>
      <c r="B15" s="90"/>
      <c r="C15" s="71" t="s">
        <v>20</v>
      </c>
      <c r="D15" s="87">
        <f>'【フォーム】収支計算書　※提出必須'!B7</f>
        <v>21240000</v>
      </c>
      <c r="E15" s="88"/>
      <c r="F15" s="72" t="s">
        <v>73</v>
      </c>
      <c r="G15" s="73" t="s">
        <v>79</v>
      </c>
      <c r="H15" s="73"/>
      <c r="I15" s="73"/>
      <c r="J15" s="73"/>
      <c r="K15" s="73"/>
    </row>
    <row r="17" spans="1:11" ht="20.25" customHeight="1" thickBot="1" x14ac:dyDescent="0.45">
      <c r="A17" s="70" t="s">
        <v>78</v>
      </c>
      <c r="B17" s="70"/>
      <c r="C17" s="70"/>
      <c r="D17" s="70"/>
      <c r="E17" s="70"/>
      <c r="F17" s="70"/>
      <c r="G17" s="70"/>
      <c r="H17" s="70"/>
      <c r="I17" s="70"/>
      <c r="J17" s="70"/>
      <c r="K17" s="70"/>
    </row>
    <row r="18" spans="1:11" ht="20.25" customHeight="1" thickBot="1" x14ac:dyDescent="0.45">
      <c r="A18" s="86" t="s">
        <v>1</v>
      </c>
      <c r="B18" s="86"/>
      <c r="C18" s="71" t="s">
        <v>20</v>
      </c>
      <c r="D18" s="87">
        <f>'【フォーム】収支計算書　※提出必須'!C9</f>
        <v>20733140</v>
      </c>
      <c r="E18" s="88"/>
      <c r="F18" s="72" t="s">
        <v>73</v>
      </c>
      <c r="G18" s="89" t="s">
        <v>2</v>
      </c>
      <c r="H18" s="89"/>
      <c r="I18" s="89"/>
      <c r="J18" s="89"/>
      <c r="K18" s="89"/>
    </row>
    <row r="19" spans="1:11" ht="20.25" customHeight="1" thickBot="1" x14ac:dyDescent="0.45">
      <c r="A19" s="90" t="s">
        <v>3</v>
      </c>
      <c r="B19" s="90"/>
      <c r="C19" s="71" t="s">
        <v>20</v>
      </c>
      <c r="D19" s="87">
        <f>'【フォーム】収支計算書　※提出必須'!C8</f>
        <v>140</v>
      </c>
      <c r="E19" s="88"/>
      <c r="F19" s="72" t="s">
        <v>73</v>
      </c>
      <c r="G19" s="91" t="s">
        <v>4</v>
      </c>
      <c r="H19" s="91"/>
      <c r="I19" s="91"/>
      <c r="J19" s="91"/>
      <c r="K19" s="91"/>
    </row>
    <row r="20" spans="1:11" ht="20.25" customHeight="1" thickBot="1" x14ac:dyDescent="0.45">
      <c r="A20" s="90" t="s">
        <v>5</v>
      </c>
      <c r="B20" s="90"/>
      <c r="C20" s="71" t="s">
        <v>20</v>
      </c>
      <c r="D20" s="87">
        <f>'【フォーム】収支計算書　※提出必須'!C7</f>
        <v>20733000</v>
      </c>
      <c r="E20" s="88"/>
      <c r="F20" s="72" t="s">
        <v>73</v>
      </c>
      <c r="G20" s="98" t="s">
        <v>6</v>
      </c>
      <c r="H20" s="98"/>
      <c r="I20" s="98"/>
      <c r="J20" s="98"/>
      <c r="K20" s="98"/>
    </row>
    <row r="21" spans="1:11" ht="20.25" customHeight="1" thickBot="1" x14ac:dyDescent="0.45">
      <c r="A21" s="90" t="s">
        <v>7</v>
      </c>
      <c r="B21" s="90"/>
      <c r="C21" s="71" t="s">
        <v>20</v>
      </c>
      <c r="D21" s="87">
        <f>'【フォーム】収支計算書　※提出必須'!F7</f>
        <v>507000</v>
      </c>
      <c r="E21" s="88"/>
      <c r="F21" s="72" t="s">
        <v>73</v>
      </c>
      <c r="G21" s="99" t="s">
        <v>8</v>
      </c>
      <c r="H21" s="99"/>
      <c r="I21" s="99"/>
      <c r="J21" s="99"/>
      <c r="K21" s="99"/>
    </row>
    <row r="23" spans="1:11" ht="20.25" customHeight="1" x14ac:dyDescent="0.4">
      <c r="A23" s="69" t="s">
        <v>9</v>
      </c>
    </row>
    <row r="24" spans="1:11" ht="20.25" customHeight="1" x14ac:dyDescent="0.4">
      <c r="A24" s="69" t="s">
        <v>29</v>
      </c>
    </row>
    <row r="25" spans="1:11" ht="20.25" customHeight="1" x14ac:dyDescent="0.4">
      <c r="A25" s="69" t="s">
        <v>14</v>
      </c>
      <c r="G25" s="69" t="s">
        <v>15</v>
      </c>
    </row>
    <row r="26" spans="1:11" ht="20.25" customHeight="1" x14ac:dyDescent="0.4">
      <c r="A26" s="92" t="s">
        <v>110</v>
      </c>
      <c r="B26" s="93"/>
      <c r="C26" s="93"/>
      <c r="D26" s="93"/>
      <c r="E26" s="94"/>
      <c r="G26" s="92" t="s">
        <v>111</v>
      </c>
      <c r="H26" s="103"/>
      <c r="I26" s="103"/>
      <c r="J26" s="103"/>
      <c r="K26" s="104"/>
    </row>
    <row r="27" spans="1:11" ht="20.25" customHeight="1" x14ac:dyDescent="0.4">
      <c r="A27" s="100"/>
      <c r="B27" s="101"/>
      <c r="C27" s="101"/>
      <c r="D27" s="101"/>
      <c r="E27" s="102"/>
      <c r="G27" s="105"/>
      <c r="H27" s="106"/>
      <c r="I27" s="106"/>
      <c r="J27" s="106"/>
      <c r="K27" s="107"/>
    </row>
    <row r="28" spans="1:11" ht="20.25" customHeight="1" x14ac:dyDescent="0.4">
      <c r="A28" s="100"/>
      <c r="B28" s="101"/>
      <c r="C28" s="101"/>
      <c r="D28" s="101"/>
      <c r="E28" s="102"/>
      <c r="G28" s="105"/>
      <c r="H28" s="106"/>
      <c r="I28" s="106"/>
      <c r="J28" s="106"/>
      <c r="K28" s="107"/>
    </row>
    <row r="29" spans="1:11" ht="20.25" customHeight="1" x14ac:dyDescent="0.4">
      <c r="A29" s="100"/>
      <c r="B29" s="101"/>
      <c r="C29" s="101"/>
      <c r="D29" s="101"/>
      <c r="E29" s="102"/>
      <c r="F29" s="111"/>
      <c r="G29" s="105"/>
      <c r="H29" s="106"/>
      <c r="I29" s="106"/>
      <c r="J29" s="106"/>
      <c r="K29" s="107"/>
    </row>
    <row r="30" spans="1:11" ht="20.25" customHeight="1" x14ac:dyDescent="0.4">
      <c r="A30" s="100"/>
      <c r="B30" s="101"/>
      <c r="C30" s="101"/>
      <c r="D30" s="101"/>
      <c r="E30" s="102"/>
      <c r="F30" s="111"/>
      <c r="G30" s="105"/>
      <c r="H30" s="106"/>
      <c r="I30" s="106"/>
      <c r="J30" s="106"/>
      <c r="K30" s="107"/>
    </row>
    <row r="31" spans="1:11" ht="20.25" customHeight="1" x14ac:dyDescent="0.4">
      <c r="A31" s="100"/>
      <c r="B31" s="101"/>
      <c r="C31" s="101"/>
      <c r="D31" s="101"/>
      <c r="E31" s="102"/>
      <c r="G31" s="105"/>
      <c r="H31" s="106"/>
      <c r="I31" s="106"/>
      <c r="J31" s="106"/>
      <c r="K31" s="107"/>
    </row>
    <row r="32" spans="1:11" ht="20.25" customHeight="1" x14ac:dyDescent="0.4">
      <c r="A32" s="100"/>
      <c r="B32" s="101"/>
      <c r="C32" s="101"/>
      <c r="D32" s="101"/>
      <c r="E32" s="102"/>
      <c r="G32" s="105"/>
      <c r="H32" s="106"/>
      <c r="I32" s="106"/>
      <c r="J32" s="106"/>
      <c r="K32" s="107"/>
    </row>
    <row r="33" spans="1:11" ht="20.25" customHeight="1" x14ac:dyDescent="0.4">
      <c r="A33" s="100"/>
      <c r="B33" s="101"/>
      <c r="C33" s="101"/>
      <c r="D33" s="101"/>
      <c r="E33" s="102"/>
      <c r="G33" s="105"/>
      <c r="H33" s="106"/>
      <c r="I33" s="106"/>
      <c r="J33" s="106"/>
      <c r="K33" s="107"/>
    </row>
    <row r="34" spans="1:11" ht="20.25" customHeight="1" x14ac:dyDescent="0.4">
      <c r="A34" s="95"/>
      <c r="B34" s="96"/>
      <c r="C34" s="96"/>
      <c r="D34" s="96"/>
      <c r="E34" s="97"/>
      <c r="G34" s="108"/>
      <c r="H34" s="109"/>
      <c r="I34" s="109"/>
      <c r="J34" s="109"/>
      <c r="K34" s="110"/>
    </row>
    <row r="35" spans="1:11" ht="20.25" customHeight="1" x14ac:dyDescent="0.4">
      <c r="A35" s="69" t="s">
        <v>12</v>
      </c>
    </row>
    <row r="36" spans="1:11" ht="20.25" customHeight="1" x14ac:dyDescent="0.4">
      <c r="A36" s="77" t="s">
        <v>88</v>
      </c>
      <c r="B36" s="112"/>
      <c r="C36" s="112"/>
      <c r="D36" s="112"/>
      <c r="E36" s="112"/>
      <c r="F36" s="112"/>
      <c r="G36" s="112"/>
      <c r="H36" s="112"/>
      <c r="I36" s="112"/>
      <c r="J36" s="112"/>
      <c r="K36" s="113"/>
    </row>
    <row r="37" spans="1:11" ht="20.25" customHeight="1" x14ac:dyDescent="0.4">
      <c r="A37" s="114"/>
      <c r="B37" s="115"/>
      <c r="C37" s="115"/>
      <c r="D37" s="115"/>
      <c r="E37" s="115"/>
      <c r="F37" s="115"/>
      <c r="G37" s="115"/>
      <c r="H37" s="115"/>
      <c r="I37" s="115"/>
      <c r="J37" s="115"/>
      <c r="K37" s="116"/>
    </row>
    <row r="38" spans="1:11" ht="20.25" customHeight="1" x14ac:dyDescent="0.4">
      <c r="A38" s="69" t="s">
        <v>13</v>
      </c>
    </row>
    <row r="39" spans="1:11" ht="20.25" customHeight="1" x14ac:dyDescent="0.4">
      <c r="A39" s="92" t="s">
        <v>89</v>
      </c>
      <c r="B39" s="93"/>
      <c r="C39" s="93"/>
      <c r="D39" s="93"/>
      <c r="E39" s="93"/>
      <c r="F39" s="93"/>
      <c r="G39" s="93"/>
      <c r="H39" s="93"/>
      <c r="I39" s="93"/>
      <c r="J39" s="93"/>
      <c r="K39" s="94"/>
    </row>
    <row r="40" spans="1:11" ht="20.25" customHeight="1" x14ac:dyDescent="0.4">
      <c r="A40" s="95"/>
      <c r="B40" s="96"/>
      <c r="C40" s="96"/>
      <c r="D40" s="96"/>
      <c r="E40" s="96"/>
      <c r="F40" s="96"/>
      <c r="G40" s="96"/>
      <c r="H40" s="96"/>
      <c r="I40" s="96"/>
      <c r="J40" s="96"/>
      <c r="K40" s="97"/>
    </row>
    <row r="41" spans="1:11" ht="20.25" customHeight="1" x14ac:dyDescent="0.4">
      <c r="A41" s="69" t="s">
        <v>24</v>
      </c>
    </row>
    <row r="42" spans="1:11" ht="20.25" customHeight="1" x14ac:dyDescent="0.4">
      <c r="A42" s="77" t="s">
        <v>90</v>
      </c>
      <c r="B42" s="78"/>
      <c r="C42" s="78"/>
      <c r="D42" s="78"/>
      <c r="E42" s="78"/>
      <c r="F42" s="78"/>
      <c r="G42" s="78"/>
      <c r="H42" s="78"/>
      <c r="I42" s="78"/>
      <c r="J42" s="78"/>
      <c r="K42" s="79"/>
    </row>
    <row r="43" spans="1:11" ht="20.25" customHeight="1" x14ac:dyDescent="0.4">
      <c r="A43" s="80"/>
      <c r="B43" s="123"/>
      <c r="C43" s="123"/>
      <c r="D43" s="123"/>
      <c r="E43" s="123"/>
      <c r="F43" s="123"/>
      <c r="G43" s="123"/>
      <c r="H43" s="123"/>
      <c r="I43" s="123"/>
      <c r="J43" s="123"/>
      <c r="K43" s="82"/>
    </row>
    <row r="44" spans="1:11" ht="20.25" customHeight="1" x14ac:dyDescent="0.4">
      <c r="A44" s="83"/>
      <c r="B44" s="84"/>
      <c r="C44" s="84"/>
      <c r="D44" s="84"/>
      <c r="E44" s="84"/>
      <c r="F44" s="84"/>
      <c r="G44" s="84"/>
      <c r="H44" s="84"/>
      <c r="I44" s="84"/>
      <c r="J44" s="84"/>
      <c r="K44" s="85"/>
    </row>
    <row r="46" spans="1:11" ht="20.25" customHeight="1" x14ac:dyDescent="0.4">
      <c r="A46" s="69" t="s">
        <v>30</v>
      </c>
    </row>
    <row r="47" spans="1:11" ht="20.25" customHeight="1" x14ac:dyDescent="0.4">
      <c r="A47" s="69" t="s">
        <v>10</v>
      </c>
      <c r="G47" s="69" t="s">
        <v>11</v>
      </c>
    </row>
    <row r="48" spans="1:11" ht="20.25" customHeight="1" x14ac:dyDescent="0.4">
      <c r="A48" s="92" t="s">
        <v>112</v>
      </c>
      <c r="B48" s="93"/>
      <c r="C48" s="93"/>
      <c r="D48" s="93"/>
      <c r="E48" s="94"/>
      <c r="G48" s="92" t="s">
        <v>113</v>
      </c>
      <c r="H48" s="103"/>
      <c r="I48" s="103"/>
      <c r="J48" s="103"/>
      <c r="K48" s="104"/>
    </row>
    <row r="49" spans="1:11" ht="20.25" customHeight="1" x14ac:dyDescent="0.4">
      <c r="A49" s="100"/>
      <c r="B49" s="101"/>
      <c r="C49" s="101"/>
      <c r="D49" s="101"/>
      <c r="E49" s="102"/>
      <c r="G49" s="105"/>
      <c r="H49" s="106"/>
      <c r="I49" s="106"/>
      <c r="J49" s="106"/>
      <c r="K49" s="107"/>
    </row>
    <row r="50" spans="1:11" ht="20.25" customHeight="1" x14ac:dyDescent="0.4">
      <c r="A50" s="100"/>
      <c r="B50" s="101"/>
      <c r="C50" s="101"/>
      <c r="D50" s="101"/>
      <c r="E50" s="102"/>
      <c r="G50" s="105"/>
      <c r="H50" s="106"/>
      <c r="I50" s="106"/>
      <c r="J50" s="106"/>
      <c r="K50" s="107"/>
    </row>
    <row r="51" spans="1:11" ht="20.25" customHeight="1" x14ac:dyDescent="0.4">
      <c r="A51" s="100"/>
      <c r="B51" s="101"/>
      <c r="C51" s="101"/>
      <c r="D51" s="101"/>
      <c r="E51" s="102"/>
      <c r="F51" s="111"/>
      <c r="G51" s="105"/>
      <c r="H51" s="106"/>
      <c r="I51" s="106"/>
      <c r="J51" s="106"/>
      <c r="K51" s="107"/>
    </row>
    <row r="52" spans="1:11" ht="20.25" customHeight="1" x14ac:dyDescent="0.4">
      <c r="A52" s="100"/>
      <c r="B52" s="101"/>
      <c r="C52" s="101"/>
      <c r="D52" s="101"/>
      <c r="E52" s="102"/>
      <c r="F52" s="111"/>
      <c r="G52" s="105"/>
      <c r="H52" s="106"/>
      <c r="I52" s="106"/>
      <c r="J52" s="106"/>
      <c r="K52" s="107"/>
    </row>
    <row r="53" spans="1:11" ht="20.25" customHeight="1" x14ac:dyDescent="0.4">
      <c r="A53" s="100"/>
      <c r="B53" s="101"/>
      <c r="C53" s="101"/>
      <c r="D53" s="101"/>
      <c r="E53" s="102"/>
      <c r="G53" s="105"/>
      <c r="H53" s="106"/>
      <c r="I53" s="106"/>
      <c r="J53" s="106"/>
      <c r="K53" s="107"/>
    </row>
    <row r="54" spans="1:11" ht="20.25" customHeight="1" x14ac:dyDescent="0.4">
      <c r="A54" s="100"/>
      <c r="B54" s="101"/>
      <c r="C54" s="101"/>
      <c r="D54" s="101"/>
      <c r="E54" s="102"/>
      <c r="G54" s="105"/>
      <c r="H54" s="106"/>
      <c r="I54" s="106"/>
      <c r="J54" s="106"/>
      <c r="K54" s="107"/>
    </row>
    <row r="55" spans="1:11" ht="20.25" customHeight="1" x14ac:dyDescent="0.4">
      <c r="A55" s="100"/>
      <c r="B55" s="101"/>
      <c r="C55" s="101"/>
      <c r="D55" s="101"/>
      <c r="E55" s="102"/>
      <c r="G55" s="105"/>
      <c r="H55" s="106"/>
      <c r="I55" s="106"/>
      <c r="J55" s="106"/>
      <c r="K55" s="107"/>
    </row>
    <row r="56" spans="1:11" ht="20.25" customHeight="1" x14ac:dyDescent="0.4">
      <c r="A56" s="95"/>
      <c r="B56" s="96"/>
      <c r="C56" s="96"/>
      <c r="D56" s="96"/>
      <c r="E56" s="97"/>
      <c r="G56" s="108"/>
      <c r="H56" s="109"/>
      <c r="I56" s="109"/>
      <c r="J56" s="109"/>
      <c r="K56" s="110"/>
    </row>
    <row r="57" spans="1:11" ht="20.25" customHeight="1" x14ac:dyDescent="0.4">
      <c r="A57" s="69" t="s">
        <v>12</v>
      </c>
    </row>
    <row r="58" spans="1:11" ht="20.25" customHeight="1" x14ac:dyDescent="0.4">
      <c r="A58" s="92" t="s">
        <v>91</v>
      </c>
      <c r="B58" s="93"/>
      <c r="C58" s="93"/>
      <c r="D58" s="93"/>
      <c r="E58" s="93"/>
      <c r="F58" s="93"/>
      <c r="G58" s="93"/>
      <c r="H58" s="93"/>
      <c r="I58" s="93"/>
      <c r="J58" s="93"/>
      <c r="K58" s="94"/>
    </row>
    <row r="59" spans="1:11" ht="20.25" customHeight="1" x14ac:dyDescent="0.4">
      <c r="A59" s="95"/>
      <c r="B59" s="96"/>
      <c r="C59" s="96"/>
      <c r="D59" s="96"/>
      <c r="E59" s="96"/>
      <c r="F59" s="96"/>
      <c r="G59" s="96"/>
      <c r="H59" s="96"/>
      <c r="I59" s="96"/>
      <c r="J59" s="96"/>
      <c r="K59" s="97"/>
    </row>
    <row r="60" spans="1:11" ht="20.25" customHeight="1" x14ac:dyDescent="0.4">
      <c r="A60" s="69" t="s">
        <v>13</v>
      </c>
    </row>
    <row r="61" spans="1:11" ht="20.25" customHeight="1" x14ac:dyDescent="0.4">
      <c r="A61" s="92" t="s">
        <v>92</v>
      </c>
      <c r="B61" s="93"/>
      <c r="C61" s="93"/>
      <c r="D61" s="93"/>
      <c r="E61" s="93"/>
      <c r="F61" s="93"/>
      <c r="G61" s="93"/>
      <c r="H61" s="93"/>
      <c r="I61" s="93"/>
      <c r="J61" s="93"/>
      <c r="K61" s="94"/>
    </row>
    <row r="62" spans="1:11" ht="20.25" customHeight="1" x14ac:dyDescent="0.4">
      <c r="A62" s="95"/>
      <c r="B62" s="96"/>
      <c r="C62" s="96"/>
      <c r="D62" s="96"/>
      <c r="E62" s="96"/>
      <c r="F62" s="96"/>
      <c r="G62" s="96"/>
      <c r="H62" s="96"/>
      <c r="I62" s="96"/>
      <c r="J62" s="96"/>
      <c r="K62" s="97"/>
    </row>
    <row r="63" spans="1:11" ht="20.25" customHeight="1" x14ac:dyDescent="0.4">
      <c r="A63" s="69" t="s">
        <v>24</v>
      </c>
    </row>
    <row r="64" spans="1:11" ht="20.25" customHeight="1" x14ac:dyDescent="0.4">
      <c r="A64" s="92" t="s">
        <v>121</v>
      </c>
      <c r="B64" s="124"/>
      <c r="C64" s="124"/>
      <c r="D64" s="124"/>
      <c r="E64" s="124"/>
      <c r="F64" s="124"/>
      <c r="G64" s="124"/>
      <c r="H64" s="124"/>
      <c r="I64" s="124"/>
      <c r="J64" s="124"/>
      <c r="K64" s="125"/>
    </row>
    <row r="65" spans="1:11" ht="20.25" customHeight="1" x14ac:dyDescent="0.4">
      <c r="A65" s="126"/>
      <c r="B65" s="127"/>
      <c r="C65" s="127"/>
      <c r="D65" s="127"/>
      <c r="E65" s="127"/>
      <c r="F65" s="127"/>
      <c r="G65" s="127"/>
      <c r="H65" s="127"/>
      <c r="I65" s="127"/>
      <c r="J65" s="127"/>
      <c r="K65" s="128"/>
    </row>
    <row r="66" spans="1:11" ht="20.25" customHeight="1" x14ac:dyDescent="0.4">
      <c r="A66" s="129"/>
      <c r="B66" s="130"/>
      <c r="C66" s="130"/>
      <c r="D66" s="130"/>
      <c r="E66" s="130"/>
      <c r="F66" s="130"/>
      <c r="G66" s="130"/>
      <c r="H66" s="130"/>
      <c r="I66" s="130"/>
      <c r="J66" s="130"/>
      <c r="K66" s="131"/>
    </row>
    <row r="67" spans="1:11" ht="20.25" customHeight="1" x14ac:dyDescent="0.4">
      <c r="A67" s="74"/>
      <c r="B67" s="74"/>
      <c r="C67" s="74"/>
      <c r="D67" s="74"/>
      <c r="E67" s="74"/>
      <c r="F67" s="74"/>
      <c r="G67" s="74"/>
      <c r="H67" s="74"/>
      <c r="I67" s="74"/>
      <c r="J67" s="74"/>
      <c r="K67" s="74"/>
    </row>
    <row r="68" spans="1:11" ht="20.25" customHeight="1" x14ac:dyDescent="0.4">
      <c r="A68" s="69" t="s">
        <v>31</v>
      </c>
    </row>
    <row r="69" spans="1:11" ht="20.25" customHeight="1" x14ac:dyDescent="0.4">
      <c r="A69" s="69" t="s">
        <v>10</v>
      </c>
      <c r="G69" s="69" t="s">
        <v>11</v>
      </c>
    </row>
    <row r="70" spans="1:11" ht="20.25" customHeight="1" x14ac:dyDescent="0.4">
      <c r="A70" s="92"/>
      <c r="B70" s="93"/>
      <c r="C70" s="93"/>
      <c r="D70" s="93"/>
      <c r="E70" s="94"/>
      <c r="G70" s="92"/>
      <c r="H70" s="103"/>
      <c r="I70" s="103"/>
      <c r="J70" s="103"/>
      <c r="K70" s="104"/>
    </row>
    <row r="71" spans="1:11" ht="20.25" customHeight="1" x14ac:dyDescent="0.4">
      <c r="A71" s="100"/>
      <c r="B71" s="101"/>
      <c r="C71" s="101"/>
      <c r="D71" s="101"/>
      <c r="E71" s="102"/>
      <c r="G71" s="105"/>
      <c r="H71" s="106"/>
      <c r="I71" s="106"/>
      <c r="J71" s="106"/>
      <c r="K71" s="107"/>
    </row>
    <row r="72" spans="1:11" ht="20.25" customHeight="1" x14ac:dyDescent="0.4">
      <c r="A72" s="100"/>
      <c r="B72" s="101"/>
      <c r="C72" s="101"/>
      <c r="D72" s="101"/>
      <c r="E72" s="102"/>
      <c r="G72" s="105"/>
      <c r="H72" s="106"/>
      <c r="I72" s="106"/>
      <c r="J72" s="106"/>
      <c r="K72" s="107"/>
    </row>
    <row r="73" spans="1:11" ht="20.25" customHeight="1" x14ac:dyDescent="0.4">
      <c r="A73" s="100"/>
      <c r="B73" s="101"/>
      <c r="C73" s="101"/>
      <c r="D73" s="101"/>
      <c r="E73" s="102"/>
      <c r="F73" s="111"/>
      <c r="G73" s="105"/>
      <c r="H73" s="106"/>
      <c r="I73" s="106"/>
      <c r="J73" s="106"/>
      <c r="K73" s="107"/>
    </row>
    <row r="74" spans="1:11" ht="20.25" customHeight="1" x14ac:dyDescent="0.4">
      <c r="A74" s="100"/>
      <c r="B74" s="101"/>
      <c r="C74" s="101"/>
      <c r="D74" s="101"/>
      <c r="E74" s="102"/>
      <c r="F74" s="111"/>
      <c r="G74" s="105"/>
      <c r="H74" s="106"/>
      <c r="I74" s="106"/>
      <c r="J74" s="106"/>
      <c r="K74" s="107"/>
    </row>
    <row r="75" spans="1:11" ht="20.25" customHeight="1" x14ac:dyDescent="0.4">
      <c r="A75" s="100"/>
      <c r="B75" s="101"/>
      <c r="C75" s="101"/>
      <c r="D75" s="101"/>
      <c r="E75" s="102"/>
      <c r="G75" s="105"/>
      <c r="H75" s="106"/>
      <c r="I75" s="106"/>
      <c r="J75" s="106"/>
      <c r="K75" s="107"/>
    </row>
    <row r="76" spans="1:11" ht="20.25" customHeight="1" x14ac:dyDescent="0.4">
      <c r="A76" s="100"/>
      <c r="B76" s="101"/>
      <c r="C76" s="101"/>
      <c r="D76" s="101"/>
      <c r="E76" s="102"/>
      <c r="G76" s="105"/>
      <c r="H76" s="106"/>
      <c r="I76" s="106"/>
      <c r="J76" s="106"/>
      <c r="K76" s="107"/>
    </row>
    <row r="77" spans="1:11" ht="20.25" customHeight="1" x14ac:dyDescent="0.4">
      <c r="A77" s="100"/>
      <c r="B77" s="101"/>
      <c r="C77" s="101"/>
      <c r="D77" s="101"/>
      <c r="E77" s="102"/>
      <c r="G77" s="105"/>
      <c r="H77" s="106"/>
      <c r="I77" s="106"/>
      <c r="J77" s="106"/>
      <c r="K77" s="107"/>
    </row>
    <row r="78" spans="1:11" ht="20.25" customHeight="1" x14ac:dyDescent="0.4">
      <c r="A78" s="95"/>
      <c r="B78" s="96"/>
      <c r="C78" s="96"/>
      <c r="D78" s="96"/>
      <c r="E78" s="97"/>
      <c r="G78" s="108"/>
      <c r="H78" s="109"/>
      <c r="I78" s="109"/>
      <c r="J78" s="109"/>
      <c r="K78" s="110"/>
    </row>
    <row r="79" spans="1:11" ht="20.25" customHeight="1" x14ac:dyDescent="0.4">
      <c r="A79" s="69" t="s">
        <v>12</v>
      </c>
    </row>
    <row r="80" spans="1:11" ht="20.25" customHeight="1" x14ac:dyDescent="0.4">
      <c r="A80" s="117"/>
      <c r="B80" s="118"/>
      <c r="C80" s="118"/>
      <c r="D80" s="118"/>
      <c r="E80" s="118"/>
      <c r="F80" s="118"/>
      <c r="G80" s="118"/>
      <c r="H80" s="118"/>
      <c r="I80" s="118"/>
      <c r="J80" s="118"/>
      <c r="K80" s="119"/>
    </row>
    <row r="81" spans="1:11" ht="20.25" customHeight="1" x14ac:dyDescent="0.4">
      <c r="A81" s="120"/>
      <c r="B81" s="121"/>
      <c r="C81" s="121"/>
      <c r="D81" s="121"/>
      <c r="E81" s="121"/>
      <c r="F81" s="121"/>
      <c r="G81" s="121"/>
      <c r="H81" s="121"/>
      <c r="I81" s="121"/>
      <c r="J81" s="121"/>
      <c r="K81" s="122"/>
    </row>
    <row r="82" spans="1:11" ht="20.25" customHeight="1" x14ac:dyDescent="0.4">
      <c r="A82" s="69" t="s">
        <v>13</v>
      </c>
    </row>
    <row r="83" spans="1:11" ht="20.25" customHeight="1" x14ac:dyDescent="0.4">
      <c r="A83" s="117"/>
      <c r="B83" s="118"/>
      <c r="C83" s="118"/>
      <c r="D83" s="118"/>
      <c r="E83" s="118"/>
      <c r="F83" s="118"/>
      <c r="G83" s="118"/>
      <c r="H83" s="118"/>
      <c r="I83" s="118"/>
      <c r="J83" s="118"/>
      <c r="K83" s="119"/>
    </row>
    <row r="84" spans="1:11" ht="20.25" customHeight="1" x14ac:dyDescent="0.4">
      <c r="A84" s="120"/>
      <c r="B84" s="121"/>
      <c r="C84" s="121"/>
      <c r="D84" s="121"/>
      <c r="E84" s="121"/>
      <c r="F84" s="121"/>
      <c r="G84" s="121"/>
      <c r="H84" s="121"/>
      <c r="I84" s="121"/>
      <c r="J84" s="121"/>
      <c r="K84" s="122"/>
    </row>
    <row r="85" spans="1:11" ht="20.25" customHeight="1" x14ac:dyDescent="0.4">
      <c r="A85" s="69" t="s">
        <v>24</v>
      </c>
    </row>
    <row r="86" spans="1:11" ht="20.25" customHeight="1" x14ac:dyDescent="0.4">
      <c r="A86" s="135"/>
      <c r="B86" s="124"/>
      <c r="C86" s="124"/>
      <c r="D86" s="124"/>
      <c r="E86" s="124"/>
      <c r="F86" s="124"/>
      <c r="G86" s="124"/>
      <c r="H86" s="124"/>
      <c r="I86" s="124"/>
      <c r="J86" s="124"/>
      <c r="K86" s="125"/>
    </row>
    <row r="87" spans="1:11" ht="20.25" customHeight="1" x14ac:dyDescent="0.4">
      <c r="A87" s="126"/>
      <c r="B87" s="127"/>
      <c r="C87" s="127"/>
      <c r="D87" s="127"/>
      <c r="E87" s="127"/>
      <c r="F87" s="127"/>
      <c r="G87" s="127"/>
      <c r="H87" s="127"/>
      <c r="I87" s="127"/>
      <c r="J87" s="127"/>
      <c r="K87" s="128"/>
    </row>
    <row r="88" spans="1:11" ht="20.25" customHeight="1" x14ac:dyDescent="0.4">
      <c r="A88" s="129"/>
      <c r="B88" s="130"/>
      <c r="C88" s="130"/>
      <c r="D88" s="130"/>
      <c r="E88" s="130"/>
      <c r="F88" s="130"/>
      <c r="G88" s="130"/>
      <c r="H88" s="130"/>
      <c r="I88" s="130"/>
      <c r="J88" s="130"/>
      <c r="K88" s="131"/>
    </row>
    <row r="89" spans="1:11" ht="20.25" customHeight="1" x14ac:dyDescent="0.4">
      <c r="A89" s="69" t="s">
        <v>32</v>
      </c>
    </row>
    <row r="90" spans="1:11" ht="20.25" customHeight="1" x14ac:dyDescent="0.4">
      <c r="A90" s="69" t="s">
        <v>10</v>
      </c>
      <c r="G90" s="69" t="s">
        <v>11</v>
      </c>
    </row>
    <row r="91" spans="1:11" ht="20.25" customHeight="1" x14ac:dyDescent="0.4">
      <c r="A91" s="92"/>
      <c r="B91" s="93"/>
      <c r="C91" s="93"/>
      <c r="D91" s="93"/>
      <c r="E91" s="94"/>
      <c r="G91" s="92"/>
      <c r="H91" s="103"/>
      <c r="I91" s="103"/>
      <c r="J91" s="103"/>
      <c r="K91" s="104"/>
    </row>
    <row r="92" spans="1:11" ht="20.25" customHeight="1" x14ac:dyDescent="0.4">
      <c r="A92" s="100"/>
      <c r="B92" s="101"/>
      <c r="C92" s="101"/>
      <c r="D92" s="101"/>
      <c r="E92" s="102"/>
      <c r="F92" s="111"/>
      <c r="G92" s="105"/>
      <c r="H92" s="106"/>
      <c r="I92" s="106"/>
      <c r="J92" s="106"/>
      <c r="K92" s="107"/>
    </row>
    <row r="93" spans="1:11" ht="20.25" customHeight="1" x14ac:dyDescent="0.4">
      <c r="A93" s="100"/>
      <c r="B93" s="101"/>
      <c r="C93" s="101"/>
      <c r="D93" s="101"/>
      <c r="E93" s="102"/>
      <c r="F93" s="111"/>
      <c r="G93" s="105"/>
      <c r="H93" s="106"/>
      <c r="I93" s="106"/>
      <c r="J93" s="106"/>
      <c r="K93" s="107"/>
    </row>
    <row r="94" spans="1:11" ht="20.25" customHeight="1" x14ac:dyDescent="0.4">
      <c r="A94" s="95"/>
      <c r="B94" s="96"/>
      <c r="C94" s="96"/>
      <c r="D94" s="96"/>
      <c r="E94" s="97"/>
      <c r="G94" s="108"/>
      <c r="H94" s="109"/>
      <c r="I94" s="109"/>
      <c r="J94" s="109"/>
      <c r="K94" s="110"/>
    </row>
    <row r="95" spans="1:11" ht="20.25" customHeight="1" x14ac:dyDescent="0.4">
      <c r="A95" s="69" t="s">
        <v>12</v>
      </c>
    </row>
    <row r="96" spans="1:11" ht="20.25" customHeight="1" x14ac:dyDescent="0.4">
      <c r="A96" s="117"/>
      <c r="B96" s="118"/>
      <c r="C96" s="118"/>
      <c r="D96" s="118"/>
      <c r="E96" s="118"/>
      <c r="F96" s="118"/>
      <c r="G96" s="118"/>
      <c r="H96" s="118"/>
      <c r="I96" s="118"/>
      <c r="J96" s="118"/>
      <c r="K96" s="119"/>
    </row>
    <row r="97" spans="1:11" ht="20.25" customHeight="1" x14ac:dyDescent="0.4">
      <c r="A97" s="120"/>
      <c r="B97" s="121"/>
      <c r="C97" s="121"/>
      <c r="D97" s="121"/>
      <c r="E97" s="121"/>
      <c r="F97" s="121"/>
      <c r="G97" s="121"/>
      <c r="H97" s="121"/>
      <c r="I97" s="121"/>
      <c r="J97" s="121"/>
      <c r="K97" s="122"/>
    </row>
    <row r="98" spans="1:11" ht="20.25" customHeight="1" x14ac:dyDescent="0.4">
      <c r="A98" s="69" t="s">
        <v>13</v>
      </c>
    </row>
    <row r="99" spans="1:11" ht="20.25" customHeight="1" x14ac:dyDescent="0.4">
      <c r="A99" s="117"/>
      <c r="B99" s="118"/>
      <c r="C99" s="118"/>
      <c r="D99" s="118"/>
      <c r="E99" s="118"/>
      <c r="F99" s="118"/>
      <c r="G99" s="118"/>
      <c r="H99" s="118"/>
      <c r="I99" s="118"/>
      <c r="J99" s="118"/>
      <c r="K99" s="119"/>
    </row>
    <row r="100" spans="1:11" ht="20.25" customHeight="1" x14ac:dyDescent="0.4">
      <c r="A100" s="120"/>
      <c r="B100" s="121"/>
      <c r="C100" s="121"/>
      <c r="D100" s="121"/>
      <c r="E100" s="121"/>
      <c r="F100" s="121"/>
      <c r="G100" s="121"/>
      <c r="H100" s="121"/>
      <c r="I100" s="121"/>
      <c r="J100" s="121"/>
      <c r="K100" s="122"/>
    </row>
    <row r="101" spans="1:11" ht="20.25" customHeight="1" x14ac:dyDescent="0.4">
      <c r="A101" s="69" t="s">
        <v>24</v>
      </c>
    </row>
    <row r="102" spans="1:11" ht="20.25" customHeight="1" x14ac:dyDescent="0.4">
      <c r="A102" s="135"/>
      <c r="B102" s="124"/>
      <c r="C102" s="124"/>
      <c r="D102" s="124"/>
      <c r="E102" s="124"/>
      <c r="F102" s="124"/>
      <c r="G102" s="124"/>
      <c r="H102" s="124"/>
      <c r="I102" s="124"/>
      <c r="J102" s="124"/>
      <c r="K102" s="125"/>
    </row>
    <row r="103" spans="1:11" ht="20.25" customHeight="1" x14ac:dyDescent="0.4">
      <c r="A103" s="129"/>
      <c r="B103" s="130"/>
      <c r="C103" s="130"/>
      <c r="D103" s="130"/>
      <c r="E103" s="130"/>
      <c r="F103" s="130"/>
      <c r="G103" s="130"/>
      <c r="H103" s="130"/>
      <c r="I103" s="130"/>
      <c r="J103" s="130"/>
      <c r="K103" s="131"/>
    </row>
    <row r="105" spans="1:11" ht="20.25" customHeight="1" x14ac:dyDescent="0.4">
      <c r="A105" s="69" t="s">
        <v>21</v>
      </c>
    </row>
    <row r="107" spans="1:11" ht="20.25" customHeight="1" x14ac:dyDescent="0.4">
      <c r="A107" s="69" t="s">
        <v>16</v>
      </c>
    </row>
    <row r="108" spans="1:11" ht="20.25" customHeight="1" x14ac:dyDescent="0.4">
      <c r="A108" s="77" t="s">
        <v>86</v>
      </c>
      <c r="B108" s="78"/>
      <c r="C108" s="78"/>
      <c r="D108" s="78"/>
      <c r="E108" s="78"/>
      <c r="F108" s="78"/>
      <c r="G108" s="78"/>
      <c r="H108" s="78"/>
      <c r="I108" s="78"/>
      <c r="J108" s="78"/>
      <c r="K108" s="79"/>
    </row>
    <row r="109" spans="1:11" ht="20.25" customHeight="1" x14ac:dyDescent="0.4">
      <c r="A109" s="80"/>
      <c r="B109" s="81"/>
      <c r="C109" s="81"/>
      <c r="D109" s="81"/>
      <c r="E109" s="81"/>
      <c r="F109" s="81"/>
      <c r="G109" s="81"/>
      <c r="H109" s="81"/>
      <c r="I109" s="81"/>
      <c r="J109" s="81"/>
      <c r="K109" s="82"/>
    </row>
    <row r="110" spans="1:11" ht="20.25" customHeight="1" x14ac:dyDescent="0.4">
      <c r="A110" s="80"/>
      <c r="B110" s="81"/>
      <c r="C110" s="81"/>
      <c r="D110" s="81"/>
      <c r="E110" s="81"/>
      <c r="F110" s="81"/>
      <c r="G110" s="81"/>
      <c r="H110" s="81"/>
      <c r="I110" s="81"/>
      <c r="J110" s="81"/>
      <c r="K110" s="82"/>
    </row>
    <row r="111" spans="1:11" ht="20.25" customHeight="1" x14ac:dyDescent="0.4">
      <c r="A111" s="80"/>
      <c r="B111" s="81"/>
      <c r="C111" s="81"/>
      <c r="D111" s="81"/>
      <c r="E111" s="81"/>
      <c r="F111" s="81"/>
      <c r="G111" s="81"/>
      <c r="H111" s="81"/>
      <c r="I111" s="81"/>
      <c r="J111" s="81"/>
      <c r="K111" s="82"/>
    </row>
    <row r="112" spans="1:11" ht="20.25" customHeight="1" x14ac:dyDescent="0.4">
      <c r="A112" s="80"/>
      <c r="B112" s="81"/>
      <c r="C112" s="81"/>
      <c r="D112" s="81"/>
      <c r="E112" s="81"/>
      <c r="F112" s="81"/>
      <c r="G112" s="81"/>
      <c r="H112" s="81"/>
      <c r="I112" s="81"/>
      <c r="J112" s="81"/>
      <c r="K112" s="82"/>
    </row>
    <row r="113" spans="1:11" ht="20.25" customHeight="1" x14ac:dyDescent="0.4">
      <c r="A113" s="80"/>
      <c r="B113" s="81"/>
      <c r="C113" s="81"/>
      <c r="D113" s="81"/>
      <c r="E113" s="81"/>
      <c r="F113" s="81"/>
      <c r="G113" s="81"/>
      <c r="H113" s="81"/>
      <c r="I113" s="81"/>
      <c r="J113" s="81"/>
      <c r="K113" s="82"/>
    </row>
    <row r="114" spans="1:11" ht="20.25" customHeight="1" x14ac:dyDescent="0.4">
      <c r="A114" s="80"/>
      <c r="B114" s="81"/>
      <c r="C114" s="81"/>
      <c r="D114" s="81"/>
      <c r="E114" s="81"/>
      <c r="F114" s="81"/>
      <c r="G114" s="81"/>
      <c r="H114" s="81"/>
      <c r="I114" s="81"/>
      <c r="J114" s="81"/>
      <c r="K114" s="82"/>
    </row>
    <row r="115" spans="1:11" ht="20.25" customHeight="1" x14ac:dyDescent="0.4">
      <c r="A115" s="80"/>
      <c r="B115" s="81"/>
      <c r="C115" s="81"/>
      <c r="D115" s="81"/>
      <c r="E115" s="81"/>
      <c r="F115" s="81"/>
      <c r="G115" s="81"/>
      <c r="H115" s="81"/>
      <c r="I115" s="81"/>
      <c r="J115" s="81"/>
      <c r="K115" s="82"/>
    </row>
    <row r="116" spans="1:11" ht="20.25" customHeight="1" x14ac:dyDescent="0.4">
      <c r="A116" s="80"/>
      <c r="B116" s="81"/>
      <c r="C116" s="81"/>
      <c r="D116" s="81"/>
      <c r="E116" s="81"/>
      <c r="F116" s="81"/>
      <c r="G116" s="81"/>
      <c r="H116" s="81"/>
      <c r="I116" s="81"/>
      <c r="J116" s="81"/>
      <c r="K116" s="82"/>
    </row>
    <row r="117" spans="1:11" ht="54" customHeight="1" x14ac:dyDescent="0.4">
      <c r="A117" s="83"/>
      <c r="B117" s="84"/>
      <c r="C117" s="84"/>
      <c r="D117" s="84"/>
      <c r="E117" s="84"/>
      <c r="F117" s="84"/>
      <c r="G117" s="84"/>
      <c r="H117" s="84"/>
      <c r="I117" s="84"/>
      <c r="J117" s="84"/>
      <c r="K117" s="85"/>
    </row>
    <row r="119" spans="1:11" ht="20.25" customHeight="1" x14ac:dyDescent="0.4">
      <c r="A119" s="69" t="s">
        <v>27</v>
      </c>
    </row>
    <row r="120" spans="1:11" ht="20.25" customHeight="1" x14ac:dyDescent="0.4">
      <c r="A120" s="136" t="s">
        <v>17</v>
      </c>
      <c r="B120" s="137"/>
      <c r="C120" s="1">
        <f>LEN(A121)</f>
        <v>556</v>
      </c>
      <c r="D120" s="138" t="s">
        <v>28</v>
      </c>
      <c r="E120" s="138"/>
      <c r="F120" s="139" t="str">
        <f>IF($C$120&lt;700,"OK","700文字を越えています。700文字以内になるようご調整ください。")</f>
        <v>OK</v>
      </c>
      <c r="G120" s="139"/>
      <c r="H120" s="139"/>
      <c r="I120" s="139"/>
      <c r="J120" s="139"/>
      <c r="K120" s="139"/>
    </row>
    <row r="121" spans="1:11" ht="82.5" customHeight="1" x14ac:dyDescent="0.4">
      <c r="A121" s="77" t="s">
        <v>123</v>
      </c>
      <c r="B121" s="112"/>
      <c r="C121" s="112"/>
      <c r="D121" s="112"/>
      <c r="E121" s="112"/>
      <c r="F121" s="112"/>
      <c r="G121" s="112"/>
      <c r="H121" s="112"/>
      <c r="I121" s="112"/>
      <c r="J121" s="112"/>
      <c r="K121" s="113"/>
    </row>
    <row r="122" spans="1:11" ht="20.25" customHeight="1" x14ac:dyDescent="0.4">
      <c r="A122" s="80"/>
      <c r="B122" s="132"/>
      <c r="C122" s="132"/>
      <c r="D122" s="132"/>
      <c r="E122" s="132"/>
      <c r="F122" s="132"/>
      <c r="G122" s="132"/>
      <c r="H122" s="132"/>
      <c r="I122" s="132"/>
      <c r="J122" s="132"/>
      <c r="K122" s="133"/>
    </row>
    <row r="123" spans="1:11" ht="20.25" customHeight="1" x14ac:dyDescent="0.4">
      <c r="A123" s="80"/>
      <c r="B123" s="132"/>
      <c r="C123" s="132"/>
      <c r="D123" s="132"/>
      <c r="E123" s="132"/>
      <c r="F123" s="132"/>
      <c r="G123" s="132"/>
      <c r="H123" s="132"/>
      <c r="I123" s="132"/>
      <c r="J123" s="132"/>
      <c r="K123" s="133"/>
    </row>
    <row r="124" spans="1:11" ht="20.25" customHeight="1" x14ac:dyDescent="0.4">
      <c r="A124" s="80"/>
      <c r="B124" s="132"/>
      <c r="C124" s="132"/>
      <c r="D124" s="132"/>
      <c r="E124" s="132"/>
      <c r="F124" s="132"/>
      <c r="G124" s="132"/>
      <c r="H124" s="132"/>
      <c r="I124" s="132"/>
      <c r="J124" s="132"/>
      <c r="K124" s="133"/>
    </row>
    <row r="125" spans="1:11" ht="20.25" customHeight="1" x14ac:dyDescent="0.4">
      <c r="A125" s="80"/>
      <c r="B125" s="132"/>
      <c r="C125" s="132"/>
      <c r="D125" s="132"/>
      <c r="E125" s="132"/>
      <c r="F125" s="132"/>
      <c r="G125" s="132"/>
      <c r="H125" s="132"/>
      <c r="I125" s="132"/>
      <c r="J125" s="132"/>
      <c r="K125" s="133"/>
    </row>
    <row r="126" spans="1:11" ht="20.25" customHeight="1" x14ac:dyDescent="0.4">
      <c r="A126" s="80"/>
      <c r="B126" s="132"/>
      <c r="C126" s="132"/>
      <c r="D126" s="132"/>
      <c r="E126" s="132"/>
      <c r="F126" s="132"/>
      <c r="G126" s="132"/>
      <c r="H126" s="132"/>
      <c r="I126" s="132"/>
      <c r="J126" s="132"/>
      <c r="K126" s="133"/>
    </row>
    <row r="127" spans="1:11" ht="20.25" customHeight="1" x14ac:dyDescent="0.4">
      <c r="A127" s="134"/>
      <c r="B127" s="132"/>
      <c r="C127" s="132"/>
      <c r="D127" s="132"/>
      <c r="E127" s="132"/>
      <c r="F127" s="132"/>
      <c r="G127" s="132"/>
      <c r="H127" s="132"/>
      <c r="I127" s="132"/>
      <c r="J127" s="132"/>
      <c r="K127" s="133"/>
    </row>
    <row r="128" spans="1:11" ht="20.25" customHeight="1" x14ac:dyDescent="0.4">
      <c r="A128" s="134"/>
      <c r="B128" s="132"/>
      <c r="C128" s="132"/>
      <c r="D128" s="132"/>
      <c r="E128" s="132"/>
      <c r="F128" s="132"/>
      <c r="G128" s="132"/>
      <c r="H128" s="132"/>
      <c r="I128" s="132"/>
      <c r="J128" s="132"/>
      <c r="K128" s="133"/>
    </row>
    <row r="129" spans="1:11" ht="20.25" customHeight="1" x14ac:dyDescent="0.4">
      <c r="A129" s="114"/>
      <c r="B129" s="115"/>
      <c r="C129" s="115"/>
      <c r="D129" s="115"/>
      <c r="E129" s="115"/>
      <c r="F129" s="115"/>
      <c r="G129" s="115"/>
      <c r="H129" s="115"/>
      <c r="I129" s="115"/>
      <c r="J129" s="115"/>
      <c r="K129" s="116"/>
    </row>
    <row r="131" spans="1:11" ht="20.25" customHeight="1" x14ac:dyDescent="0.4">
      <c r="A131" s="69" t="s">
        <v>22</v>
      </c>
    </row>
    <row r="132" spans="1:11" ht="39" customHeight="1" x14ac:dyDescent="0.4">
      <c r="A132" s="92" t="s">
        <v>109</v>
      </c>
      <c r="B132" s="93"/>
      <c r="C132" s="93"/>
      <c r="D132" s="93"/>
      <c r="E132" s="93"/>
      <c r="F132" s="93"/>
      <c r="G132" s="93"/>
      <c r="H132" s="93"/>
      <c r="I132" s="93"/>
      <c r="J132" s="93"/>
      <c r="K132" s="94"/>
    </row>
    <row r="133" spans="1:11" ht="63" customHeight="1" x14ac:dyDescent="0.4">
      <c r="A133" s="105"/>
      <c r="B133" s="101"/>
      <c r="C133" s="101"/>
      <c r="D133" s="101"/>
      <c r="E133" s="101"/>
      <c r="F133" s="101"/>
      <c r="G133" s="101"/>
      <c r="H133" s="101"/>
      <c r="I133" s="101"/>
      <c r="J133" s="101"/>
      <c r="K133" s="102"/>
    </row>
    <row r="134" spans="1:11" ht="20.25" customHeight="1" x14ac:dyDescent="0.4">
      <c r="A134" s="105"/>
      <c r="B134" s="101"/>
      <c r="C134" s="101"/>
      <c r="D134" s="101"/>
      <c r="E134" s="101"/>
      <c r="F134" s="101"/>
      <c r="G134" s="101"/>
      <c r="H134" s="101"/>
      <c r="I134" s="101"/>
      <c r="J134" s="101"/>
      <c r="K134" s="102"/>
    </row>
    <row r="135" spans="1:11" ht="20.25" customHeight="1" x14ac:dyDescent="0.4">
      <c r="A135" s="105"/>
      <c r="B135" s="101"/>
      <c r="C135" s="101"/>
      <c r="D135" s="101"/>
      <c r="E135" s="101"/>
      <c r="F135" s="101"/>
      <c r="G135" s="101"/>
      <c r="H135" s="101"/>
      <c r="I135" s="101"/>
      <c r="J135" s="101"/>
      <c r="K135" s="102"/>
    </row>
    <row r="136" spans="1:11" ht="20.25" customHeight="1" x14ac:dyDescent="0.4">
      <c r="A136" s="105"/>
      <c r="B136" s="101"/>
      <c r="C136" s="101"/>
      <c r="D136" s="101"/>
      <c r="E136" s="101"/>
      <c r="F136" s="101"/>
      <c r="G136" s="101"/>
      <c r="H136" s="101"/>
      <c r="I136" s="101"/>
      <c r="J136" s="101"/>
      <c r="K136" s="102"/>
    </row>
    <row r="137" spans="1:11" ht="20.25" customHeight="1" x14ac:dyDescent="0.4">
      <c r="A137" s="105"/>
      <c r="B137" s="101"/>
      <c r="C137" s="101"/>
      <c r="D137" s="101"/>
      <c r="E137" s="101"/>
      <c r="F137" s="101"/>
      <c r="G137" s="101"/>
      <c r="H137" s="101"/>
      <c r="I137" s="101"/>
      <c r="J137" s="101"/>
      <c r="K137" s="102"/>
    </row>
    <row r="138" spans="1:11" ht="20.25" customHeight="1" x14ac:dyDescent="0.4">
      <c r="A138" s="95"/>
      <c r="B138" s="96"/>
      <c r="C138" s="96"/>
      <c r="D138" s="96"/>
      <c r="E138" s="96"/>
      <c r="F138" s="96"/>
      <c r="G138" s="96"/>
      <c r="H138" s="96"/>
      <c r="I138" s="96"/>
      <c r="J138" s="96"/>
      <c r="K138" s="97"/>
    </row>
    <row r="140" spans="1:11" ht="20.25" customHeight="1" x14ac:dyDescent="0.4">
      <c r="A140" s="69" t="s">
        <v>26</v>
      </c>
    </row>
    <row r="141" spans="1:11" ht="20.25" customHeight="1" x14ac:dyDescent="0.4">
      <c r="A141" s="92" t="s">
        <v>87</v>
      </c>
      <c r="B141" s="93"/>
      <c r="C141" s="93"/>
      <c r="D141" s="93"/>
      <c r="E141" s="93"/>
      <c r="F141" s="93"/>
      <c r="G141" s="93"/>
      <c r="H141" s="93"/>
      <c r="I141" s="93"/>
      <c r="J141" s="93"/>
      <c r="K141" s="94"/>
    </row>
    <row r="142" spans="1:11" ht="20.25" customHeight="1" x14ac:dyDescent="0.4">
      <c r="A142" s="105"/>
      <c r="B142" s="101"/>
      <c r="C142" s="101"/>
      <c r="D142" s="101"/>
      <c r="E142" s="101"/>
      <c r="F142" s="101"/>
      <c r="G142" s="101"/>
      <c r="H142" s="101"/>
      <c r="I142" s="101"/>
      <c r="J142" s="101"/>
      <c r="K142" s="102"/>
    </row>
    <row r="143" spans="1:11" ht="20.25" customHeight="1" x14ac:dyDescent="0.4">
      <c r="A143" s="105"/>
      <c r="B143" s="101"/>
      <c r="C143" s="101"/>
      <c r="D143" s="101"/>
      <c r="E143" s="101"/>
      <c r="F143" s="101"/>
      <c r="G143" s="101"/>
      <c r="H143" s="101"/>
      <c r="I143" s="101"/>
      <c r="J143" s="101"/>
      <c r="K143" s="102"/>
    </row>
    <row r="144" spans="1:11" ht="20.25" customHeight="1" x14ac:dyDescent="0.4">
      <c r="A144" s="105"/>
      <c r="B144" s="101"/>
      <c r="C144" s="101"/>
      <c r="D144" s="101"/>
      <c r="E144" s="101"/>
      <c r="F144" s="101"/>
      <c r="G144" s="101"/>
      <c r="H144" s="101"/>
      <c r="I144" s="101"/>
      <c r="J144" s="101"/>
      <c r="K144" s="102"/>
    </row>
    <row r="145" spans="1:11" ht="20.25" customHeight="1" x14ac:dyDescent="0.4">
      <c r="A145" s="105"/>
      <c r="B145" s="101"/>
      <c r="C145" s="101"/>
      <c r="D145" s="101"/>
      <c r="E145" s="101"/>
      <c r="F145" s="101"/>
      <c r="G145" s="101"/>
      <c r="H145" s="101"/>
      <c r="I145" s="101"/>
      <c r="J145" s="101"/>
      <c r="K145" s="102"/>
    </row>
    <row r="146" spans="1:11" ht="20.25" customHeight="1" x14ac:dyDescent="0.4">
      <c r="A146" s="105"/>
      <c r="B146" s="101"/>
      <c r="C146" s="101"/>
      <c r="D146" s="101"/>
      <c r="E146" s="101"/>
      <c r="F146" s="101"/>
      <c r="G146" s="101"/>
      <c r="H146" s="101"/>
      <c r="I146" s="101"/>
      <c r="J146" s="101"/>
      <c r="K146" s="102"/>
    </row>
    <row r="147" spans="1:11" ht="20.25" customHeight="1" x14ac:dyDescent="0.4">
      <c r="A147" s="105"/>
      <c r="B147" s="101"/>
      <c r="C147" s="101"/>
      <c r="D147" s="101"/>
      <c r="E147" s="101"/>
      <c r="F147" s="101"/>
      <c r="G147" s="101"/>
      <c r="H147" s="101"/>
      <c r="I147" s="101"/>
      <c r="J147" s="101"/>
      <c r="K147" s="102"/>
    </row>
    <row r="148" spans="1:11" ht="20.25" customHeight="1" x14ac:dyDescent="0.4">
      <c r="A148" s="105"/>
      <c r="B148" s="101"/>
      <c r="C148" s="101"/>
      <c r="D148" s="101"/>
      <c r="E148" s="101"/>
      <c r="F148" s="101"/>
      <c r="G148" s="101"/>
      <c r="H148" s="101"/>
      <c r="I148" s="101"/>
      <c r="J148" s="101"/>
      <c r="K148" s="102"/>
    </row>
    <row r="149" spans="1:11" ht="20.25" customHeight="1" x14ac:dyDescent="0.4">
      <c r="A149" s="95"/>
      <c r="B149" s="96"/>
      <c r="C149" s="96"/>
      <c r="D149" s="96"/>
      <c r="E149" s="96"/>
      <c r="F149" s="96"/>
      <c r="G149" s="96"/>
      <c r="H149" s="96"/>
      <c r="I149" s="96"/>
      <c r="J149" s="96"/>
      <c r="K149" s="97"/>
    </row>
    <row r="151" spans="1:11" ht="20.25" customHeight="1" x14ac:dyDescent="0.4">
      <c r="A151" s="69" t="s">
        <v>25</v>
      </c>
    </row>
    <row r="152" spans="1:11" ht="20.25" customHeight="1" x14ac:dyDescent="0.4">
      <c r="A152" s="69" t="s">
        <v>18</v>
      </c>
      <c r="G152" s="69" t="s">
        <v>19</v>
      </c>
    </row>
    <row r="153" spans="1:11" ht="20.25" customHeight="1" x14ac:dyDescent="0.4">
      <c r="A153" s="77" t="s">
        <v>85</v>
      </c>
      <c r="B153" s="112"/>
      <c r="C153" s="112"/>
      <c r="D153" s="112"/>
      <c r="E153" s="113"/>
      <c r="G153" s="92" t="s">
        <v>108</v>
      </c>
      <c r="H153" s="103"/>
      <c r="I153" s="103"/>
      <c r="J153" s="103"/>
      <c r="K153" s="104"/>
    </row>
    <row r="154" spans="1:11" ht="20.25" customHeight="1" x14ac:dyDescent="0.4">
      <c r="A154" s="134"/>
      <c r="B154" s="132"/>
      <c r="C154" s="132"/>
      <c r="D154" s="132"/>
      <c r="E154" s="133"/>
      <c r="G154" s="105"/>
      <c r="H154" s="106"/>
      <c r="I154" s="106"/>
      <c r="J154" s="106"/>
      <c r="K154" s="107"/>
    </row>
    <row r="155" spans="1:11" ht="20.25" customHeight="1" x14ac:dyDescent="0.4">
      <c r="A155" s="134"/>
      <c r="B155" s="132"/>
      <c r="C155" s="132"/>
      <c r="D155" s="132"/>
      <c r="E155" s="133"/>
      <c r="G155" s="105"/>
      <c r="H155" s="106"/>
      <c r="I155" s="106"/>
      <c r="J155" s="106"/>
      <c r="K155" s="107"/>
    </row>
    <row r="156" spans="1:11" ht="20.25" customHeight="1" x14ac:dyDescent="0.4">
      <c r="A156" s="134"/>
      <c r="B156" s="132"/>
      <c r="C156" s="132"/>
      <c r="D156" s="132"/>
      <c r="E156" s="133"/>
      <c r="F156" s="111"/>
      <c r="G156" s="105"/>
      <c r="H156" s="106"/>
      <c r="I156" s="106"/>
      <c r="J156" s="106"/>
      <c r="K156" s="107"/>
    </row>
    <row r="157" spans="1:11" ht="20.25" customHeight="1" x14ac:dyDescent="0.4">
      <c r="A157" s="134"/>
      <c r="B157" s="132"/>
      <c r="C157" s="132"/>
      <c r="D157" s="132"/>
      <c r="E157" s="133"/>
      <c r="F157" s="111"/>
      <c r="G157" s="105"/>
      <c r="H157" s="106"/>
      <c r="I157" s="106"/>
      <c r="J157" s="106"/>
      <c r="K157" s="107"/>
    </row>
    <row r="158" spans="1:11" ht="20.25" customHeight="1" x14ac:dyDescent="0.4">
      <c r="A158" s="134"/>
      <c r="B158" s="132"/>
      <c r="C158" s="132"/>
      <c r="D158" s="132"/>
      <c r="E158" s="133"/>
      <c r="G158" s="105"/>
      <c r="H158" s="106"/>
      <c r="I158" s="106"/>
      <c r="J158" s="106"/>
      <c r="K158" s="107"/>
    </row>
    <row r="159" spans="1:11" ht="20.25" customHeight="1" x14ac:dyDescent="0.4">
      <c r="A159" s="134"/>
      <c r="B159" s="132"/>
      <c r="C159" s="132"/>
      <c r="D159" s="132"/>
      <c r="E159" s="133"/>
      <c r="G159" s="105"/>
      <c r="H159" s="106"/>
      <c r="I159" s="106"/>
      <c r="J159" s="106"/>
      <c r="K159" s="107"/>
    </row>
    <row r="160" spans="1:11" ht="20.25" customHeight="1" x14ac:dyDescent="0.4">
      <c r="A160" s="134"/>
      <c r="B160" s="132"/>
      <c r="C160" s="132"/>
      <c r="D160" s="132"/>
      <c r="E160" s="133"/>
      <c r="G160" s="105"/>
      <c r="H160" s="106"/>
      <c r="I160" s="106"/>
      <c r="J160" s="106"/>
      <c r="K160" s="107"/>
    </row>
    <row r="161" spans="1:11" ht="20.25" customHeight="1" x14ac:dyDescent="0.4">
      <c r="A161" s="114"/>
      <c r="B161" s="115"/>
      <c r="C161" s="115"/>
      <c r="D161" s="115"/>
      <c r="E161" s="116"/>
      <c r="G161" s="108"/>
      <c r="H161" s="109"/>
      <c r="I161" s="109"/>
      <c r="J161" s="109"/>
      <c r="K161" s="110"/>
    </row>
    <row r="162" spans="1:11" ht="20.25" customHeight="1" x14ac:dyDescent="0.4">
      <c r="A162" s="69" t="s">
        <v>23</v>
      </c>
    </row>
    <row r="163" spans="1:11" ht="20.25" customHeight="1" x14ac:dyDescent="0.4">
      <c r="A163" s="92"/>
      <c r="B163" s="93"/>
      <c r="C163" s="93"/>
      <c r="D163" s="93"/>
      <c r="E163" s="93"/>
      <c r="F163" s="93"/>
      <c r="G163" s="93"/>
      <c r="H163" s="93"/>
      <c r="I163" s="93"/>
      <c r="J163" s="93"/>
      <c r="K163" s="94"/>
    </row>
    <row r="164" spans="1:11" ht="20.25" customHeight="1" x14ac:dyDescent="0.4">
      <c r="A164" s="100"/>
      <c r="B164" s="101"/>
      <c r="C164" s="101"/>
      <c r="D164" s="101"/>
      <c r="E164" s="101"/>
      <c r="F164" s="101"/>
      <c r="G164" s="101"/>
      <c r="H164" s="101"/>
      <c r="I164" s="101"/>
      <c r="J164" s="101"/>
      <c r="K164" s="102"/>
    </row>
    <row r="165" spans="1:11" ht="20.25" customHeight="1" x14ac:dyDescent="0.4">
      <c r="A165" s="100"/>
      <c r="B165" s="101"/>
      <c r="C165" s="101"/>
      <c r="D165" s="101"/>
      <c r="E165" s="101"/>
      <c r="F165" s="101"/>
      <c r="G165" s="101"/>
      <c r="H165" s="101"/>
      <c r="I165" s="101"/>
      <c r="J165" s="101"/>
      <c r="K165" s="102"/>
    </row>
    <row r="166" spans="1:11" ht="20.25" customHeight="1" x14ac:dyDescent="0.4">
      <c r="A166" s="95"/>
      <c r="B166" s="96"/>
      <c r="C166" s="96"/>
      <c r="D166" s="96"/>
      <c r="E166" s="96"/>
      <c r="F166" s="96"/>
      <c r="G166" s="96"/>
      <c r="H166" s="96"/>
      <c r="I166" s="96"/>
      <c r="J166" s="96"/>
      <c r="K166" s="97"/>
    </row>
    <row r="168" spans="1:11" ht="20.25" customHeight="1" x14ac:dyDescent="0.4">
      <c r="A168" s="69" t="s">
        <v>33</v>
      </c>
    </row>
    <row r="169" spans="1:11" ht="20.25" customHeight="1" x14ac:dyDescent="0.4">
      <c r="A169" s="140" t="s">
        <v>117</v>
      </c>
      <c r="B169" s="93"/>
      <c r="C169" s="93"/>
      <c r="D169" s="93"/>
      <c r="E169" s="93"/>
      <c r="F169" s="93"/>
      <c r="G169" s="93"/>
      <c r="H169" s="93"/>
      <c r="I169" s="93"/>
      <c r="J169" s="93"/>
      <c r="K169" s="94"/>
    </row>
    <row r="170" spans="1:11" ht="20.25" customHeight="1" x14ac:dyDescent="0.4">
      <c r="A170" s="100"/>
      <c r="B170" s="101"/>
      <c r="C170" s="101"/>
      <c r="D170" s="101"/>
      <c r="E170" s="101"/>
      <c r="F170" s="101"/>
      <c r="G170" s="101"/>
      <c r="H170" s="101"/>
      <c r="I170" s="101"/>
      <c r="J170" s="101"/>
      <c r="K170" s="102"/>
    </row>
    <row r="171" spans="1:11" ht="20.25" customHeight="1" x14ac:dyDescent="0.4">
      <c r="A171" s="100"/>
      <c r="B171" s="101"/>
      <c r="C171" s="101"/>
      <c r="D171" s="101"/>
      <c r="E171" s="101"/>
      <c r="F171" s="101"/>
      <c r="G171" s="101"/>
      <c r="H171" s="101"/>
      <c r="I171" s="101"/>
      <c r="J171" s="101"/>
      <c r="K171" s="102"/>
    </row>
    <row r="172" spans="1:11" ht="20.25" customHeight="1" x14ac:dyDescent="0.4">
      <c r="A172" s="100"/>
      <c r="B172" s="101"/>
      <c r="C172" s="101"/>
      <c r="D172" s="101"/>
      <c r="E172" s="101"/>
      <c r="F172" s="101"/>
      <c r="G172" s="101"/>
      <c r="H172" s="101"/>
      <c r="I172" s="101"/>
      <c r="J172" s="101"/>
      <c r="K172" s="102"/>
    </row>
    <row r="173" spans="1:11" ht="20.25" customHeight="1" x14ac:dyDescent="0.4">
      <c r="A173" s="100"/>
      <c r="B173" s="101"/>
      <c r="C173" s="101"/>
      <c r="D173" s="101"/>
      <c r="E173" s="101"/>
      <c r="F173" s="101"/>
      <c r="G173" s="101"/>
      <c r="H173" s="101"/>
      <c r="I173" s="101"/>
      <c r="J173" s="101"/>
      <c r="K173" s="102"/>
    </row>
    <row r="174" spans="1:11" ht="20.25" customHeight="1" x14ac:dyDescent="0.4">
      <c r="A174" s="95"/>
      <c r="B174" s="96"/>
      <c r="C174" s="96"/>
      <c r="D174" s="96"/>
      <c r="E174" s="96"/>
      <c r="F174" s="96"/>
      <c r="G174" s="96"/>
      <c r="H174" s="96"/>
      <c r="I174" s="96"/>
      <c r="J174" s="96"/>
      <c r="K174" s="97"/>
    </row>
  </sheetData>
  <protectedRanges>
    <protectedRange sqref="A120:K120" name="範囲1"/>
  </protectedRanges>
  <mergeCells count="55">
    <mergeCell ref="D13:E13"/>
    <mergeCell ref="D14:E14"/>
    <mergeCell ref="D15:E15"/>
    <mergeCell ref="A13:B13"/>
    <mergeCell ref="A14:B14"/>
    <mergeCell ref="A15:B15"/>
    <mergeCell ref="A169:K174"/>
    <mergeCell ref="A132:K138"/>
    <mergeCell ref="A141:K149"/>
    <mergeCell ref="A153:E161"/>
    <mergeCell ref="G153:K161"/>
    <mergeCell ref="F156:F157"/>
    <mergeCell ref="A163:K166"/>
    <mergeCell ref="A121:K129"/>
    <mergeCell ref="A86:K88"/>
    <mergeCell ref="A91:E94"/>
    <mergeCell ref="G91:K94"/>
    <mergeCell ref="F92:F93"/>
    <mergeCell ref="A96:K97"/>
    <mergeCell ref="A99:K100"/>
    <mergeCell ref="A102:K103"/>
    <mergeCell ref="A120:B120"/>
    <mergeCell ref="D120:E120"/>
    <mergeCell ref="F120:K120"/>
    <mergeCell ref="G26:K34"/>
    <mergeCell ref="F29:F30"/>
    <mergeCell ref="A36:K37"/>
    <mergeCell ref="A83:K84"/>
    <mergeCell ref="A42:K44"/>
    <mergeCell ref="A48:E56"/>
    <mergeCell ref="G48:K56"/>
    <mergeCell ref="F51:F52"/>
    <mergeCell ref="A58:K59"/>
    <mergeCell ref="A61:K62"/>
    <mergeCell ref="A64:K66"/>
    <mergeCell ref="A70:E78"/>
    <mergeCell ref="G70:K78"/>
    <mergeCell ref="F73:F74"/>
    <mergeCell ref="A80:K81"/>
    <mergeCell ref="H7:L7"/>
    <mergeCell ref="A108:K117"/>
    <mergeCell ref="A18:B18"/>
    <mergeCell ref="D18:E18"/>
    <mergeCell ref="G18:K18"/>
    <mergeCell ref="A19:B19"/>
    <mergeCell ref="D19:E19"/>
    <mergeCell ref="G19:K19"/>
    <mergeCell ref="A39:K40"/>
    <mergeCell ref="A20:B20"/>
    <mergeCell ref="D20:E20"/>
    <mergeCell ref="G20:K20"/>
    <mergeCell ref="A21:B21"/>
    <mergeCell ref="D21:E21"/>
    <mergeCell ref="G21:K21"/>
    <mergeCell ref="A26:E34"/>
  </mergeCells>
  <phoneticPr fontId="1"/>
  <conditionalFormatting sqref="A121:K129">
    <cfRule type="expression" dxfId="13" priority="5">
      <formula>$C$120&gt;700</formula>
    </cfRule>
  </conditionalFormatting>
  <conditionalFormatting sqref="C120">
    <cfRule type="expression" dxfId="12" priority="4">
      <formula>$B$120&gt;700</formula>
    </cfRule>
  </conditionalFormatting>
  <conditionalFormatting sqref="D120">
    <cfRule type="expression" dxfId="11" priority="3">
      <formula>$B$120&gt;700</formula>
    </cfRule>
  </conditionalFormatting>
  <conditionalFormatting sqref="F120">
    <cfRule type="expression" dxfId="10" priority="2">
      <formula>$B$120&gt;700</formula>
    </cfRule>
  </conditionalFormatting>
  <conditionalFormatting sqref="F120:K120">
    <cfRule type="expression" dxfId="9" priority="1">
      <formula>$C$120&gt;700</formula>
    </cfRule>
  </conditionalFormatting>
  <hyperlinks>
    <hyperlink ref="A169" r:id="rId1"/>
  </hyperlinks>
  <pageMargins left="0.70866141732283472" right="0.28000000000000003" top="0.74803149606299213" bottom="0.74803149606299213" header="0.31496062992125984" footer="0.31496062992125984"/>
  <pageSetup paperSize="9" scale="75" fitToHeight="0" orientation="portrait" r:id="rId2"/>
  <rowBreaks count="3" manualBreakCount="3">
    <brk id="45" max="11" man="1"/>
    <brk id="88" max="11" man="1"/>
    <brk id="130" max="11"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K58"/>
  <sheetViews>
    <sheetView tabSelected="1" zoomScale="90" zoomScaleNormal="90" zoomScaleSheetLayoutView="90" workbookViewId="0">
      <selection activeCell="G22" sqref="G22"/>
    </sheetView>
  </sheetViews>
  <sheetFormatPr defaultColWidth="8.625" defaultRowHeight="18.75" x14ac:dyDescent="0.4"/>
  <cols>
    <col min="1" max="1" width="22.625" style="3" customWidth="1"/>
    <col min="2" max="2" width="17.375" style="3" customWidth="1"/>
    <col min="3" max="4" width="13.125" style="3" customWidth="1"/>
    <col min="5" max="5" width="14.625" style="3" customWidth="1"/>
    <col min="6" max="6" width="27.375" style="3" customWidth="1"/>
    <col min="7" max="8" width="8.625" style="3"/>
    <col min="9" max="9" width="9.125" style="3" bestFit="1" customWidth="1"/>
    <col min="10" max="10" width="8.625" style="3"/>
    <col min="11" max="13" width="17.375" style="3" customWidth="1"/>
    <col min="14" max="16384" width="8.625" style="3"/>
  </cols>
  <sheetData>
    <row r="1" spans="1:6" ht="19.5" customHeight="1" thickBot="1" x14ac:dyDescent="0.45">
      <c r="A1" s="144" t="s">
        <v>70</v>
      </c>
      <c r="B1" s="144"/>
      <c r="C1" s="144"/>
      <c r="D1" s="2" t="s">
        <v>122</v>
      </c>
    </row>
    <row r="2" spans="1:6" ht="18.600000000000001" customHeight="1" thickBot="1" x14ac:dyDescent="0.45">
      <c r="B2" s="4"/>
      <c r="C2" s="4"/>
      <c r="D2" s="5" t="s">
        <v>34</v>
      </c>
      <c r="E2" s="145" t="s">
        <v>93</v>
      </c>
      <c r="F2" s="146"/>
    </row>
    <row r="3" spans="1:6" ht="18.600000000000001" customHeight="1" thickBot="1" x14ac:dyDescent="0.45">
      <c r="B3" s="4"/>
      <c r="C3" s="4"/>
      <c r="D3" s="5" t="s">
        <v>35</v>
      </c>
      <c r="E3" s="147" t="s">
        <v>107</v>
      </c>
      <c r="F3" s="148"/>
    </row>
    <row r="4" spans="1:6" ht="17.100000000000001" customHeight="1" thickBot="1" x14ac:dyDescent="0.45">
      <c r="A4" s="6" t="s">
        <v>36</v>
      </c>
      <c r="B4" s="149"/>
      <c r="C4" s="149"/>
      <c r="D4" s="149"/>
      <c r="E4" s="149"/>
      <c r="F4" s="5" t="s">
        <v>37</v>
      </c>
    </row>
    <row r="5" spans="1:6" ht="17.100000000000001" customHeight="1" x14ac:dyDescent="0.4">
      <c r="A5" s="150" t="s">
        <v>38</v>
      </c>
      <c r="B5" s="141" t="s">
        <v>39</v>
      </c>
      <c r="C5" s="150" t="s">
        <v>40</v>
      </c>
      <c r="D5" s="150" t="s">
        <v>41</v>
      </c>
      <c r="E5" s="75" t="s">
        <v>42</v>
      </c>
      <c r="F5" s="7" t="s">
        <v>43</v>
      </c>
    </row>
    <row r="6" spans="1:6" ht="17.100000000000001" customHeight="1" thickBot="1" x14ac:dyDescent="0.45">
      <c r="A6" s="151"/>
      <c r="B6" s="142"/>
      <c r="C6" s="151"/>
      <c r="D6" s="151"/>
      <c r="E6" s="8" t="s">
        <v>44</v>
      </c>
      <c r="F6" s="9" t="s">
        <v>45</v>
      </c>
    </row>
    <row r="7" spans="1:6" ht="17.100000000000001" customHeight="1" x14ac:dyDescent="0.4">
      <c r="A7" s="10" t="s">
        <v>46</v>
      </c>
      <c r="B7" s="11">
        <v>21240000</v>
      </c>
      <c r="C7" s="12">
        <v>20733000</v>
      </c>
      <c r="D7" s="13">
        <v>21240000</v>
      </c>
      <c r="E7" s="52">
        <f>IF(B7-D7&lt;0,"",(B7-D7))</f>
        <v>0</v>
      </c>
      <c r="F7" s="53">
        <f>IF(B7-C7&lt;0,"",(B7-C7))</f>
        <v>507000</v>
      </c>
    </row>
    <row r="8" spans="1:6" ht="17.100000000000001" customHeight="1" thickBot="1" x14ac:dyDescent="0.45">
      <c r="A8" s="14" t="s">
        <v>47</v>
      </c>
      <c r="B8" s="15">
        <v>0</v>
      </c>
      <c r="C8" s="16">
        <v>140</v>
      </c>
      <c r="D8" s="54">
        <f>IF(C8=0,"",C8)</f>
        <v>140</v>
      </c>
      <c r="E8" s="17"/>
      <c r="F8" s="18"/>
    </row>
    <row r="9" spans="1:6" ht="17.100000000000001" customHeight="1" thickBot="1" x14ac:dyDescent="0.45">
      <c r="A9" s="19" t="s">
        <v>48</v>
      </c>
      <c r="B9" s="55">
        <f>IF(SUM(B7,B8)=0,"",SUM(B7,B8))</f>
        <v>21240000</v>
      </c>
      <c r="C9" s="56">
        <f t="shared" ref="C9" si="0">IF(SUM(C7,C8)=0,"",SUM(C7,C8))</f>
        <v>20733140</v>
      </c>
      <c r="D9" s="57">
        <f t="shared" ref="D9" si="1">IF(SUM(D7,D8)=0,"",SUM(D7,D8))</f>
        <v>21240140</v>
      </c>
      <c r="E9" s="58">
        <f>E7</f>
        <v>0</v>
      </c>
      <c r="F9" s="55">
        <f>F7</f>
        <v>507000</v>
      </c>
    </row>
    <row r="10" spans="1:6" ht="17.100000000000001" customHeight="1" x14ac:dyDescent="0.4"/>
    <row r="11" spans="1:6" ht="17.100000000000001" customHeight="1" thickBot="1" x14ac:dyDescent="0.45">
      <c r="A11" s="6" t="s">
        <v>49</v>
      </c>
      <c r="B11" s="5"/>
      <c r="C11" s="20"/>
      <c r="D11" s="20"/>
      <c r="E11" s="20"/>
      <c r="F11" s="5" t="s">
        <v>50</v>
      </c>
    </row>
    <row r="12" spans="1:6" ht="18.75" customHeight="1" x14ac:dyDescent="0.4">
      <c r="A12" s="150" t="s">
        <v>38</v>
      </c>
      <c r="B12" s="141" t="s">
        <v>51</v>
      </c>
      <c r="C12" s="150" t="s">
        <v>52</v>
      </c>
      <c r="D12" s="150" t="s">
        <v>53</v>
      </c>
      <c r="E12" s="21" t="s">
        <v>54</v>
      </c>
      <c r="F12" s="141" t="s">
        <v>55</v>
      </c>
    </row>
    <row r="13" spans="1:6" ht="29.25" customHeight="1" thickBot="1" x14ac:dyDescent="0.45">
      <c r="A13" s="151"/>
      <c r="B13" s="142"/>
      <c r="C13" s="151"/>
      <c r="D13" s="151"/>
      <c r="E13" s="22" t="s">
        <v>56</v>
      </c>
      <c r="F13" s="142"/>
    </row>
    <row r="14" spans="1:6" ht="16.7" customHeight="1" x14ac:dyDescent="0.4">
      <c r="A14" s="23" t="s">
        <v>96</v>
      </c>
      <c r="B14" s="13">
        <v>13764652</v>
      </c>
      <c r="C14" s="13">
        <f>14075611-450000</f>
        <v>13625611</v>
      </c>
      <c r="D14" s="13">
        <f>14075611-450000</f>
        <v>13625611</v>
      </c>
      <c r="E14" s="61" t="str">
        <f t="shared" ref="E14:E27" si="2">IF(C14-D14=0,"",C14-D14)</f>
        <v/>
      </c>
      <c r="F14" s="24"/>
    </row>
    <row r="15" spans="1:6" ht="17.100000000000001" customHeight="1" x14ac:dyDescent="0.4">
      <c r="A15" s="23" t="s">
        <v>94</v>
      </c>
      <c r="B15" s="25">
        <v>0</v>
      </c>
      <c r="C15" s="25">
        <v>497000</v>
      </c>
      <c r="D15" s="26">
        <v>497000</v>
      </c>
      <c r="E15" s="61" t="str">
        <f t="shared" si="2"/>
        <v/>
      </c>
      <c r="F15" s="27"/>
    </row>
    <row r="16" spans="1:6" ht="17.100000000000001" customHeight="1" x14ac:dyDescent="0.4">
      <c r="A16" s="23" t="s">
        <v>95</v>
      </c>
      <c r="B16" s="25">
        <v>4167600</v>
      </c>
      <c r="C16" s="25">
        <v>4012900</v>
      </c>
      <c r="D16" s="26">
        <v>4012900</v>
      </c>
      <c r="E16" s="61" t="str">
        <f t="shared" si="2"/>
        <v/>
      </c>
      <c r="F16" s="28"/>
    </row>
    <row r="17" spans="1:11" ht="17.100000000000001" customHeight="1" x14ac:dyDescent="0.4">
      <c r="A17" s="23" t="s">
        <v>97</v>
      </c>
      <c r="B17" s="25">
        <v>30000</v>
      </c>
      <c r="C17" s="25">
        <v>53460</v>
      </c>
      <c r="D17" s="26">
        <f>24000+1365</f>
        <v>25365</v>
      </c>
      <c r="E17" s="61">
        <f t="shared" si="2"/>
        <v>28095</v>
      </c>
      <c r="F17" s="28"/>
      <c r="K17" s="3">
        <f>C9-C28</f>
        <v>0</v>
      </c>
    </row>
    <row r="18" spans="1:11" ht="17.100000000000001" customHeight="1" x14ac:dyDescent="0.4">
      <c r="A18" s="23" t="s">
        <v>98</v>
      </c>
      <c r="B18" s="25">
        <v>90000</v>
      </c>
      <c r="C18" s="25">
        <f>12175+81662</f>
        <v>93837</v>
      </c>
      <c r="D18" s="26">
        <v>55008</v>
      </c>
      <c r="E18" s="61">
        <f t="shared" si="2"/>
        <v>38829</v>
      </c>
      <c r="F18" s="28"/>
    </row>
    <row r="19" spans="1:11" ht="17.100000000000001" customHeight="1" x14ac:dyDescent="0.4">
      <c r="A19" s="23" t="s">
        <v>99</v>
      </c>
      <c r="B19" s="25">
        <v>396000</v>
      </c>
      <c r="C19" s="25">
        <v>108444</v>
      </c>
      <c r="D19" s="26">
        <v>108444</v>
      </c>
      <c r="E19" s="61" t="str">
        <f t="shared" si="2"/>
        <v/>
      </c>
      <c r="F19" s="28" t="s">
        <v>114</v>
      </c>
    </row>
    <row r="20" spans="1:11" ht="17.100000000000001" customHeight="1" x14ac:dyDescent="0.4">
      <c r="A20" s="23" t="s">
        <v>100</v>
      </c>
      <c r="B20" s="25">
        <v>3000</v>
      </c>
      <c r="C20" s="25">
        <v>52100</v>
      </c>
      <c r="D20" s="26">
        <v>52100</v>
      </c>
      <c r="E20" s="61" t="str">
        <f t="shared" si="2"/>
        <v/>
      </c>
      <c r="F20" s="28" t="s">
        <v>118</v>
      </c>
    </row>
    <row r="21" spans="1:11" ht="17.100000000000001" customHeight="1" x14ac:dyDescent="0.4">
      <c r="A21" s="23" t="s">
        <v>101</v>
      </c>
      <c r="B21" s="25">
        <v>21000</v>
      </c>
      <c r="C21" s="25">
        <v>135149</v>
      </c>
      <c r="D21" s="26">
        <f>135149-31625</f>
        <v>103524</v>
      </c>
      <c r="E21" s="61">
        <f t="shared" si="2"/>
        <v>31625</v>
      </c>
      <c r="F21" s="28" t="s">
        <v>119</v>
      </c>
    </row>
    <row r="22" spans="1:11" ht="17.100000000000001" customHeight="1" x14ac:dyDescent="0.4">
      <c r="A22" s="23" t="s">
        <v>102</v>
      </c>
      <c r="B22" s="25">
        <v>90000</v>
      </c>
      <c r="C22" s="25">
        <v>46859</v>
      </c>
      <c r="D22" s="26">
        <v>46859</v>
      </c>
      <c r="E22" s="61" t="str">
        <f t="shared" si="2"/>
        <v/>
      </c>
      <c r="F22" s="28"/>
    </row>
    <row r="23" spans="1:11" ht="17.100000000000001" customHeight="1" x14ac:dyDescent="0.4">
      <c r="A23" s="23" t="s">
        <v>103</v>
      </c>
      <c r="B23" s="25">
        <v>25200</v>
      </c>
      <c r="C23" s="25">
        <f>8895+2700</f>
        <v>11595</v>
      </c>
      <c r="D23" s="26">
        <v>8895</v>
      </c>
      <c r="E23" s="61">
        <f t="shared" si="2"/>
        <v>2700</v>
      </c>
      <c r="F23" s="28" t="s">
        <v>120</v>
      </c>
    </row>
    <row r="24" spans="1:11" ht="17.100000000000001" customHeight="1" x14ac:dyDescent="0.4">
      <c r="A24" s="23" t="s">
        <v>104</v>
      </c>
      <c r="B24" s="25">
        <v>4000</v>
      </c>
      <c r="C24" s="25">
        <f>154280+900+560+2310</f>
        <v>158050</v>
      </c>
      <c r="D24" s="26">
        <v>158050</v>
      </c>
      <c r="E24" s="61" t="str">
        <f t="shared" si="2"/>
        <v/>
      </c>
      <c r="F24" s="28" t="s">
        <v>115</v>
      </c>
    </row>
    <row r="25" spans="1:11" ht="17.100000000000001" customHeight="1" thickBot="1" x14ac:dyDescent="0.45">
      <c r="A25" s="23" t="s">
        <v>105</v>
      </c>
      <c r="B25" s="25">
        <v>2640000</v>
      </c>
      <c r="C25" s="25">
        <f>1685381+217754+35000</f>
        <v>1938135</v>
      </c>
      <c r="D25" s="26">
        <f>C25-523073-61964-10000</f>
        <v>1343098</v>
      </c>
      <c r="E25" s="61">
        <f t="shared" si="2"/>
        <v>595037</v>
      </c>
      <c r="F25" s="28" t="s">
        <v>116</v>
      </c>
    </row>
    <row r="26" spans="1:11" ht="17.100000000000001" customHeight="1" thickBot="1" x14ac:dyDescent="0.45">
      <c r="A26" s="29" t="s">
        <v>57</v>
      </c>
      <c r="B26" s="59">
        <f>IF(SUM(B14:B25)=0,"",SUM(B14:B25))</f>
        <v>21231452</v>
      </c>
      <c r="C26" s="30"/>
      <c r="D26" s="31"/>
      <c r="E26" s="61" t="str">
        <f t="shared" si="2"/>
        <v/>
      </c>
      <c r="F26" s="28"/>
    </row>
    <row r="27" spans="1:11" ht="17.100000000000001" customHeight="1" thickBot="1" x14ac:dyDescent="0.45">
      <c r="A27" s="32" t="s">
        <v>58</v>
      </c>
      <c r="B27" s="60">
        <f>IFERROR(B28-B26,"")</f>
        <v>8548</v>
      </c>
      <c r="C27" s="33"/>
      <c r="D27" s="34"/>
      <c r="E27" s="61" t="str">
        <f t="shared" si="2"/>
        <v/>
      </c>
      <c r="F27" s="28"/>
    </row>
    <row r="28" spans="1:11" ht="17.100000000000001" customHeight="1" thickBot="1" x14ac:dyDescent="0.45">
      <c r="A28" s="35" t="s">
        <v>59</v>
      </c>
      <c r="B28" s="62">
        <f>IFERROR(ROUNDUP(B26,-4),"")</f>
        <v>21240000</v>
      </c>
      <c r="C28" s="63">
        <f>IF(SUM(C14:C27)=0,"",SUM(C14:C27))</f>
        <v>20733140</v>
      </c>
      <c r="D28" s="62">
        <f t="shared" ref="D28" si="3">IF(SUM(D14:D27)=0,"",SUM(D14:D27))</f>
        <v>20036854</v>
      </c>
      <c r="E28" s="64">
        <f>IF(SUM(E14:E27)=0,"0",SUM(E14:E27))</f>
        <v>696286</v>
      </c>
      <c r="F28" s="36"/>
    </row>
    <row r="29" spans="1:11" ht="15.75" customHeight="1" x14ac:dyDescent="0.4">
      <c r="A29" s="37" t="s">
        <v>60</v>
      </c>
      <c r="B29" s="38"/>
    </row>
    <row r="30" spans="1:11" ht="15.75" customHeight="1" x14ac:dyDescent="0.4">
      <c r="A30" s="37" t="s">
        <v>61</v>
      </c>
      <c r="B30" s="38"/>
    </row>
    <row r="31" spans="1:11" ht="15.75" customHeight="1" x14ac:dyDescent="0.4">
      <c r="A31" s="37"/>
      <c r="B31" s="38"/>
    </row>
    <row r="32" spans="1:11" ht="15.75" customHeight="1" x14ac:dyDescent="0.4">
      <c r="A32" s="37" t="s">
        <v>62</v>
      </c>
      <c r="B32" s="38"/>
      <c r="C32" s="39"/>
      <c r="D32" s="39"/>
      <c r="E32" s="39"/>
      <c r="F32" s="39"/>
    </row>
    <row r="33" spans="1:6" ht="15.75" customHeight="1" x14ac:dyDescent="0.4">
      <c r="A33" s="143" t="s">
        <v>63</v>
      </c>
      <c r="B33" s="143"/>
    </row>
    <row r="34" spans="1:6" ht="15.75" customHeight="1" x14ac:dyDescent="0.4">
      <c r="A34" s="152" t="str">
        <f>IF(C9&lt;B9,"有り","無し")</f>
        <v>有り</v>
      </c>
      <c r="B34" s="152"/>
    </row>
    <row r="35" spans="1:6" ht="15.75" customHeight="1" x14ac:dyDescent="0.4">
      <c r="A35" s="40" t="s">
        <v>64</v>
      </c>
      <c r="B35" s="40"/>
      <c r="C35" s="40"/>
      <c r="D35" s="40"/>
      <c r="E35" s="40"/>
      <c r="F35" s="41"/>
    </row>
    <row r="36" spans="1:6" ht="15.75" customHeight="1" x14ac:dyDescent="0.4">
      <c r="A36" s="40" t="s">
        <v>65</v>
      </c>
      <c r="B36" s="40"/>
      <c r="C36" s="40"/>
      <c r="D36" s="40"/>
      <c r="E36" s="40"/>
      <c r="F36" s="41"/>
    </row>
    <row r="37" spans="1:6" ht="15.75" customHeight="1" x14ac:dyDescent="0.4">
      <c r="A37" s="40"/>
      <c r="B37" s="40"/>
      <c r="C37" s="40"/>
      <c r="D37" s="40"/>
      <c r="E37" s="42"/>
    </row>
    <row r="38" spans="1:6" ht="15.75" customHeight="1" x14ac:dyDescent="0.4">
      <c r="A38" s="40"/>
      <c r="B38" s="40"/>
      <c r="C38" s="40"/>
      <c r="D38" s="40"/>
      <c r="E38" s="42"/>
    </row>
    <row r="39" spans="1:6" ht="15.75" customHeight="1" thickBot="1" x14ac:dyDescent="0.45">
      <c r="A39" s="42"/>
      <c r="B39" s="42"/>
      <c r="C39" s="42"/>
      <c r="D39" s="42"/>
      <c r="E39" s="42"/>
    </row>
    <row r="40" spans="1:6" ht="19.5" customHeight="1" thickBot="1" x14ac:dyDescent="0.45">
      <c r="A40" s="43" t="s">
        <v>66</v>
      </c>
      <c r="B40" s="44" t="s">
        <v>67</v>
      </c>
      <c r="C40" s="45"/>
      <c r="D40" s="45"/>
      <c r="E40" s="45"/>
      <c r="F40" s="45"/>
    </row>
    <row r="41" spans="1:6" ht="37.5" x14ac:dyDescent="0.4">
      <c r="A41" s="46" t="s">
        <v>68</v>
      </c>
      <c r="B41" s="65" t="str">
        <f>IF(B9="","",(IF(B9=B28,"OK","NG")))</f>
        <v>OK</v>
      </c>
    </row>
    <row r="42" spans="1:6" ht="37.5" x14ac:dyDescent="0.4">
      <c r="A42" s="47" t="s">
        <v>69</v>
      </c>
      <c r="B42" s="66" t="str">
        <f>IF(B9="","",(IF(C9=C28,"OK","NG")))</f>
        <v>OK</v>
      </c>
      <c r="C42" s="48"/>
    </row>
    <row r="43" spans="1:6" ht="75.75" thickBot="1" x14ac:dyDescent="0.45">
      <c r="A43" s="49" t="s">
        <v>72</v>
      </c>
      <c r="B43" s="67" t="str">
        <f>IFERROR(IF(D9+E9-F9=D28+E28, "OK", "NG"),"")</f>
        <v>OK</v>
      </c>
      <c r="C43" s="50"/>
    </row>
    <row r="44" spans="1:6" ht="17.25" customHeight="1" x14ac:dyDescent="0.4">
      <c r="A44" s="51"/>
      <c r="B44" s="51"/>
      <c r="C44" s="51"/>
      <c r="D44" s="51"/>
      <c r="E44" s="51"/>
      <c r="F44" s="51"/>
    </row>
    <row r="57" spans="1:1" x14ac:dyDescent="0.4">
      <c r="A57" s="37"/>
    </row>
    <row r="58" spans="1:1" x14ac:dyDescent="0.4">
      <c r="A58" s="37"/>
    </row>
  </sheetData>
  <sheetProtection sheet="1" objects="1" scenarios="1"/>
  <mergeCells count="15">
    <mergeCell ref="A34:B34"/>
    <mergeCell ref="A12:A13"/>
    <mergeCell ref="B12:B13"/>
    <mergeCell ref="C12:C13"/>
    <mergeCell ref="D12:D13"/>
    <mergeCell ref="F12:F13"/>
    <mergeCell ref="A33:B33"/>
    <mergeCell ref="A1:C1"/>
    <mergeCell ref="E2:F2"/>
    <mergeCell ref="E3:F3"/>
    <mergeCell ref="B4:E4"/>
    <mergeCell ref="A5:A6"/>
    <mergeCell ref="B5:B6"/>
    <mergeCell ref="C5:C6"/>
    <mergeCell ref="D5:D6"/>
  </mergeCells>
  <phoneticPr fontId="1"/>
  <conditionalFormatting sqref="C43">
    <cfRule type="containsText" dxfId="8" priority="9" operator="containsText" text="NG">
      <formula>NOT(ISERROR(SEARCH("NG",C43)))</formula>
    </cfRule>
    <cfRule type="expression" dxfId="7" priority="10">
      <formula>$B$43</formula>
    </cfRule>
    <cfRule type="expression" priority="11">
      <formula>$B$43</formula>
    </cfRule>
  </conditionalFormatting>
  <conditionalFormatting sqref="C41">
    <cfRule type="containsText" dxfId="6" priority="7" operator="containsText" text="NG">
      <formula>NOT(ISERROR(SEARCH("NG",C41)))</formula>
    </cfRule>
    <cfRule type="containsText" priority="8" operator="containsText" text="NG">
      <formula>NOT(ISERROR(SEARCH("NG",C41)))</formula>
    </cfRule>
  </conditionalFormatting>
  <conditionalFormatting sqref="C42">
    <cfRule type="containsText" dxfId="5" priority="6" operator="containsText" text="NG">
      <formula>NOT(ISERROR(SEARCH("NG",C42)))</formula>
    </cfRule>
  </conditionalFormatting>
  <conditionalFormatting sqref="B43">
    <cfRule type="containsText" dxfId="4" priority="2" operator="containsText" text="NG">
      <formula>NOT(ISERROR(SEARCH("NG",B43)))</formula>
    </cfRule>
    <cfRule type="containsText" dxfId="3" priority="5" operator="containsText" text="NG">
      <formula>NOT(ISERROR(SEARCH("NG",B43)))</formula>
    </cfRule>
  </conditionalFormatting>
  <conditionalFormatting sqref="B41">
    <cfRule type="containsText" dxfId="2" priority="4" operator="containsText" text="NG">
      <formula>NOT(ISERROR(SEARCH("NG",B41)))</formula>
    </cfRule>
  </conditionalFormatting>
  <conditionalFormatting sqref="B42">
    <cfRule type="containsText" dxfId="1" priority="3" operator="containsText" text="NG">
      <formula>NOT(ISERROR(SEARCH("NG",B42)))</formula>
    </cfRule>
  </conditionalFormatting>
  <conditionalFormatting sqref="A34:B34">
    <cfRule type="containsText" dxfId="0" priority="1" operator="containsText" text="有り">
      <formula>NOT(ISERROR(SEARCH("有り",A34)))</formula>
    </cfRule>
  </conditionalFormatting>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114300</xdr:colOff>
                    <xdr:row>48</xdr:row>
                    <xdr:rowOff>142875</xdr:rowOff>
                  </from>
                  <to>
                    <xdr:col>0</xdr:col>
                    <xdr:colOff>447675</xdr:colOff>
                    <xdr:row>49</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104775</xdr:colOff>
                    <xdr:row>52</xdr:row>
                    <xdr:rowOff>9525</xdr:rowOff>
                  </from>
                  <to>
                    <xdr:col>0</xdr:col>
                    <xdr:colOff>428625</xdr:colOff>
                    <xdr:row>53</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142875</xdr:colOff>
                    <xdr:row>56</xdr:row>
                    <xdr:rowOff>38100</xdr:rowOff>
                  </from>
                  <to>
                    <xdr:col>0</xdr:col>
                    <xdr:colOff>466725</xdr:colOff>
                    <xdr:row>57</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【フォーム】完了報告書　※提出必須</vt:lpstr>
      <vt:lpstr>【フォーム】収支計算書　※提出必須</vt:lpstr>
      <vt:lpstr>'【フォーム】完了報告書　※提出必須'!Print_Area</vt:lpstr>
      <vt:lpstr>'【フォーム】収支計算書　※提出必須'!Print_Area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2020-03-19T05:24:39Z</dcterms:created>
  <dcterms:modified xsi:type="dcterms:W3CDTF">2023-04-13T09:03:55Z</dcterms:modified>
  <cp:category/>
</cp:coreProperties>
</file>