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36E64346-FA1B-4A18-9812-186F1A136043}" xr6:coauthVersionLast="47" xr6:coauthVersionMax="47" xr10:uidLastSave="{00000000-0000-0000-0000-000000000000}"/>
  <bookViews>
    <workbookView xWindow="1020" yWindow="340" windowWidth="12890" windowHeight="9740" firstSheet="1" activeTab="1"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※提出必須'!$A$1:$G$56</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3" l="1"/>
  <c r="C9" i="3"/>
  <c r="E40" i="3"/>
  <c r="E38" i="3"/>
  <c r="E36" i="3"/>
  <c r="E34" i="3"/>
  <c r="E32" i="3"/>
  <c r="E30" i="3"/>
  <c r="E28" i="3"/>
  <c r="E26" i="3"/>
  <c r="E24" i="3"/>
  <c r="B25" i="5" l="1"/>
  <c r="B27" i="5" s="1"/>
  <c r="F6" i="5"/>
  <c r="B25" i="6"/>
  <c r="B27" i="6" s="1"/>
  <c r="E26" i="5" l="1"/>
  <c r="E25" i="5"/>
  <c r="F8" i="5" l="1"/>
  <c r="F6" i="6"/>
  <c r="F8" i="6" s="1"/>
  <c r="F7" i="3"/>
  <c r="F9" i="3" s="1"/>
  <c r="E7" i="3" l="1"/>
  <c r="E9" i="3" s="1"/>
  <c r="E6" i="6" l="1"/>
  <c r="E8" i="6" s="1"/>
  <c r="E6" i="5"/>
  <c r="E8" i="5" s="1"/>
  <c r="B52" i="3" l="1"/>
  <c r="B54" i="3" s="1"/>
  <c r="B53" i="3" s="1"/>
  <c r="D22" i="7" l="1"/>
  <c r="D21" i="7"/>
  <c r="D20" i="7" l="1"/>
  <c r="C130" i="10" l="1"/>
  <c r="F130" i="10" s="1"/>
  <c r="D17" i="7" l="1"/>
  <c r="D16" i="7"/>
  <c r="E14" i="3" l="1"/>
  <c r="C176" i="7" l="1"/>
  <c r="F176"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54" i="3"/>
  <c r="C54" i="3"/>
  <c r="E53" i="3"/>
  <c r="E52" i="3"/>
  <c r="E51" i="3"/>
  <c r="E50" i="3"/>
  <c r="E49" i="3"/>
  <c r="E48" i="3"/>
  <c r="E47" i="3"/>
  <c r="E21" i="3"/>
  <c r="E20" i="3"/>
  <c r="E19" i="3"/>
  <c r="E18" i="3"/>
  <c r="E15" i="3"/>
  <c r="D8" i="3"/>
  <c r="D9" i="3" s="1"/>
  <c r="D23" i="7"/>
  <c r="E27" i="5" l="1"/>
  <c r="E27" i="6"/>
  <c r="E54" i="3"/>
  <c r="B67" i="3"/>
  <c r="A5" i="4"/>
  <c r="C5" i="4" s="1"/>
  <c r="E5" i="4" s="1"/>
  <c r="B68" i="3"/>
  <c r="A60" i="3"/>
  <c r="B69" i="3" l="1"/>
  <c r="D15" i="7"/>
  <c r="B26" i="5"/>
  <c r="B26" i="6"/>
</calcChain>
</file>

<file path=xl/sharedStrings.xml><?xml version="1.0" encoding="utf-8"?>
<sst xmlns="http://schemas.openxmlformats.org/spreadsheetml/2006/main" count="342" uniqueCount="187">
  <si>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</si>
  <si>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</si>
  <si>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</si>
  <si>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</si>
  <si>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</si>
  <si>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</si>
  <si>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</si>
  <si>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</si>
  <si>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</si>
  <si>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</si>
  <si>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</si>
  <si>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</si>
  <si>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</si>
  <si>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</si>
  <si>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</si>
  <si>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</si>
  <si>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</si>
  <si>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</si>
  <si>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</si>
  <si>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</si>
  <si>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</si>
  <si>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</si>
  <si>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</si>
  <si>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</si>
  <si>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</si>
  <si>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</si>
  <si>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</si>
  <si>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</si>
  <si>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</si>
  <si>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</si>
  <si>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</si>
  <si>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</si>
  <si>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</si>
  <si>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</si>
  <si>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</si>
  <si>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</si>
  <si>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</si>
  <si>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</si>
  <si>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</si>
  <si>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</si>
  <si>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</si>
  <si>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</si>
  <si>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</si>
  <si>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</si>
  <si>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</si>
  <si>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</si>
  <si>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</si>
  <si>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</si>
  <si>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</si>
  <si>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</si>
  <si>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</si>
  <si>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</si>
  <si>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</si>
  <si>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</si>
  <si>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</si>
  <si>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</si>
  <si>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</si>
  <si>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</si>
  <si>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</si>
  <si>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</si>
  <si>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</si>
  <si>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</si>
  <si>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</si>
  <si>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</si>
  <si>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</si>
  <si>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</si>
  <si>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</si>
  <si>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</si>
  <si>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</si>
  <si>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</si>
  <si>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</si>
  <si>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</si>
  <si>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</si>
  <si>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</si>
  <si>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</si>
  <si>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</si>
  <si>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</si>
  <si>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</si>
  <si>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</si>
  <si>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</si>
  <si>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</si>
  <si>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</si>
  <si>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</si>
  <si>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</si>
  <si>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</si>
  <si>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</si>
  <si>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</si>
  <si>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</si>
  <si>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</si>
  <si>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</si>
  <si>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</si>
  <si>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</si>
  <si>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</si>
  <si>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</si>
  <si>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</si>
  <si>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</si>
  <si>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</si>
  <si>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</si>
  <si>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</si>
  <si>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</si>
  <si>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</si>
  <si>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</si>
  <si>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</si>
  <si>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</si>
  <si>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</si>
  <si>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</si>
  <si>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</si>
  <si>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</si>
  <si>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</si>
  <si>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</si>
  <si>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</si>
  <si>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</si>
  <si>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</si>
  <si>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</si>
  <si>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</si>
  <si>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</si>
  <si>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</si>
  <si>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</si>
  <si>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</si>
  <si>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</si>
  <si>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</si>
  <si>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</si>
  <si>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</si>
  <si>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</si>
  <si>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</si>
  <si>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</si>
  <si>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</si>
  <si>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</si>
  <si>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</si>
  <si>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</si>
  <si>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</si>
  <si>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</si>
  <si>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</si>
  <si>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</si>
  <si>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</si>
  <si>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</si>
  <si>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</si>
  <si>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</si>
  <si>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※契約書右下に『協力援助』と記載がある事業については、5万円以上の領収書のコピーを(領収書番号を記載の上)貼付してください。</t>
    <rPh sb="28" eb="29">
      <t>マン</t>
    </rPh>
    <rPh sb="42" eb="45">
      <t>リョウシュウショ</t>
    </rPh>
    <rPh sb="45" eb="47">
      <t>バンゴウ</t>
    </rPh>
    <rPh sb="48" eb="50">
      <t>キサイ</t>
    </rPh>
    <rPh sb="51" eb="52">
      <t>ウエ</t>
    </rPh>
    <rPh sb="53" eb="54">
      <t>ハ</t>
    </rPh>
    <rPh sb="54" eb="55">
      <t>ツ</t>
    </rPh>
    <phoneticPr fontId="1"/>
  </si>
  <si>
    <t>※領収書番号は本フォームの補足説明・備考欄にもご記載ください。</t>
    <rPh sb="1" eb="4">
      <t>リョウシュウショ</t>
    </rPh>
    <rPh sb="4" eb="6">
      <t>バンゴウ</t>
    </rPh>
    <rPh sb="7" eb="8">
      <t>ホン</t>
    </rPh>
    <rPh sb="13" eb="15">
      <t>ホソク</t>
    </rPh>
    <rPh sb="15" eb="17">
      <t>セツメイ</t>
    </rPh>
    <rPh sb="18" eb="20">
      <t>ビコウ</t>
    </rPh>
    <rPh sb="20" eb="21">
      <t>ラン</t>
    </rPh>
    <rPh sb="24" eb="26">
      <t>キサイ</t>
    </rPh>
    <phoneticPr fontId="1"/>
  </si>
  <si>
    <t>事業ID：2022001805</t>
    <phoneticPr fontId="1"/>
  </si>
  <si>
    <t>団体名：特定非営利活動法人トイボックス</t>
    <rPh sb="4" eb="13">
      <t>トクテイヒエイリカツドウホウジン</t>
    </rPh>
    <phoneticPr fontId="1"/>
  </si>
  <si>
    <t>代表者名：代表理事　栗田 拓　　印</t>
    <rPh sb="5" eb="9">
      <t>ダイヒョウリジ</t>
    </rPh>
    <rPh sb="10" eb="12">
      <t>クリタ</t>
    </rPh>
    <rPh sb="13" eb="14">
      <t>タク</t>
    </rPh>
    <phoneticPr fontId="1"/>
  </si>
  <si>
    <t>TEL：050-3733-5544</t>
    <phoneticPr fontId="1"/>
  </si>
  <si>
    <t>事業完了日：2023年３月31日</t>
    <phoneticPr fontId="1"/>
  </si>
  <si>
    <t>（2022年　4月　1日から　　2023年　3月　31日まで）</t>
    <phoneticPr fontId="1"/>
  </si>
  <si>
    <t>特定非営利活動法人トイボックス</t>
    <rPh sb="0" eb="9">
      <t>トクテイヒエイリカツドウホウジン</t>
    </rPh>
    <phoneticPr fontId="1"/>
  </si>
  <si>
    <t>大阪府箕面市における「子ども第三の居場所」（B）常設ケアモデルの運営（２年目）</t>
    <phoneticPr fontId="1"/>
  </si>
  <si>
    <t xml:space="preserve">1．大阪府箕面市における「子ども第三の居場所」常設モデルの運営
（1）期間：2022年4月～2023年3月（週5日、14時30分から20時まで開所）
（2）場所：大阪府箕面市百楽荘
（3）対象：家庭や自身に課題を抱えた小学校低学年を中心に15名
（4）内容：「子ども第三の居場所」をつくり、子どもとの1対1の関係を重視しながら、子どもたちの生活習慣形成や学ぶ意欲向上を支援することで社会的相続を補完する。生き抜く力を育むためのプログラム「わくわくたいむ」を毎日実施する。
</t>
    <phoneticPr fontId="1"/>
  </si>
  <si>
    <t>事業名：大阪府箕面市における</t>
    <phoneticPr fontId="1"/>
  </si>
  <si>
    <t>　　　　　「子ども第三の居場所」（B）</t>
    <phoneticPr fontId="1"/>
  </si>
  <si>
    <t>　　　　　 常設ケアモデルの運営（２年目）</t>
    <phoneticPr fontId="1"/>
  </si>
  <si>
    <t>人件費</t>
    <rPh sb="0" eb="3">
      <t>ジンケンヒ</t>
    </rPh>
    <phoneticPr fontId="1"/>
  </si>
  <si>
    <t>印刷製本費</t>
    <rPh sb="0" eb="5">
      <t>インサツセイホンヒ</t>
    </rPh>
    <phoneticPr fontId="1"/>
  </si>
  <si>
    <t>旅費交通費</t>
    <rPh sb="0" eb="2">
      <t>リョヒ</t>
    </rPh>
    <rPh sb="2" eb="5">
      <t>コウツウヒ</t>
    </rPh>
    <phoneticPr fontId="1"/>
  </si>
  <si>
    <t>新聞図書費</t>
    <rPh sb="0" eb="5">
      <t>シンブントショヒ</t>
    </rPh>
    <phoneticPr fontId="1"/>
  </si>
  <si>
    <t>通信費</t>
    <rPh sb="0" eb="3">
      <t>ツウシンヒ</t>
    </rPh>
    <phoneticPr fontId="1"/>
  </si>
  <si>
    <t>消耗品費</t>
    <rPh sb="0" eb="4">
      <t>ショウモウヒンヒ</t>
    </rPh>
    <phoneticPr fontId="1"/>
  </si>
  <si>
    <t>教材体験学習費</t>
    <rPh sb="0" eb="7">
      <t>キョウザイタイケンガクシュウヒ</t>
    </rPh>
    <phoneticPr fontId="1"/>
  </si>
  <si>
    <t>食材給食費</t>
    <rPh sb="0" eb="5">
      <t>ショクザイキュウショクヒ</t>
    </rPh>
    <phoneticPr fontId="1"/>
  </si>
  <si>
    <t>水道光熱費</t>
    <rPh sb="0" eb="5">
      <t>スイドウコウネツヒ</t>
    </rPh>
    <phoneticPr fontId="1"/>
  </si>
  <si>
    <t>リース料</t>
    <rPh sb="3" eb="4">
      <t>リョウ</t>
    </rPh>
    <phoneticPr fontId="1"/>
  </si>
  <si>
    <t>保険料</t>
    <rPh sb="0" eb="3">
      <t>ホケンリョウ</t>
    </rPh>
    <phoneticPr fontId="1"/>
  </si>
  <si>
    <t>研修費</t>
    <rPh sb="0" eb="3">
      <t>ケンシュウヒ</t>
    </rPh>
    <phoneticPr fontId="1"/>
  </si>
  <si>
    <t>業務委託費</t>
    <rPh sb="0" eb="5">
      <t>ギョウムイタクヒ</t>
    </rPh>
    <phoneticPr fontId="1"/>
  </si>
  <si>
    <t>支払手数料</t>
    <rPh sb="0" eb="5">
      <t>シハライテスウリョウ</t>
    </rPh>
    <phoneticPr fontId="1"/>
  </si>
  <si>
    <t>租税公課</t>
    <rPh sb="0" eb="4">
      <t>ソゼイコウカ</t>
    </rPh>
    <phoneticPr fontId="1"/>
  </si>
  <si>
    <t>間接経費</t>
    <rPh sb="0" eb="4">
      <t>カンセツケイヒ</t>
    </rPh>
    <phoneticPr fontId="1"/>
  </si>
  <si>
    <t>事務消耗品費、雑費含む。</t>
    <phoneticPr fontId="1"/>
  </si>
  <si>
    <t>みずほのシステム上、監査時に証明できるものがないので自己負担。</t>
    <phoneticPr fontId="1"/>
  </si>
  <si>
    <t>1．大阪府箕面市における「子ども第三の居場所」常設モデルの運営
（1）期間：2022年4月～2023年3月（週5日、14時30分から20時まで開所）
（2）場所：大阪府箕面市百楽荘
（3）対象：家庭や自身に課題を抱えた小学校低学年を中心に11名
（4）内容：「子ども第三の居場所」をつくり、子どもとの1対1の関係を重視しながら、子どもたちの生活習慣形成や学ぶ意欲向上を支援することで社会的相続を補完する。生き抜く力を育むためのプログラム「わくわくたいむ」を毎日実施する。</t>
    <phoneticPr fontId="1"/>
  </si>
  <si>
    <t xml:space="preserve">事業報告書
</t>
    <rPh sb="0" eb="5">
      <t>ジギョウホウコクショ</t>
    </rPh>
    <phoneticPr fontId="1"/>
  </si>
  <si>
    <t>1．2023年3月31日までに利用児童数を10名にする
2．児童への居場所、食事、生活習慣支援、学習支援などの安定的な提供
3．ボランティア等の地域住民や、行政、学校との関係構築
4．子どもの「経験の不足」を解消するようなイベントを事業期間内に3回実施する</t>
    <phoneticPr fontId="1"/>
  </si>
  <si>
    <t>未作成となったものは無い。</t>
    <phoneticPr fontId="1"/>
  </si>
  <si>
    <t xml:space="preserve">地域住民との関係構築はできてきたが、まだ一緒に活動をするなどには至っていない。今後第三の居場所でおこなうイベントへ招待したり等して更なる交流を元に、地域住民との子ども支援の連携の強化を図りたい。
</t>
    <rPh sb="20" eb="22">
      <t>イッショ</t>
    </rPh>
    <rPh sb="23" eb="25">
      <t>カツドウ</t>
    </rPh>
    <rPh sb="32" eb="33">
      <t>イタ</t>
    </rPh>
    <phoneticPr fontId="1"/>
  </si>
  <si>
    <t xml:space="preserve">他機関となかなか繋がる事のできなかった家庭に対してアプローチし、昨年度に引き続き良い関係を保っている。新たに産業カウンセラーの資格を持ったスタッフを雇用し、保護者のケアの面でも対応できるように環境を整えた。保護者も少し負担が減ったようで前向きな発言が増えてきた上、子どもも楽しく利用してくれている。
前半は子どもの数が２名と子ども集めに大変難航していたが、夏休み前後から子どもの数が増え、現在では11名となった。要因として、箕面市の方針により単独でのアウトリーチ活動ができず、児童の紹介も滞っていたため、その旨を担当の髙田氏に相談、市長訪問という形で常務の笹川氏にお越しいただく機会を設けていただき、市長と子育て支援室に対して改めて第三の居場所の活動をアピールすることができた。これがきっかけとなり市内小学校への積極的なチラシ配布など、広報が大きく進んだ。
</t>
    <rPh sb="22" eb="23">
      <t>タイ</t>
    </rPh>
    <rPh sb="32" eb="34">
      <t>サクネン</t>
    </rPh>
    <rPh sb="34" eb="35">
      <t>ド</t>
    </rPh>
    <rPh sb="36" eb="37">
      <t>ヒ</t>
    </rPh>
    <rPh sb="38" eb="39">
      <t>ツヅ</t>
    </rPh>
    <rPh sb="40" eb="41">
      <t>ヨ</t>
    </rPh>
    <rPh sb="42" eb="44">
      <t>カンケイ</t>
    </rPh>
    <rPh sb="45" eb="46">
      <t>タモ</t>
    </rPh>
    <rPh sb="78" eb="81">
      <t>ホゴシャ</t>
    </rPh>
    <rPh sb="103" eb="106">
      <t>ホゴシャ</t>
    </rPh>
    <rPh sb="107" eb="108">
      <t>スコ</t>
    </rPh>
    <rPh sb="109" eb="111">
      <t>フタン</t>
    </rPh>
    <rPh sb="112" eb="113">
      <t>ヘ</t>
    </rPh>
    <rPh sb="118" eb="120">
      <t>マエム</t>
    </rPh>
    <rPh sb="122" eb="124">
      <t>ハツゲン</t>
    </rPh>
    <rPh sb="125" eb="126">
      <t>フ</t>
    </rPh>
    <rPh sb="130" eb="131">
      <t>ウエ</t>
    </rPh>
    <rPh sb="132" eb="133">
      <t>コ</t>
    </rPh>
    <rPh sb="150" eb="152">
      <t>ゼンハン</t>
    </rPh>
    <rPh sb="153" eb="154">
      <t>コ</t>
    </rPh>
    <rPh sb="160" eb="161">
      <t>メイ</t>
    </rPh>
    <rPh sb="162" eb="163">
      <t>コ</t>
    </rPh>
    <rPh sb="165" eb="166">
      <t>アツ</t>
    </rPh>
    <rPh sb="168" eb="170">
      <t>タイヘン</t>
    </rPh>
    <rPh sb="170" eb="172">
      <t>ナンコウ</t>
    </rPh>
    <rPh sb="206" eb="208">
      <t>ヨウイン</t>
    </rPh>
    <rPh sb="241" eb="243">
      <t>ショウカイ</t>
    </rPh>
    <rPh sb="244" eb="245">
      <t>トドコオ</t>
    </rPh>
    <rPh sb="254" eb="255">
      <t>ムネ</t>
    </rPh>
    <rPh sb="256" eb="258">
      <t>タントウ</t>
    </rPh>
    <rPh sb="349" eb="351">
      <t>シナイ</t>
    </rPh>
    <rPh sb="351" eb="354">
      <t>ショウガッコウ</t>
    </rPh>
    <rPh sb="356" eb="359">
      <t>セッキョクテキ</t>
    </rPh>
    <rPh sb="363" eb="365">
      <t>ハイフ</t>
    </rPh>
    <rPh sb="368" eb="370">
      <t>コウホウ</t>
    </rPh>
    <rPh sb="371" eb="372">
      <t>オオ</t>
    </rPh>
    <rPh sb="374" eb="375">
      <t>スス</t>
    </rPh>
    <phoneticPr fontId="1"/>
  </si>
  <si>
    <t>上記の（３）でも記載したとおり、子どもの人数は11名に増えた。しかしながら、定員の15名には達しなかった。コロナウィルス感染症拡大の影響が未だあることと、年度の前半の動きが滞り、中々児童が集まらなかった事が要因と考えられる。</t>
    <rPh sb="0" eb="2">
      <t>ジョウキ</t>
    </rPh>
    <rPh sb="8" eb="10">
      <t>キサイ</t>
    </rPh>
    <rPh sb="16" eb="17">
      <t>コ</t>
    </rPh>
    <rPh sb="20" eb="22">
      <t>ニンズウ</t>
    </rPh>
    <rPh sb="25" eb="26">
      <t>メイ</t>
    </rPh>
    <rPh sb="27" eb="28">
      <t>フ</t>
    </rPh>
    <rPh sb="60" eb="63">
      <t>カンセンショウ</t>
    </rPh>
    <rPh sb="63" eb="65">
      <t>カクダイ</t>
    </rPh>
    <rPh sb="66" eb="68">
      <t>エイキョウ</t>
    </rPh>
    <rPh sb="69" eb="70">
      <t>イマ</t>
    </rPh>
    <rPh sb="77" eb="79">
      <t>ネンド</t>
    </rPh>
    <rPh sb="80" eb="82">
      <t>ゼンハン</t>
    </rPh>
    <rPh sb="83" eb="84">
      <t>ウゴ</t>
    </rPh>
    <rPh sb="86" eb="87">
      <t>トドコオ</t>
    </rPh>
    <rPh sb="89" eb="91">
      <t>ナカナカ</t>
    </rPh>
    <rPh sb="91" eb="93">
      <t>ジドウ</t>
    </rPh>
    <rPh sb="94" eb="95">
      <t>アツ</t>
    </rPh>
    <rPh sb="101" eb="102">
      <t>コト</t>
    </rPh>
    <rPh sb="103" eb="105">
      <t>ヨウイン</t>
    </rPh>
    <rPh sb="106" eb="107">
      <t>カンガ</t>
    </rPh>
    <phoneticPr fontId="1"/>
  </si>
  <si>
    <t xml:space="preserve">昨年度に引き続き、ほっと一息つける居場所を作るためスタッフ間で色々とアイディアを出し合って実行している。
食事に関しても昨年度同様、毎日キッチン部分でスタッフが調理を行っている。出来合いのものではなく、毎日食材を配達してくれる業者と契約し栄養バランスのとれた食事を提供する事ができている。時には、子ども達と一緒に調理をすることもある。食に興味を持ってくれる子が多く、子どもから夕飯準備のお手伝いをしたいと申し出てくれる事も増えてきた。
学習支援についても、スタッフが子どもと一緒に宿題をするなどした。なかなか取り組みづらい子どもとも一対一で対応し、一緒に宿題に取り組みやすい環境を作り上げるなどした。
その他、第一拠点でおこなってきた「わくわくたいむ」をブラッシュアップしたものを、今年度も引き続き実施している。わくわくたいむとは、子どもの生き抜く力を育むことを目的とし、毎月の目標を設定した上で、毎日日替わりで子ども達に提供するプログラムである。季節の行事や子どもたちの興味・関心を吸い上げてのワークショップ参加など、多くの体験・経験を獲得できるよう日々工夫している。
</t>
    <rPh sb="0" eb="3">
      <t>サクネンド</t>
    </rPh>
    <rPh sb="4" eb="5">
      <t>ヒ</t>
    </rPh>
    <rPh sb="6" eb="7">
      <t>ツヅ</t>
    </rPh>
    <rPh sb="29" eb="30">
      <t>カン</t>
    </rPh>
    <rPh sb="31" eb="33">
      <t>イロイロ</t>
    </rPh>
    <rPh sb="40" eb="41">
      <t>ダ</t>
    </rPh>
    <rPh sb="42" eb="43">
      <t>ア</t>
    </rPh>
    <rPh sb="45" eb="47">
      <t>ジッコウ</t>
    </rPh>
    <rPh sb="60" eb="63">
      <t>サクネンド</t>
    </rPh>
    <rPh sb="63" eb="65">
      <t>ドウヨウ</t>
    </rPh>
    <rPh sb="144" eb="145">
      <t>トキ</t>
    </rPh>
    <rPh sb="148" eb="149">
      <t>コ</t>
    </rPh>
    <rPh sb="151" eb="152">
      <t>タチ</t>
    </rPh>
    <rPh sb="153" eb="155">
      <t>イッショ</t>
    </rPh>
    <rPh sb="156" eb="158">
      <t>チョウリ</t>
    </rPh>
    <rPh sb="167" eb="168">
      <t>ショク</t>
    </rPh>
    <rPh sb="169" eb="171">
      <t>キョウミ</t>
    </rPh>
    <rPh sb="172" eb="173">
      <t>モ</t>
    </rPh>
    <rPh sb="178" eb="179">
      <t>コ</t>
    </rPh>
    <rPh sb="180" eb="181">
      <t>オオ</t>
    </rPh>
    <rPh sb="183" eb="184">
      <t>コ</t>
    </rPh>
    <rPh sb="188" eb="192">
      <t>ユウハンジュンビ</t>
    </rPh>
    <rPh sb="194" eb="196">
      <t>テツダ</t>
    </rPh>
    <rPh sb="202" eb="203">
      <t>モウ</t>
    </rPh>
    <rPh sb="204" eb="205">
      <t>デ</t>
    </rPh>
    <rPh sb="209" eb="210">
      <t>コト</t>
    </rPh>
    <rPh sb="211" eb="212">
      <t>フ</t>
    </rPh>
    <rPh sb="233" eb="234">
      <t>コ</t>
    </rPh>
    <rPh sb="237" eb="239">
      <t>イッショ</t>
    </rPh>
    <rPh sb="240" eb="242">
      <t>シュクダイ</t>
    </rPh>
    <rPh sb="254" eb="255">
      <t>ト</t>
    </rPh>
    <rPh sb="256" eb="257">
      <t>ク</t>
    </rPh>
    <rPh sb="261" eb="262">
      <t>コ</t>
    </rPh>
    <rPh sb="266" eb="269">
      <t>イチタイイチ</t>
    </rPh>
    <rPh sb="270" eb="272">
      <t>タイオウ</t>
    </rPh>
    <rPh sb="274" eb="276">
      <t>イッショ</t>
    </rPh>
    <rPh sb="277" eb="279">
      <t>シュクダイ</t>
    </rPh>
    <rPh sb="280" eb="281">
      <t>ト</t>
    </rPh>
    <rPh sb="282" eb="283">
      <t>ク</t>
    </rPh>
    <rPh sb="287" eb="289">
      <t>カンキョウ</t>
    </rPh>
    <rPh sb="290" eb="291">
      <t>ツク</t>
    </rPh>
    <rPh sb="292" eb="293">
      <t>ア</t>
    </rPh>
    <rPh sb="341" eb="344">
      <t>コンネンド</t>
    </rPh>
    <rPh sb="345" eb="346">
      <t>ヒ</t>
    </rPh>
    <rPh sb="347" eb="348">
      <t>ツヅ</t>
    </rPh>
    <rPh sb="424" eb="426">
      <t>キセツ</t>
    </rPh>
    <rPh sb="427" eb="429">
      <t>ギョウジ</t>
    </rPh>
    <rPh sb="430" eb="431">
      <t>コ</t>
    </rPh>
    <rPh sb="436" eb="438">
      <t>キョウミ</t>
    </rPh>
    <rPh sb="439" eb="441">
      <t>カンシン</t>
    </rPh>
    <rPh sb="442" eb="443">
      <t>ス</t>
    </rPh>
    <rPh sb="444" eb="445">
      <t>ア</t>
    </rPh>
    <rPh sb="455" eb="457">
      <t>サンカ</t>
    </rPh>
    <rPh sb="460" eb="461">
      <t>オオ</t>
    </rPh>
    <rPh sb="463" eb="465">
      <t>タイケン</t>
    </rPh>
    <rPh sb="466" eb="468">
      <t>ケイケン</t>
    </rPh>
    <rPh sb="469" eb="471">
      <t>カクトク</t>
    </rPh>
    <rPh sb="476" eb="478">
      <t>ヒビ</t>
    </rPh>
    <rPh sb="478" eb="480">
      <t>クフウ</t>
    </rPh>
    <phoneticPr fontId="1"/>
  </si>
  <si>
    <t>1．利用児童数は11名となり、目標を達成する事ができた。
箕面市の方針として、単独でのアウトリーチ活動ができず、児童の紹介も滞っていたため、現状を担当・髙田氏に相談し、市長訪問という形で常務の笹川氏にお越しいただく機会を設けていただいた。その結果、夏休み前後から問い合わせや入所が増え、年末年始辺りで目標の10人を無事に達成した。
2．上記事業内容詳細欄にも記入した通り、第一拠点での成果を生かし、昨年度に引き続き子ども達がほっと一息つける居場所づくり、食事、学習支援などの安定的な提供をおこなっている。
3．行政とは第一拠点が市の事業として継続していることもあり、引き続き非常に緊密な連携が取れている。相互に情報共有をおこないながら、1人ひとりにあった子ども支援をおこなっている。対象小学校との関係についても良好である。地域住民との関係についても良好である。第三の居場所の建物の１階部分が地域の自治会館という事もあり、日ごろから挨拶等のコミュニケーションは欠かしていない。コロナウィルス感染症の影響もあり、子どもと直接関わることは難しかったが、今後一緒に何か活動できればとお声をいただいている。
4．子どもの「経験の不足」を解消するため、バースデーご飯、季節のイベント（七夕、ハロウィン、クリスマス、お正月他）、調理DAY（子ども達と一緒に調理をする日）、第一拠点との合同交流会など様々なイベントを実施した。子どもたちが今興味・関心のあることを吸い上げ、オンライン授業などのワークショップに参加するなど、体験や経験の幅が広がり、生き抜く力につながる活動を提供している。</t>
    <rPh sb="2" eb="4">
      <t>リヨウ</t>
    </rPh>
    <rPh sb="4" eb="7">
      <t>ジドウスウ</t>
    </rPh>
    <rPh sb="10" eb="11">
      <t>メイ</t>
    </rPh>
    <rPh sb="15" eb="17">
      <t>モクヒョウ</t>
    </rPh>
    <rPh sb="18" eb="20">
      <t>タッセイ</t>
    </rPh>
    <rPh sb="22" eb="23">
      <t>コト</t>
    </rPh>
    <rPh sb="59" eb="61">
      <t>ショウカイ</t>
    </rPh>
    <rPh sb="62" eb="63">
      <t>トドコオ</t>
    </rPh>
    <rPh sb="70" eb="72">
      <t>ゲンジョウ</t>
    </rPh>
    <rPh sb="121" eb="123">
      <t>ケッカ</t>
    </rPh>
    <rPh sb="124" eb="126">
      <t>ナツヤス</t>
    </rPh>
    <rPh sb="127" eb="129">
      <t>ゼンゴ</t>
    </rPh>
    <rPh sb="131" eb="132">
      <t>ト</t>
    </rPh>
    <rPh sb="133" eb="134">
      <t>ア</t>
    </rPh>
    <rPh sb="137" eb="139">
      <t>ニュウショ</t>
    </rPh>
    <rPh sb="140" eb="141">
      <t>フ</t>
    </rPh>
    <rPh sb="200" eb="203">
      <t>サクネンド</t>
    </rPh>
    <rPh sb="204" eb="205">
      <t>ヒ</t>
    </rPh>
    <rPh sb="206" eb="207">
      <t>ツヅ</t>
    </rPh>
    <rPh sb="266" eb="267">
      <t>シ</t>
    </rPh>
    <rPh sb="268" eb="270">
      <t>ジギョウ</t>
    </rPh>
    <rPh sb="273" eb="275">
      <t>ケイゾク</t>
    </rPh>
    <rPh sb="285" eb="286">
      <t>ヒ</t>
    </rPh>
    <rPh sb="287" eb="288">
      <t>ツヅ</t>
    </rPh>
    <rPh sb="376" eb="378">
      <t>リョウコウ</t>
    </rPh>
    <rPh sb="431" eb="432">
      <t>カ</t>
    </rPh>
    <rPh sb="446" eb="449">
      <t>カンセンショウ</t>
    </rPh>
    <rPh sb="450" eb="452">
      <t>エイキョウ</t>
    </rPh>
    <rPh sb="456" eb="457">
      <t>コ</t>
    </rPh>
    <rPh sb="460" eb="462">
      <t>チョクセツ</t>
    </rPh>
    <rPh sb="462" eb="463">
      <t>カカ</t>
    </rPh>
    <rPh sb="468" eb="469">
      <t>ムズカ</t>
    </rPh>
    <rPh sb="475" eb="477">
      <t>コンゴ</t>
    </rPh>
    <rPh sb="477" eb="479">
      <t>イッショ</t>
    </rPh>
    <rPh sb="480" eb="481">
      <t>ナニ</t>
    </rPh>
    <rPh sb="482" eb="484">
      <t>カツドウ</t>
    </rPh>
    <rPh sb="490" eb="491">
      <t>コエ</t>
    </rPh>
    <rPh sb="529" eb="530">
      <t>ハン</t>
    </rPh>
    <rPh sb="531" eb="533">
      <t>キセツ</t>
    </rPh>
    <rPh sb="539" eb="541">
      <t>タナバタ</t>
    </rPh>
    <rPh sb="555" eb="557">
      <t>ショウガツ</t>
    </rPh>
    <rPh sb="557" eb="558">
      <t>ホカ</t>
    </rPh>
    <rPh sb="560" eb="562">
      <t>チョウリ</t>
    </rPh>
    <rPh sb="566" eb="567">
      <t>コ</t>
    </rPh>
    <rPh sb="569" eb="570">
      <t>タチ</t>
    </rPh>
    <rPh sb="571" eb="573">
      <t>イッショ</t>
    </rPh>
    <rPh sb="574" eb="576">
      <t>チョウリ</t>
    </rPh>
    <rPh sb="579" eb="580">
      <t>ヒ</t>
    </rPh>
    <rPh sb="595" eb="597">
      <t>サマザマ</t>
    </rPh>
    <rPh sb="608" eb="609">
      <t>コ</t>
    </rPh>
    <rPh sb="614" eb="615">
      <t>イマ</t>
    </rPh>
    <rPh sb="615" eb="617">
      <t>キョウミ</t>
    </rPh>
    <rPh sb="618" eb="620">
      <t>カンシン</t>
    </rPh>
    <rPh sb="626" eb="627">
      <t>ス</t>
    </rPh>
    <rPh sb="628" eb="629">
      <t>ア</t>
    </rPh>
    <rPh sb="636" eb="638">
      <t>ジュギョウ</t>
    </rPh>
    <rPh sb="649" eb="651">
      <t>サンカ</t>
    </rPh>
    <rPh sb="656" eb="658">
      <t>タイケン</t>
    </rPh>
    <rPh sb="659" eb="661">
      <t>ケイケン</t>
    </rPh>
    <rPh sb="662" eb="663">
      <t>ハバ</t>
    </rPh>
    <rPh sb="664" eb="665">
      <t>ヒロ</t>
    </rPh>
    <rPh sb="668" eb="669">
      <t>イ</t>
    </rPh>
    <rPh sb="670" eb="671">
      <t>ヌ</t>
    </rPh>
    <rPh sb="672" eb="673">
      <t>チカラ</t>
    </rPh>
    <rPh sb="678" eb="680">
      <t>カツドウ</t>
    </rPh>
    <rPh sb="681" eb="683">
      <t>テイキョウ</t>
    </rPh>
    <phoneticPr fontId="1"/>
  </si>
  <si>
    <t>家では満足に食事を取れていない父子家庭の子が第三の居場所ではしっかりと食事ができるようになったり、子どもがいない間に保護者自身が自分の事ができるようになり少し心に余裕ができたという話を聞くようになった。その他、この家庭では、子どもが家でなかなかお風呂に入らず父親の負担が大きくなっていた。そのため、第三の居場所を利用している日は、施設のシャワールームを使用してお風呂に入る習慣をつけてもらった。お風呂対応を数カ月続けたところ、父親から「第三の居場所のおかげで最近は家でも自分からお風呂に入るようになり、とても助かっております。」との報告をもらった。
拠点対象校区の小学校よりも、周辺校のニーズが高く、また家庭の状況的にも送迎が不可欠の児童が多いことがわかってきたが送迎車のないみのお西拠点では利用に繋がりにくい現状があった。そのため、年度の途中ではあったが日本財団担当者に相談し、駐車場やリース車両の手配をすることができた。これにより、家庭の状況が厳しい上に保護者が送迎にかけるエネルギーが乏しいネグレクト傾向にある家庭ともしっかり繋がれるようになった。今後も、送迎が必要な家庭からの相談があった際にとても繋がりやすくなった。
その他、事業実施をしていく中で第一拠点とはまた違ったニーズがある事がわかってきた。普段不登校気味であったり、中々他の居場所へ行きたがらない子どもが第三の居場所の存在を知り、見学に来てそのまま通う事が決まるという事が２件続けてあった。そのうちの一人は、対象の１～３年生ではなかったが、その兄弟姉妹に限り状況によっては６年生まで通う事ができるという事から強い希望があった。その子は、「学校」という場が苦手という事で、フリースクールなど様々な施設へ母親と一緒に体験入所をしにまわったがどこも肌に合わず、そもそも施設の中に入る事すら躊躇してできなかったようだった。しかし、第三の居場所に見学に来た際は何の抵抗もなく中に入り、色々と見て回り、おもちゃで遊んだ後、自分から「ここに通いたい！」と言ってくれた。その後、本児は第三の居場所で裁縫や料理などやりたかったけれどなかなかやる機会のなかった事をして楽しそうに過ごしている。先日、母親から、「この第三の居場所が、今の彼の生き甲斐になっています」と言っていただくことができた。</t>
    <rPh sb="15" eb="17">
      <t>フシ</t>
    </rPh>
    <rPh sb="103" eb="104">
      <t>ホカ</t>
    </rPh>
    <rPh sb="107" eb="109">
      <t>カテイ</t>
    </rPh>
    <rPh sb="129" eb="130">
      <t>チチ</t>
    </rPh>
    <rPh sb="213" eb="214">
      <t>チチ</t>
    </rPh>
    <rPh sb="350" eb="351">
      <t>ツナ</t>
    </rPh>
    <rPh sb="368" eb="370">
      <t>ネンド</t>
    </rPh>
    <rPh sb="371" eb="373">
      <t>トチュウ</t>
    </rPh>
    <rPh sb="378" eb="382">
      <t>ニホンザイダン</t>
    </rPh>
    <rPh sb="382" eb="384">
      <t>タントウ</t>
    </rPh>
    <rPh sb="384" eb="385">
      <t>シャ</t>
    </rPh>
    <rPh sb="386" eb="388">
      <t>ソウダン</t>
    </rPh>
    <rPh sb="427" eb="428">
      <t>ウエ</t>
    </rPh>
    <rPh sb="453" eb="455">
      <t>ケイコウ</t>
    </rPh>
    <rPh sb="458" eb="460">
      <t>カテイ</t>
    </rPh>
    <rPh sb="466" eb="467">
      <t>ツナ</t>
    </rPh>
    <rPh sb="477" eb="479">
      <t>コンゴ</t>
    </rPh>
    <rPh sb="481" eb="483">
      <t>ソウゲイ</t>
    </rPh>
    <rPh sb="484" eb="486">
      <t>ヒツヨウ</t>
    </rPh>
    <rPh sb="487" eb="489">
      <t>カテイ</t>
    </rPh>
    <rPh sb="492" eb="494">
      <t>ソウダン</t>
    </rPh>
    <rPh sb="498" eb="499">
      <t>サイ</t>
    </rPh>
    <rPh sb="503" eb="504">
      <t>ツナ</t>
    </rPh>
    <rPh sb="517" eb="518">
      <t>ホカ</t>
    </rPh>
    <rPh sb="519" eb="523">
      <t>ジギョウジッシ</t>
    </rPh>
    <rPh sb="528" eb="529">
      <t>ナカ</t>
    </rPh>
    <rPh sb="636" eb="638">
      <t>ヒトリ</t>
    </rPh>
    <rPh sb="690" eb="691">
      <t>ツヨ</t>
    </rPh>
    <rPh sb="692" eb="694">
      <t>キボウ</t>
    </rPh>
    <rPh sb="870" eb="872">
      <t>ダイサン</t>
    </rPh>
    <rPh sb="873" eb="876">
      <t>イバショ</t>
    </rPh>
    <rPh sb="910" eb="911">
      <t>タノ</t>
    </rPh>
    <phoneticPr fontId="1"/>
  </si>
  <si>
    <t>車両費</t>
    <rPh sb="0" eb="2">
      <t>シャリョウ</t>
    </rPh>
    <rPh sb="2" eb="3">
      <t>ヒ</t>
    </rPh>
    <phoneticPr fontId="1"/>
  </si>
  <si>
    <t>ガソリン代</t>
    <rPh sb="4" eb="5">
      <t>ダイ</t>
    </rPh>
    <phoneticPr fontId="1"/>
  </si>
  <si>
    <t>福利厚生費</t>
    <rPh sb="0" eb="2">
      <t>フクリ</t>
    </rPh>
    <rPh sb="2" eb="5">
      <t>コウセイヒ</t>
    </rPh>
    <phoneticPr fontId="1"/>
  </si>
  <si>
    <t>給料手当、法定福利費、通勤費を含む。</t>
    <phoneticPr fontId="1"/>
  </si>
  <si>
    <t>電気料金 見込み（未払）</t>
    <rPh sb="0" eb="2">
      <t>デンキ</t>
    </rPh>
    <rPh sb="2" eb="4">
      <t>リョウキン</t>
    </rPh>
    <rPh sb="5" eb="7">
      <t>ミコ</t>
    </rPh>
    <rPh sb="9" eb="11">
      <t>ミバライ</t>
    </rPh>
    <phoneticPr fontId="1"/>
  </si>
  <si>
    <t>固定資産税未確定（未払）</t>
    <rPh sb="0" eb="2">
      <t>コテイ</t>
    </rPh>
    <rPh sb="2" eb="5">
      <t>シサンゼイ</t>
    </rPh>
    <rPh sb="5" eb="8">
      <t>ミカクテイ</t>
    </rPh>
    <rPh sb="9" eb="11">
      <t>ミバラ</t>
    </rPh>
    <phoneticPr fontId="1"/>
  </si>
  <si>
    <t>報告日付：2023年4月7日</t>
    <rPh sb="9" eb="10">
      <t>ネン</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</si>
</sst>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
      <sz val="10"/>
      <name val="メイリオ"/>
      <family val="3"/>
      <charset val="128"/>
    </font>
    <font>
      <sz val="9"/>
      <color theme="1"/>
      <name val="メイリオ"/>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52">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indexed="64"/>
      </bottom>
      <diagonal/>
    </border>
    <border>
      <left style="medium">
        <color auto="1"/>
      </left>
      <right style="medium">
        <color auto="1"/>
      </right>
      <top/>
      <bottom style="thin">
        <color indexed="64"/>
      </bottom>
      <diagonal/>
    </border>
    <border>
      <left style="medium">
        <color auto="1"/>
      </left>
      <right/>
      <top style="thin">
        <color indexed="64"/>
      </top>
      <bottom/>
      <diagonal/>
    </border>
    <border>
      <left style="medium">
        <color auto="1"/>
      </left>
      <right style="medium">
        <color auto="1"/>
      </right>
      <top style="thin">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0" fontId="22" fillId="0" borderId="0">
      <alignment vertical="center"/>
    </xf>
  </cellStyleXfs>
  <cellXfs count="28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38" fontId="12" fillId="0" borderId="24" xfId="1" applyFont="1" applyBorder="1" applyAlignment="1" applyProtection="1">
      <alignment horizontal="left" vertical="center" wrapText="1"/>
      <protection locked="0"/>
    </xf>
    <xf numFmtId="38" fontId="12" fillId="4" borderId="24" xfId="1" applyFont="1" applyFill="1" applyBorder="1" applyAlignment="1" applyProtection="1">
      <alignment horizontal="right" vertical="center" wrapText="1"/>
    </xf>
    <xf numFmtId="38" fontId="12" fillId="0" borderId="48" xfId="1" applyFont="1" applyBorder="1" applyAlignment="1" applyProtection="1">
      <alignment horizontal="left" vertical="center" wrapText="1"/>
      <protection locked="0"/>
    </xf>
    <xf numFmtId="38" fontId="12" fillId="0" borderId="48"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38" fontId="12" fillId="4" borderId="48" xfId="1" applyFont="1" applyFill="1" applyBorder="1" applyAlignment="1" applyProtection="1">
      <alignment horizontal="right" vertical="center" wrapText="1"/>
    </xf>
    <xf numFmtId="38" fontId="12" fillId="0" borderId="49" xfId="1" applyFont="1" applyBorder="1" applyAlignment="1" applyProtection="1">
      <alignment vertical="center" wrapText="1"/>
      <protection locked="0"/>
    </xf>
    <xf numFmtId="38" fontId="12" fillId="0" borderId="50" xfId="1" applyFont="1" applyBorder="1" applyAlignment="1" applyProtection="1">
      <alignment horizontal="left" vertical="center" wrapText="1"/>
      <protection locked="0"/>
    </xf>
    <xf numFmtId="38" fontId="12" fillId="0" borderId="50" xfId="1" applyFont="1" applyBorder="1" applyAlignment="1" applyProtection="1">
      <alignment horizontal="right" vertical="center"/>
      <protection locked="0"/>
    </xf>
    <xf numFmtId="38" fontId="12" fillId="0" borderId="51" xfId="1" applyFont="1" applyBorder="1" applyAlignment="1" applyProtection="1">
      <alignment horizontal="right" vertical="center"/>
      <protection locked="0"/>
    </xf>
    <xf numFmtId="38" fontId="12" fillId="4" borderId="50" xfId="1" applyFont="1" applyFill="1" applyBorder="1" applyAlignment="1" applyProtection="1">
      <alignment horizontal="right" vertical="center" wrapText="1"/>
    </xf>
    <xf numFmtId="38" fontId="12" fillId="0" borderId="51" xfId="1" applyFont="1" applyBorder="1" applyAlignment="1" applyProtection="1">
      <alignment vertical="center" wrapText="1"/>
      <protection locked="0"/>
    </xf>
    <xf numFmtId="38" fontId="11" fillId="0" borderId="29" xfId="1" applyFont="1" applyBorder="1" applyAlignment="1" applyProtection="1">
      <alignment vertical="center"/>
      <protection locked="0"/>
    </xf>
    <xf numFmtId="38" fontId="25" fillId="0" borderId="49" xfId="1" applyFont="1" applyBorder="1" applyAlignment="1" applyProtection="1">
      <alignment horizontal="left" vertical="center" wrapText="1"/>
      <protection locked="0"/>
    </xf>
    <xf numFmtId="38" fontId="25" fillId="0" borderId="21" xfId="1" applyFont="1" applyBorder="1" applyAlignment="1" applyProtection="1">
      <alignment horizontal="left" vertical="center" wrapText="1"/>
      <protection locked="0"/>
    </xf>
    <xf numFmtId="38" fontId="11" fillId="0" borderId="0" xfId="1" applyFont="1" applyBorder="1" applyAlignment="1" applyProtection="1">
      <alignment vertical="center"/>
      <protection locked="0"/>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6" fillId="0" borderId="4"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7"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38" fontId="15" fillId="0" borderId="3" xfId="1" applyFont="1" applyBorder="1" applyAlignment="1" applyProtection="1">
      <alignment horizontal="center" vertical="center"/>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25" fillId="0" borderId="18" xfId="1" applyFont="1" applyBorder="1" applyAlignment="1" applyProtection="1">
      <alignment horizontal="left" vertical="center" wrapText="1"/>
      <protection locked="0"/>
    </xf>
    <xf numFmtId="38" fontId="25" fillId="0" borderId="49" xfId="1" applyFont="1" applyBorder="1" applyAlignment="1" applyProtection="1">
      <alignment horizontal="left" vertical="center" wrapText="1"/>
      <protection locked="0"/>
    </xf>
    <xf numFmtId="38" fontId="26" fillId="0" borderId="51" xfId="1" applyFont="1" applyBorder="1" applyAlignment="1" applyProtection="1">
      <alignment horizontal="left" vertical="center" wrapText="1"/>
      <protection locked="0"/>
    </xf>
    <xf numFmtId="38" fontId="26" fillId="0" borderId="49" xfId="1" applyFont="1" applyBorder="1" applyAlignment="1" applyProtection="1">
      <alignment horizontal="left" vertical="center" wrapText="1"/>
      <protection locked="0"/>
    </xf>
    <xf numFmtId="38" fontId="10" fillId="7" borderId="0" xfId="1" applyFont="1" applyFill="1" applyAlignment="1">
      <alignment horizontal="center" vertical="center"/>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38" fontId="5" fillId="13" borderId="1" xfId="0" applyNumberFormat="1" applyFont="1" applyFill="1" applyBorder="1" applyAlignment="1">
      <alignment horizontal="righ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4" xfId="0" applyFont="1" applyBorder="1" applyAlignment="1">
      <alignment horizontal="left" vertical="top"/>
    </xf>
    <xf numFmtId="0" fontId="5" fillId="0" borderId="0" xfId="0" applyFont="1" applyAlignment="1">
      <alignment horizontal="left" vertical="center" wrapText="1"/>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112059</xdr:colOff>
      <xdr:row>34</xdr:row>
      <xdr:rowOff>44823</xdr:rowOff>
    </xdr:from>
    <xdr:to>
      <xdr:col>5</xdr:col>
      <xdr:colOff>649941</xdr:colOff>
      <xdr:row>35</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105</xdr:row>
      <xdr:rowOff>44823</xdr:rowOff>
    </xdr:from>
    <xdr:to>
      <xdr:col>5</xdr:col>
      <xdr:colOff>649941</xdr:colOff>
      <xdr:row>106</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127</xdr:row>
      <xdr:rowOff>44823</xdr:rowOff>
    </xdr:from>
    <xdr:to>
      <xdr:col>5</xdr:col>
      <xdr:colOff>649941</xdr:colOff>
      <xdr:row>128</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148</xdr:row>
      <xdr:rowOff>44823</xdr:rowOff>
    </xdr:from>
    <xdr:to>
      <xdr:col>5</xdr:col>
      <xdr:colOff>649941</xdr:colOff>
      <xdr:row>149</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220</xdr:row>
      <xdr:rowOff>44823</xdr:rowOff>
    </xdr:from>
    <xdr:to>
      <xdr:col>5</xdr:col>
      <xdr:colOff>649941</xdr:colOff>
      <xdr:row>221</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172</xdr:row>
      <xdr:rowOff>56031</xdr:rowOff>
    </xdr:from>
    <xdr:to>
      <xdr:col>13</xdr:col>
      <xdr:colOff>649941</xdr:colOff>
      <xdr:row>174</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editAs="oneCell">
    <xdr:from>
      <xdr:col>0</xdr:col>
      <xdr:colOff>335280</xdr:colOff>
      <xdr:row>59</xdr:row>
      <xdr:rowOff>198120</xdr:rowOff>
    </xdr:from>
    <xdr:to>
      <xdr:col>5</xdr:col>
      <xdr:colOff>225780</xdr:colOff>
      <xdr:row>69</xdr:row>
      <xdr:rowOff>23520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5079980"/>
          <a:ext cx="3510000" cy="2340000"/>
        </a:xfrm>
        <a:prstGeom prst="rect">
          <a:avLst/>
        </a:prstGeom>
      </xdr:spPr>
    </xdr:pic>
    <xdr:clientData/>
  </xdr:twoCellAnchor>
  <xdr:twoCellAnchor editAs="oneCell">
    <xdr:from>
      <xdr:col>5</xdr:col>
      <xdr:colOff>510540</xdr:colOff>
      <xdr:row>59</xdr:row>
      <xdr:rowOff>205740</xdr:rowOff>
    </xdr:from>
    <xdr:to>
      <xdr:col>10</xdr:col>
      <xdr:colOff>401040</xdr:colOff>
      <xdr:row>69</xdr:row>
      <xdr:rowOff>31140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30040" y="15087600"/>
          <a:ext cx="3510000" cy="2340000"/>
        </a:xfrm>
        <a:prstGeom prst="rect">
          <a:avLst/>
        </a:prstGeom>
      </xdr:spPr>
    </xdr:pic>
    <xdr:clientData/>
  </xdr:twoCellAnchor>
  <xdr:twoCellAnchor editAs="oneCell">
    <xdr:from>
      <xdr:col>0</xdr:col>
      <xdr:colOff>342900</xdr:colOff>
      <xdr:row>69</xdr:row>
      <xdr:rowOff>38100</xdr:rowOff>
    </xdr:from>
    <xdr:to>
      <xdr:col>5</xdr:col>
      <xdr:colOff>233400</xdr:colOff>
      <xdr:row>78</xdr:row>
      <xdr:rowOff>114960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16634460"/>
          <a:ext cx="3510000" cy="2340000"/>
        </a:xfrm>
        <a:prstGeom prst="rect">
          <a:avLst/>
        </a:prstGeom>
      </xdr:spPr>
    </xdr:pic>
    <xdr:clientData/>
  </xdr:twoCellAnchor>
  <xdr:twoCellAnchor editAs="oneCell">
    <xdr:from>
      <xdr:col>5</xdr:col>
      <xdr:colOff>510540</xdr:colOff>
      <xdr:row>69</xdr:row>
      <xdr:rowOff>38100</xdr:rowOff>
    </xdr:from>
    <xdr:to>
      <xdr:col>10</xdr:col>
      <xdr:colOff>401040</xdr:colOff>
      <xdr:row>78</xdr:row>
      <xdr:rowOff>114960</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30040" y="17434560"/>
          <a:ext cx="3510000" cy="2340000"/>
        </a:xfrm>
        <a:prstGeom prst="rect">
          <a:avLst/>
        </a:prstGeom>
      </xdr:spPr>
    </xdr:pic>
    <xdr:clientData/>
  </xdr:twoCellAnchor>
  <xdr:twoCellAnchor editAs="oneCell">
    <xdr:from>
      <xdr:col>0</xdr:col>
      <xdr:colOff>342900</xdr:colOff>
      <xdr:row>78</xdr:row>
      <xdr:rowOff>137160</xdr:rowOff>
    </xdr:from>
    <xdr:to>
      <xdr:col>5</xdr:col>
      <xdr:colOff>233400</xdr:colOff>
      <xdr:row>87</xdr:row>
      <xdr:rowOff>214020</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19796760"/>
          <a:ext cx="3510000" cy="2340000"/>
        </a:xfrm>
        <a:prstGeom prst="rect">
          <a:avLst/>
        </a:prstGeom>
      </xdr:spPr>
    </xdr:pic>
    <xdr:clientData/>
  </xdr:twoCellAnchor>
  <xdr:twoCellAnchor editAs="oneCell">
    <xdr:from>
      <xdr:col>5</xdr:col>
      <xdr:colOff>510540</xdr:colOff>
      <xdr:row>78</xdr:row>
      <xdr:rowOff>144780</xdr:rowOff>
    </xdr:from>
    <xdr:to>
      <xdr:col>10</xdr:col>
      <xdr:colOff>401040</xdr:colOff>
      <xdr:row>87</xdr:row>
      <xdr:rowOff>221640</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30040" y="19804380"/>
          <a:ext cx="3510000" cy="2340000"/>
        </a:xfrm>
        <a:prstGeom prst="rect">
          <a:avLst/>
        </a:prstGeom>
      </xdr:spPr>
    </xdr:pic>
    <xdr:clientData/>
  </xdr:twoCellAnchor>
  <xdr:twoCellAnchor editAs="oneCell">
    <xdr:from>
      <xdr:col>0</xdr:col>
      <xdr:colOff>342900</xdr:colOff>
      <xdr:row>87</xdr:row>
      <xdr:rowOff>236220</xdr:rowOff>
    </xdr:from>
    <xdr:to>
      <xdr:col>5</xdr:col>
      <xdr:colOff>233400</xdr:colOff>
      <xdr:row>97</xdr:row>
      <xdr:rowOff>61620</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2900" y="22158960"/>
          <a:ext cx="3510000" cy="2340000"/>
        </a:xfrm>
        <a:prstGeom prst="rect">
          <a:avLst/>
        </a:prstGeom>
      </xdr:spPr>
    </xdr:pic>
    <xdr:clientData/>
  </xdr:twoCellAnchor>
  <xdr:twoCellAnchor editAs="oneCell">
    <xdr:from>
      <xdr:col>5</xdr:col>
      <xdr:colOff>518160</xdr:colOff>
      <xdr:row>88</xdr:row>
      <xdr:rowOff>0</xdr:rowOff>
    </xdr:from>
    <xdr:to>
      <xdr:col>10</xdr:col>
      <xdr:colOff>408660</xdr:colOff>
      <xdr:row>97</xdr:row>
      <xdr:rowOff>76860</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37660" y="22174200"/>
          <a:ext cx="3510000" cy="23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69</xdr:row>
      <xdr:rowOff>201610</xdr:rowOff>
    </xdr:from>
    <xdr:to>
      <xdr:col>5</xdr:col>
      <xdr:colOff>402168</xdr:colOff>
      <xdr:row>86</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74</xdr:row>
      <xdr:rowOff>136525</xdr:rowOff>
    </xdr:from>
    <xdr:to>
      <xdr:col>0</xdr:col>
      <xdr:colOff>360365</xdr:colOff>
      <xdr:row>75</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73</xdr:row>
      <xdr:rowOff>65087</xdr:rowOff>
    </xdr:from>
    <xdr:to>
      <xdr:col>4</xdr:col>
      <xdr:colOff>1111250</xdr:colOff>
      <xdr:row>76</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70</xdr:row>
      <xdr:rowOff>185737</xdr:rowOff>
    </xdr:from>
    <xdr:to>
      <xdr:col>1</xdr:col>
      <xdr:colOff>685800</xdr:colOff>
      <xdr:row>72</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78</xdr:row>
      <xdr:rowOff>49213</xdr:rowOff>
    </xdr:from>
    <xdr:to>
      <xdr:col>0</xdr:col>
      <xdr:colOff>360366</xdr:colOff>
      <xdr:row>79</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77</xdr:row>
      <xdr:rowOff>80962</xdr:rowOff>
    </xdr:from>
    <xdr:to>
      <xdr:col>4</xdr:col>
      <xdr:colOff>1111250</xdr:colOff>
      <xdr:row>80</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82</xdr:row>
      <xdr:rowOff>74613</xdr:rowOff>
    </xdr:from>
    <xdr:to>
      <xdr:col>0</xdr:col>
      <xdr:colOff>377829</xdr:colOff>
      <xdr:row>83</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81</xdr:row>
      <xdr:rowOff>106362</xdr:rowOff>
    </xdr:from>
    <xdr:to>
      <xdr:col>4</xdr:col>
      <xdr:colOff>1111250</xdr:colOff>
      <xdr:row>84</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74</xdr:row>
          <xdr:rowOff>139700</xdr:rowOff>
        </xdr:from>
        <xdr:to>
          <xdr:col>0</xdr:col>
          <xdr:colOff>444500</xdr:colOff>
          <xdr:row>75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101600</xdr:colOff>
          <xdr:row>78</xdr:row>
          <xdr:rowOff>12700</xdr:rowOff>
        </xdr:from>
        <xdr:to>
          <xdr:col>0</xdr:col>
          <xdr:colOff>431800</xdr:colOff>
          <xdr:row>79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82</xdr:row>
          <xdr:rowOff>38100</xdr:rowOff>
        </xdr:from>
        <xdr:to>
          <xdr:col>0</xdr:col>
          <xdr:colOff>469900</xdr:colOff>
          <xdr:row>83</xdr:row>
          <xdr:rowOff>63500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39"/>
  <sheetViews>
    <sheetView showGridLines="0" view="pageBreakPreview" zoomScaleNormal="100" zoomScaleSheetLayoutView="100" workbookViewId="0">
      <selection activeCell="B1" sqref="B1"/>
    </sheetView>
  </sheetViews>
  <sheetFormatPr defaultColWidth="9" defaultRowHeight="20.25" customHeight="1" x14ac:dyDescent="0.55000000000000004"/>
  <cols>
    <col min="1" max="11" width="9.5" style="126" customWidth="1"/>
    <col min="12" max="16384" width="9" style="94"/>
  </cols>
  <sheetData>
    <row r="2" spans="1:11" ht="20.25" customHeight="1" x14ac:dyDescent="0.55000000000000004">
      <c r="A2" s="125" t="s">
        <v>126</v>
      </c>
    </row>
    <row r="3" spans="1:11" ht="20.25" customHeight="1" x14ac:dyDescent="0.55000000000000004">
      <c r="A3" s="126" t="s">
        <v>0</v>
      </c>
    </row>
    <row r="4" spans="1:11" ht="20.25" customHeight="1" x14ac:dyDescent="0.55000000000000004">
      <c r="H4" s="126" t="s">
        <v>186</v>
      </c>
    </row>
    <row r="6" spans="1:11" ht="20.25" customHeight="1" x14ac:dyDescent="0.55000000000000004">
      <c r="H6" s="126" t="s">
        <v>140</v>
      </c>
    </row>
    <row r="7" spans="1:11" ht="20.25" customHeight="1" x14ac:dyDescent="0.55000000000000004">
      <c r="H7" s="126" t="s">
        <v>149</v>
      </c>
    </row>
    <row r="8" spans="1:11" ht="20.25" customHeight="1" x14ac:dyDescent="0.55000000000000004">
      <c r="H8" s="126" t="s">
        <v>150</v>
      </c>
    </row>
    <row r="9" spans="1:11" ht="20.25" customHeight="1" x14ac:dyDescent="0.55000000000000004">
      <c r="H9" s="126" t="s">
        <v>151</v>
      </c>
    </row>
    <row r="10" spans="1:11" ht="20.25" customHeight="1" x14ac:dyDescent="0.55000000000000004">
      <c r="H10" s="126" t="s">
        <v>141</v>
      </c>
    </row>
    <row r="11" spans="1:11" ht="20.25" customHeight="1" x14ac:dyDescent="0.55000000000000004">
      <c r="H11" s="126" t="s">
        <v>142</v>
      </c>
    </row>
    <row r="12" spans="1:11" ht="20.25" customHeight="1" x14ac:dyDescent="0.55000000000000004">
      <c r="H12" s="126" t="s">
        <v>143</v>
      </c>
    </row>
    <row r="13" spans="1:11" ht="20.25" customHeight="1" x14ac:dyDescent="0.55000000000000004">
      <c r="H13" s="126" t="s">
        <v>144</v>
      </c>
    </row>
    <row r="14" spans="1:11" ht="20.25" customHeight="1" thickBot="1" x14ac:dyDescent="0.6">
      <c r="A14" s="127" t="s">
        <v>134</v>
      </c>
      <c r="B14" s="127"/>
      <c r="C14" s="127"/>
      <c r="D14" s="127"/>
      <c r="E14" s="127"/>
      <c r="F14" s="127"/>
    </row>
    <row r="15" spans="1:11" ht="20.25" customHeight="1" thickBot="1" x14ac:dyDescent="0.6">
      <c r="A15" s="151" t="s">
        <v>131</v>
      </c>
      <c r="B15" s="151"/>
      <c r="C15" s="128" t="s">
        <v>27</v>
      </c>
      <c r="D15" s="149">
        <f>'【フォーム】収支計算書　※提出必須'!B54</f>
        <v>28540000</v>
      </c>
      <c r="E15" s="150"/>
      <c r="F15" s="129" t="s">
        <v>130</v>
      </c>
    </row>
    <row r="16" spans="1:11" ht="20.25" customHeight="1" thickBot="1" x14ac:dyDescent="0.6">
      <c r="A16" s="152" t="s">
        <v>132</v>
      </c>
      <c r="B16" s="152"/>
      <c r="C16" s="128" t="s">
        <v>27</v>
      </c>
      <c r="D16" s="149">
        <f>'【フォーム】収支計算書　※提出必須'!B8</f>
        <v>0</v>
      </c>
      <c r="E16" s="150"/>
      <c r="F16" s="129" t="s">
        <v>130</v>
      </c>
      <c r="H16" s="94"/>
      <c r="I16" s="94"/>
      <c r="J16" s="94"/>
      <c r="K16" s="94"/>
    </row>
    <row r="17" spans="1:11" ht="20.25" customHeight="1" thickBot="1" x14ac:dyDescent="0.6">
      <c r="A17" s="152" t="s">
        <v>133</v>
      </c>
      <c r="B17" s="152"/>
      <c r="C17" s="128" t="s">
        <v>27</v>
      </c>
      <c r="D17" s="149">
        <f>'【フォーム】収支計算書　※提出必須'!B7</f>
        <v>28540000</v>
      </c>
      <c r="E17" s="150"/>
      <c r="F17" s="129" t="s">
        <v>130</v>
      </c>
      <c r="G17" s="130" t="s">
        <v>136</v>
      </c>
      <c r="H17" s="130"/>
      <c r="I17" s="130"/>
      <c r="J17" s="130"/>
      <c r="K17" s="130"/>
    </row>
    <row r="19" spans="1:11" ht="20.25" customHeight="1" thickBot="1" x14ac:dyDescent="0.6">
      <c r="A19" s="127" t="s">
        <v>135</v>
      </c>
      <c r="B19" s="127"/>
      <c r="C19" s="127"/>
      <c r="D19" s="127"/>
      <c r="E19" s="127"/>
      <c r="F19" s="127"/>
      <c r="G19" s="127"/>
      <c r="H19" s="127"/>
      <c r="I19" s="127"/>
      <c r="J19" s="127"/>
      <c r="K19" s="127"/>
    </row>
    <row r="20" spans="1:11" ht="20.25" customHeight="1" thickBot="1" x14ac:dyDescent="0.6">
      <c r="A20" s="151" t="s">
        <v>8</v>
      </c>
      <c r="B20" s="151"/>
      <c r="C20" s="128" t="s">
        <v>27</v>
      </c>
      <c r="D20" s="149">
        <f>'【フォーム】収支計算書　※提出必須'!C9</f>
        <v>27286968</v>
      </c>
      <c r="E20" s="150"/>
      <c r="F20" s="129" t="s">
        <v>130</v>
      </c>
      <c r="G20" s="211" t="s">
        <v>9</v>
      </c>
      <c r="H20" s="211"/>
      <c r="I20" s="211"/>
      <c r="J20" s="211"/>
      <c r="K20" s="211"/>
    </row>
    <row r="21" spans="1:11" ht="20.25" customHeight="1" thickBot="1" x14ac:dyDescent="0.6">
      <c r="A21" s="152" t="s">
        <v>10</v>
      </c>
      <c r="B21" s="152"/>
      <c r="C21" s="128" t="s">
        <v>27</v>
      </c>
      <c r="D21" s="149">
        <f>'【フォーム】収支計算書　※提出必須'!C8</f>
        <v>968</v>
      </c>
      <c r="E21" s="150"/>
      <c r="F21" s="129" t="s">
        <v>130</v>
      </c>
      <c r="G21" s="212" t="s">
        <v>11</v>
      </c>
      <c r="H21" s="212"/>
      <c r="I21" s="212"/>
      <c r="J21" s="212"/>
      <c r="K21" s="212"/>
    </row>
    <row r="22" spans="1:11" ht="20.25" customHeight="1" thickBot="1" x14ac:dyDescent="0.6">
      <c r="A22" s="152" t="s">
        <v>12</v>
      </c>
      <c r="B22" s="152"/>
      <c r="C22" s="128" t="s">
        <v>27</v>
      </c>
      <c r="D22" s="149">
        <f>'【フォーム】収支計算書　※提出必須'!C7</f>
        <v>27286000</v>
      </c>
      <c r="E22" s="150"/>
      <c r="F22" s="129" t="s">
        <v>130</v>
      </c>
      <c r="G22" s="208" t="s">
        <v>13</v>
      </c>
      <c r="H22" s="208"/>
      <c r="I22" s="208"/>
      <c r="J22" s="208"/>
      <c r="K22" s="208"/>
    </row>
    <row r="23" spans="1:11" ht="20.25" customHeight="1" thickBot="1" x14ac:dyDescent="0.6">
      <c r="A23" s="152" t="s">
        <v>14</v>
      </c>
      <c r="B23" s="152"/>
      <c r="C23" s="128" t="s">
        <v>27</v>
      </c>
      <c r="D23" s="149">
        <f>'【フォーム】収支計算書　※提出必須'!F7</f>
        <v>1254000</v>
      </c>
      <c r="E23" s="150"/>
      <c r="F23" s="129" t="s">
        <v>130</v>
      </c>
      <c r="G23" s="209" t="s">
        <v>15</v>
      </c>
      <c r="H23" s="209"/>
      <c r="I23" s="209"/>
      <c r="J23" s="209"/>
      <c r="K23" s="209"/>
    </row>
    <row r="25" spans="1:11" ht="20.25" customHeight="1" x14ac:dyDescent="0.55000000000000004">
      <c r="A25" s="126" t="s">
        <v>16</v>
      </c>
    </row>
    <row r="26" spans="1:11" ht="20.25" customHeight="1" x14ac:dyDescent="0.55000000000000004">
      <c r="A26" s="210" t="s">
        <v>127</v>
      </c>
      <c r="B26" s="210"/>
      <c r="C26" s="210"/>
      <c r="D26" s="210"/>
      <c r="E26" s="210"/>
      <c r="F26" s="210"/>
      <c r="G26" s="210"/>
      <c r="H26" s="210"/>
      <c r="I26" s="210"/>
      <c r="J26" s="210"/>
      <c r="K26" s="210"/>
    </row>
    <row r="27" spans="1:11" ht="20.25" customHeight="1" x14ac:dyDescent="0.55000000000000004">
      <c r="A27" s="210"/>
      <c r="B27" s="210"/>
      <c r="C27" s="210"/>
      <c r="D27" s="210"/>
      <c r="E27" s="210"/>
      <c r="F27" s="210"/>
      <c r="G27" s="210"/>
      <c r="H27" s="210"/>
      <c r="I27" s="210"/>
      <c r="J27" s="210"/>
      <c r="K27" s="210"/>
    </row>
    <row r="28" spans="1:11" ht="20.25" customHeight="1" x14ac:dyDescent="0.55000000000000004">
      <c r="A28" s="210"/>
      <c r="B28" s="210"/>
      <c r="C28" s="210"/>
      <c r="D28" s="210"/>
      <c r="E28" s="210"/>
      <c r="F28" s="210"/>
      <c r="G28" s="210"/>
      <c r="H28" s="210"/>
      <c r="I28" s="210"/>
      <c r="J28" s="210"/>
      <c r="K28" s="210"/>
    </row>
    <row r="29" spans="1:11" ht="20.25" customHeight="1" x14ac:dyDescent="0.55000000000000004">
      <c r="A29" s="210"/>
      <c r="B29" s="210"/>
      <c r="C29" s="210"/>
      <c r="D29" s="210"/>
      <c r="E29" s="210"/>
      <c r="F29" s="210"/>
      <c r="G29" s="210"/>
      <c r="H29" s="210"/>
      <c r="I29" s="210"/>
      <c r="J29" s="210"/>
      <c r="K29" s="210"/>
    </row>
    <row r="30" spans="1:11" ht="20.25" customHeight="1" x14ac:dyDescent="0.55000000000000004">
      <c r="A30" s="126" t="s">
        <v>40</v>
      </c>
    </row>
    <row r="31" spans="1:11" ht="20.25" customHeight="1" x14ac:dyDescent="0.55000000000000004">
      <c r="A31" s="126" t="s">
        <v>21</v>
      </c>
      <c r="G31" s="126" t="s">
        <v>22</v>
      </c>
    </row>
    <row r="32" spans="1:11" ht="20.25" customHeight="1" x14ac:dyDescent="0.55000000000000004">
      <c r="A32" s="153" t="s">
        <v>148</v>
      </c>
      <c r="B32" s="154"/>
      <c r="C32" s="154"/>
      <c r="D32" s="154"/>
      <c r="E32" s="155"/>
      <c r="G32" s="153" t="s">
        <v>170</v>
      </c>
      <c r="H32" s="183"/>
      <c r="I32" s="183"/>
      <c r="J32" s="183"/>
      <c r="K32" s="184"/>
    </row>
    <row r="33" spans="1:11" ht="20.25" customHeight="1" x14ac:dyDescent="0.55000000000000004">
      <c r="A33" s="156"/>
      <c r="B33" s="157"/>
      <c r="C33" s="157"/>
      <c r="D33" s="157"/>
      <c r="E33" s="158"/>
      <c r="G33" s="163"/>
      <c r="H33" s="185"/>
      <c r="I33" s="185"/>
      <c r="J33" s="185"/>
      <c r="K33" s="186"/>
    </row>
    <row r="34" spans="1:11" ht="20.25" customHeight="1" x14ac:dyDescent="0.55000000000000004">
      <c r="A34" s="156"/>
      <c r="B34" s="157"/>
      <c r="C34" s="157"/>
      <c r="D34" s="157"/>
      <c r="E34" s="158"/>
      <c r="G34" s="163"/>
      <c r="H34" s="185"/>
      <c r="I34" s="185"/>
      <c r="J34" s="185"/>
      <c r="K34" s="186"/>
    </row>
    <row r="35" spans="1:11" ht="20.25" customHeight="1" x14ac:dyDescent="0.55000000000000004">
      <c r="A35" s="156"/>
      <c r="B35" s="157"/>
      <c r="C35" s="157"/>
      <c r="D35" s="157"/>
      <c r="E35" s="158"/>
      <c r="F35" s="164"/>
      <c r="G35" s="163"/>
      <c r="H35" s="185"/>
      <c r="I35" s="185"/>
      <c r="J35" s="185"/>
      <c r="K35" s="186"/>
    </row>
    <row r="36" spans="1:11" ht="20.25" customHeight="1" x14ac:dyDescent="0.55000000000000004">
      <c r="A36" s="156"/>
      <c r="B36" s="157"/>
      <c r="C36" s="157"/>
      <c r="D36" s="157"/>
      <c r="E36" s="158"/>
      <c r="F36" s="164"/>
      <c r="G36" s="163"/>
      <c r="H36" s="185"/>
      <c r="I36" s="185"/>
      <c r="J36" s="185"/>
      <c r="K36" s="186"/>
    </row>
    <row r="37" spans="1:11" ht="20.25" customHeight="1" x14ac:dyDescent="0.55000000000000004">
      <c r="A37" s="156"/>
      <c r="B37" s="157"/>
      <c r="C37" s="157"/>
      <c r="D37" s="157"/>
      <c r="E37" s="158"/>
      <c r="G37" s="163"/>
      <c r="H37" s="185"/>
      <c r="I37" s="185"/>
      <c r="J37" s="185"/>
      <c r="K37" s="186"/>
    </row>
    <row r="38" spans="1:11" ht="20.25" customHeight="1" x14ac:dyDescent="0.55000000000000004">
      <c r="A38" s="156"/>
      <c r="B38" s="157"/>
      <c r="C38" s="157"/>
      <c r="D38" s="157"/>
      <c r="E38" s="158"/>
      <c r="G38" s="163"/>
      <c r="H38" s="185"/>
      <c r="I38" s="185"/>
      <c r="J38" s="185"/>
      <c r="K38" s="186"/>
    </row>
    <row r="39" spans="1:11" ht="20.25" customHeight="1" x14ac:dyDescent="0.55000000000000004">
      <c r="A39" s="156"/>
      <c r="B39" s="157"/>
      <c r="C39" s="157"/>
      <c r="D39" s="157"/>
      <c r="E39" s="158"/>
      <c r="G39" s="163"/>
      <c r="H39" s="185"/>
      <c r="I39" s="185"/>
      <c r="J39" s="185"/>
      <c r="K39" s="186"/>
    </row>
    <row r="40" spans="1:11" ht="20.25" customHeight="1" x14ac:dyDescent="0.55000000000000004">
      <c r="A40" s="159"/>
      <c r="B40" s="160"/>
      <c r="C40" s="160"/>
      <c r="D40" s="160"/>
      <c r="E40" s="161"/>
      <c r="G40" s="187"/>
      <c r="H40" s="188"/>
      <c r="I40" s="188"/>
      <c r="J40" s="188"/>
      <c r="K40" s="189"/>
    </row>
    <row r="41" spans="1:11" ht="20.25" customHeight="1" x14ac:dyDescent="0.55000000000000004">
      <c r="A41" s="126" t="s">
        <v>19</v>
      </c>
    </row>
    <row r="42" spans="1:11" ht="20.25" customHeight="1" x14ac:dyDescent="0.55000000000000004">
      <c r="A42" s="162" t="s">
        <v>175</v>
      </c>
      <c r="B42" s="154"/>
      <c r="C42" s="154"/>
      <c r="D42" s="154"/>
      <c r="E42" s="154"/>
      <c r="F42" s="154"/>
      <c r="G42" s="154"/>
      <c r="H42" s="154"/>
      <c r="I42" s="154"/>
      <c r="J42" s="154"/>
      <c r="K42" s="155"/>
    </row>
    <row r="43" spans="1:11" ht="20.25" customHeight="1" x14ac:dyDescent="0.55000000000000004">
      <c r="A43" s="173"/>
      <c r="B43" s="157"/>
      <c r="C43" s="157"/>
      <c r="D43" s="157"/>
      <c r="E43" s="157"/>
      <c r="F43" s="157"/>
      <c r="G43" s="157"/>
      <c r="H43" s="157"/>
      <c r="I43" s="157"/>
      <c r="J43" s="157"/>
      <c r="K43" s="158"/>
    </row>
    <row r="44" spans="1:11" ht="20.25" customHeight="1" x14ac:dyDescent="0.55000000000000004">
      <c r="A44" s="173"/>
      <c r="B44" s="157"/>
      <c r="C44" s="157"/>
      <c r="D44" s="157"/>
      <c r="E44" s="157"/>
      <c r="F44" s="157"/>
      <c r="G44" s="157"/>
      <c r="H44" s="157"/>
      <c r="I44" s="157"/>
      <c r="J44" s="157"/>
      <c r="K44" s="158"/>
    </row>
    <row r="45" spans="1:11" ht="20.25" customHeight="1" x14ac:dyDescent="0.55000000000000004">
      <c r="A45" s="173"/>
      <c r="B45" s="157"/>
      <c r="C45" s="157"/>
      <c r="D45" s="157"/>
      <c r="E45" s="157"/>
      <c r="F45" s="157"/>
      <c r="G45" s="157"/>
      <c r="H45" s="157"/>
      <c r="I45" s="157"/>
      <c r="J45" s="157"/>
      <c r="K45" s="158"/>
    </row>
    <row r="46" spans="1:11" ht="20.25" customHeight="1" x14ac:dyDescent="0.55000000000000004">
      <c r="A46" s="173"/>
      <c r="B46" s="157"/>
      <c r="C46" s="157"/>
      <c r="D46" s="157"/>
      <c r="E46" s="157"/>
      <c r="F46" s="157"/>
      <c r="G46" s="157"/>
      <c r="H46" s="157"/>
      <c r="I46" s="157"/>
      <c r="J46" s="157"/>
      <c r="K46" s="158"/>
    </row>
    <row r="47" spans="1:11" ht="16.5" customHeight="1" x14ac:dyDescent="0.55000000000000004">
      <c r="A47" s="159"/>
      <c r="B47" s="160"/>
      <c r="C47" s="160"/>
      <c r="D47" s="160"/>
      <c r="E47" s="160"/>
      <c r="F47" s="160"/>
      <c r="G47" s="160"/>
      <c r="H47" s="160"/>
      <c r="I47" s="160"/>
      <c r="J47" s="160"/>
      <c r="K47" s="161"/>
    </row>
    <row r="48" spans="1:11" ht="20.25" customHeight="1" x14ac:dyDescent="0.55000000000000004">
      <c r="A48" s="126" t="s">
        <v>20</v>
      </c>
    </row>
    <row r="49" spans="1:11" ht="20.25" customHeight="1" x14ac:dyDescent="0.55000000000000004">
      <c r="A49" s="162" t="s">
        <v>176</v>
      </c>
      <c r="B49" s="165"/>
      <c r="C49" s="165"/>
      <c r="D49" s="165"/>
      <c r="E49" s="165"/>
      <c r="F49" s="165"/>
      <c r="G49" s="165"/>
      <c r="H49" s="165"/>
      <c r="I49" s="165"/>
      <c r="J49" s="165"/>
      <c r="K49" s="166"/>
    </row>
    <row r="50" spans="1:11" ht="27" customHeight="1" x14ac:dyDescent="0.55000000000000004">
      <c r="A50" s="173"/>
      <c r="B50" s="168"/>
      <c r="C50" s="168"/>
      <c r="D50" s="168"/>
      <c r="E50" s="168"/>
      <c r="F50" s="168"/>
      <c r="G50" s="168"/>
      <c r="H50" s="168"/>
      <c r="I50" s="168"/>
      <c r="J50" s="168"/>
      <c r="K50" s="169"/>
    </row>
    <row r="51" spans="1:11" ht="20.25" customHeight="1" x14ac:dyDescent="0.55000000000000004">
      <c r="A51" s="170"/>
      <c r="B51" s="171"/>
      <c r="C51" s="171"/>
      <c r="D51" s="171"/>
      <c r="E51" s="171"/>
      <c r="F51" s="171"/>
      <c r="G51" s="171"/>
      <c r="H51" s="171"/>
      <c r="I51" s="171"/>
      <c r="J51" s="171"/>
      <c r="K51" s="172"/>
    </row>
    <row r="52" spans="1:11" ht="20.25" customHeight="1" x14ac:dyDescent="0.55000000000000004">
      <c r="A52" s="126" t="s">
        <v>31</v>
      </c>
    </row>
    <row r="53" spans="1:11" ht="20.25" customHeight="1" x14ac:dyDescent="0.55000000000000004">
      <c r="A53" s="162" t="s">
        <v>177</v>
      </c>
      <c r="B53" s="200"/>
      <c r="C53" s="200"/>
      <c r="D53" s="200"/>
      <c r="E53" s="200"/>
      <c r="F53" s="200"/>
      <c r="G53" s="200"/>
      <c r="H53" s="200"/>
      <c r="I53" s="200"/>
      <c r="J53" s="200"/>
      <c r="K53" s="201"/>
    </row>
    <row r="54" spans="1:11" ht="20.25" customHeight="1" x14ac:dyDescent="0.55000000000000004">
      <c r="A54" s="173"/>
      <c r="B54" s="202"/>
      <c r="C54" s="202"/>
      <c r="D54" s="202"/>
      <c r="E54" s="202"/>
      <c r="F54" s="202"/>
      <c r="G54" s="202"/>
      <c r="H54" s="202"/>
      <c r="I54" s="202"/>
      <c r="J54" s="202"/>
      <c r="K54" s="203"/>
    </row>
    <row r="55" spans="1:11" ht="20.25" customHeight="1" x14ac:dyDescent="0.55000000000000004">
      <c r="A55" s="173"/>
      <c r="B55" s="202"/>
      <c r="C55" s="202"/>
      <c r="D55" s="202"/>
      <c r="E55" s="202"/>
      <c r="F55" s="202"/>
      <c r="G55" s="202"/>
      <c r="H55" s="202"/>
      <c r="I55" s="202"/>
      <c r="J55" s="202"/>
      <c r="K55" s="203"/>
    </row>
    <row r="56" spans="1:11" ht="20.25" customHeight="1" x14ac:dyDescent="0.55000000000000004">
      <c r="A56" s="173"/>
      <c r="B56" s="202"/>
      <c r="C56" s="202"/>
      <c r="D56" s="202"/>
      <c r="E56" s="202"/>
      <c r="F56" s="202"/>
      <c r="G56" s="202"/>
      <c r="H56" s="202"/>
      <c r="I56" s="202"/>
      <c r="J56" s="202"/>
      <c r="K56" s="203"/>
    </row>
    <row r="57" spans="1:11" ht="20.25" customHeight="1" x14ac:dyDescent="0.55000000000000004">
      <c r="A57" s="173"/>
      <c r="B57" s="202"/>
      <c r="C57" s="202"/>
      <c r="D57" s="202"/>
      <c r="E57" s="202"/>
      <c r="F57" s="202"/>
      <c r="G57" s="202"/>
      <c r="H57" s="202"/>
      <c r="I57" s="202"/>
      <c r="J57" s="202"/>
      <c r="K57" s="203"/>
    </row>
    <row r="58" spans="1:11" ht="20.25" customHeight="1" x14ac:dyDescent="0.55000000000000004">
      <c r="A58" s="173"/>
      <c r="B58" s="202"/>
      <c r="C58" s="202"/>
      <c r="D58" s="202"/>
      <c r="E58" s="202"/>
      <c r="F58" s="202"/>
      <c r="G58" s="202"/>
      <c r="H58" s="202"/>
      <c r="I58" s="202"/>
      <c r="J58" s="202"/>
      <c r="K58" s="203"/>
    </row>
    <row r="59" spans="1:11" ht="20.25" customHeight="1" x14ac:dyDescent="0.55000000000000004">
      <c r="A59" s="173"/>
      <c r="B59" s="202"/>
      <c r="C59" s="202"/>
      <c r="D59" s="202"/>
      <c r="E59" s="202"/>
      <c r="F59" s="202"/>
      <c r="G59" s="202"/>
      <c r="H59" s="202"/>
      <c r="I59" s="202"/>
      <c r="J59" s="202"/>
      <c r="K59" s="203"/>
    </row>
    <row r="60" spans="1:11" ht="20.25" customHeight="1" x14ac:dyDescent="0.55000000000000004">
      <c r="A60" s="173"/>
      <c r="B60" s="202"/>
      <c r="C60" s="202"/>
      <c r="D60" s="202"/>
      <c r="E60" s="202"/>
      <c r="F60" s="202"/>
      <c r="G60" s="202"/>
      <c r="H60" s="202"/>
      <c r="I60" s="202"/>
      <c r="J60" s="202"/>
      <c r="K60" s="203"/>
    </row>
    <row r="61" spans="1:11" ht="20.25" customHeight="1" x14ac:dyDescent="0.55000000000000004">
      <c r="A61" s="173"/>
      <c r="B61" s="202"/>
      <c r="C61" s="202"/>
      <c r="D61" s="202"/>
      <c r="E61" s="202"/>
      <c r="F61" s="202"/>
      <c r="G61" s="202"/>
      <c r="H61" s="202"/>
      <c r="I61" s="202"/>
      <c r="J61" s="202"/>
      <c r="K61" s="203"/>
    </row>
    <row r="62" spans="1:11" ht="20.25" customHeight="1" x14ac:dyDescent="0.55000000000000004">
      <c r="A62" s="173"/>
      <c r="B62" s="202"/>
      <c r="C62" s="202"/>
      <c r="D62" s="202"/>
      <c r="E62" s="202"/>
      <c r="F62" s="202"/>
      <c r="G62" s="202"/>
      <c r="H62" s="202"/>
      <c r="I62" s="202"/>
      <c r="J62" s="202"/>
      <c r="K62" s="203"/>
    </row>
    <row r="63" spans="1:11" ht="20.25" customHeight="1" x14ac:dyDescent="0.55000000000000004">
      <c r="A63" s="173"/>
      <c r="B63" s="202"/>
      <c r="C63" s="202"/>
      <c r="D63" s="202"/>
      <c r="E63" s="202"/>
      <c r="F63" s="202"/>
      <c r="G63" s="202"/>
      <c r="H63" s="202"/>
      <c r="I63" s="202"/>
      <c r="J63" s="202"/>
      <c r="K63" s="203"/>
    </row>
    <row r="64" spans="1:11" ht="20.25" customHeight="1" x14ac:dyDescent="0.55000000000000004">
      <c r="A64" s="173"/>
      <c r="B64" s="202"/>
      <c r="C64" s="202"/>
      <c r="D64" s="202"/>
      <c r="E64" s="202"/>
      <c r="F64" s="202"/>
      <c r="G64" s="202"/>
      <c r="H64" s="202"/>
      <c r="I64" s="202"/>
      <c r="J64" s="202"/>
      <c r="K64" s="203"/>
    </row>
    <row r="65" spans="1:11" ht="20.25" customHeight="1" x14ac:dyDescent="0.55000000000000004">
      <c r="A65" s="173"/>
      <c r="B65" s="202"/>
      <c r="C65" s="202"/>
      <c r="D65" s="202"/>
      <c r="E65" s="202"/>
      <c r="F65" s="202"/>
      <c r="G65" s="202"/>
      <c r="H65" s="202"/>
      <c r="I65" s="202"/>
      <c r="J65" s="202"/>
      <c r="K65" s="203"/>
    </row>
    <row r="66" spans="1:11" ht="20.25" customHeight="1" x14ac:dyDescent="0.55000000000000004">
      <c r="A66" s="173"/>
      <c r="B66" s="202"/>
      <c r="C66" s="202"/>
      <c r="D66" s="202"/>
      <c r="E66" s="202"/>
      <c r="F66" s="202"/>
      <c r="G66" s="202"/>
      <c r="H66" s="202"/>
      <c r="I66" s="202"/>
      <c r="J66" s="202"/>
      <c r="K66" s="203"/>
    </row>
    <row r="67" spans="1:11" ht="20.25" customHeight="1" x14ac:dyDescent="0.55000000000000004">
      <c r="A67" s="173"/>
      <c r="B67" s="202"/>
      <c r="C67" s="202"/>
      <c r="D67" s="202"/>
      <c r="E67" s="202"/>
      <c r="F67" s="202"/>
      <c r="G67" s="202"/>
      <c r="H67" s="202"/>
      <c r="I67" s="202"/>
      <c r="J67" s="202"/>
      <c r="K67" s="203"/>
    </row>
    <row r="68" spans="1:11" ht="20.25" customHeight="1" x14ac:dyDescent="0.55000000000000004">
      <c r="A68" s="173"/>
      <c r="B68" s="202"/>
      <c r="C68" s="202"/>
      <c r="D68" s="202"/>
      <c r="E68" s="202"/>
      <c r="F68" s="202"/>
      <c r="G68" s="202"/>
      <c r="H68" s="202"/>
      <c r="I68" s="202"/>
      <c r="J68" s="202"/>
      <c r="K68" s="203"/>
    </row>
    <row r="69" spans="1:11" ht="20.25" customHeight="1" x14ac:dyDescent="0.55000000000000004">
      <c r="A69" s="173"/>
      <c r="B69" s="202"/>
      <c r="C69" s="202"/>
      <c r="D69" s="202"/>
      <c r="E69" s="202"/>
      <c r="F69" s="202"/>
      <c r="G69" s="202"/>
      <c r="H69" s="202"/>
      <c r="I69" s="202"/>
      <c r="J69" s="202"/>
      <c r="K69" s="203"/>
    </row>
    <row r="70" spans="1:11" ht="20.25" customHeight="1" x14ac:dyDescent="0.55000000000000004">
      <c r="A70" s="173"/>
      <c r="B70" s="202"/>
      <c r="C70" s="202"/>
      <c r="D70" s="202"/>
      <c r="E70" s="202"/>
      <c r="F70" s="202"/>
      <c r="G70" s="202"/>
      <c r="H70" s="202"/>
      <c r="I70" s="202"/>
      <c r="J70" s="202"/>
      <c r="K70" s="203"/>
    </row>
    <row r="71" spans="1:11" ht="20.25" customHeight="1" x14ac:dyDescent="0.55000000000000004">
      <c r="A71" s="173"/>
      <c r="B71" s="202"/>
      <c r="C71" s="202"/>
      <c r="D71" s="202"/>
      <c r="E71" s="202"/>
      <c r="F71" s="202"/>
      <c r="G71" s="202"/>
      <c r="H71" s="202"/>
      <c r="I71" s="202"/>
      <c r="J71" s="202"/>
      <c r="K71" s="203"/>
    </row>
    <row r="72" spans="1:11" ht="20.25" customHeight="1" x14ac:dyDescent="0.55000000000000004">
      <c r="A72" s="173"/>
      <c r="B72" s="202"/>
      <c r="C72" s="202"/>
      <c r="D72" s="202"/>
      <c r="E72" s="202"/>
      <c r="F72" s="202"/>
      <c r="G72" s="202"/>
      <c r="H72" s="202"/>
      <c r="I72" s="202"/>
      <c r="J72" s="202"/>
      <c r="K72" s="203"/>
    </row>
    <row r="73" spans="1:11" ht="20.25" customHeight="1" x14ac:dyDescent="0.55000000000000004">
      <c r="A73" s="173"/>
      <c r="B73" s="202"/>
      <c r="C73" s="202"/>
      <c r="D73" s="202"/>
      <c r="E73" s="202"/>
      <c r="F73" s="202"/>
      <c r="G73" s="202"/>
      <c r="H73" s="202"/>
      <c r="I73" s="202"/>
      <c r="J73" s="202"/>
      <c r="K73" s="203"/>
    </row>
    <row r="74" spans="1:11" ht="20.25" customHeight="1" x14ac:dyDescent="0.55000000000000004">
      <c r="A74" s="173"/>
      <c r="B74" s="202"/>
      <c r="C74" s="202"/>
      <c r="D74" s="202"/>
      <c r="E74" s="202"/>
      <c r="F74" s="202"/>
      <c r="G74" s="202"/>
      <c r="H74" s="202"/>
      <c r="I74" s="202"/>
      <c r="J74" s="202"/>
      <c r="K74" s="203"/>
    </row>
    <row r="75" spans="1:11" ht="20.25" customHeight="1" x14ac:dyDescent="0.55000000000000004">
      <c r="A75" s="173"/>
      <c r="B75" s="202"/>
      <c r="C75" s="202"/>
      <c r="D75" s="202"/>
      <c r="E75" s="202"/>
      <c r="F75" s="202"/>
      <c r="G75" s="202"/>
      <c r="H75" s="202"/>
      <c r="I75" s="202"/>
      <c r="J75" s="202"/>
      <c r="K75" s="203"/>
    </row>
    <row r="76" spans="1:11" ht="20.25" customHeight="1" x14ac:dyDescent="0.55000000000000004">
      <c r="A76" s="173"/>
      <c r="B76" s="202"/>
      <c r="C76" s="202"/>
      <c r="D76" s="202"/>
      <c r="E76" s="202"/>
      <c r="F76" s="202"/>
      <c r="G76" s="202"/>
      <c r="H76" s="202"/>
      <c r="I76" s="202"/>
      <c r="J76" s="202"/>
      <c r="K76" s="203"/>
    </row>
    <row r="77" spans="1:11" ht="20.25" customHeight="1" x14ac:dyDescent="0.55000000000000004">
      <c r="A77" s="173"/>
      <c r="B77" s="202"/>
      <c r="C77" s="202"/>
      <c r="D77" s="202"/>
      <c r="E77" s="202"/>
      <c r="F77" s="202"/>
      <c r="G77" s="202"/>
      <c r="H77" s="202"/>
      <c r="I77" s="202"/>
      <c r="J77" s="202"/>
      <c r="K77" s="203"/>
    </row>
    <row r="78" spans="1:11" ht="20.25" customHeight="1" x14ac:dyDescent="0.55000000000000004">
      <c r="A78" s="173"/>
      <c r="B78" s="202"/>
      <c r="C78" s="202"/>
      <c r="D78" s="202"/>
      <c r="E78" s="202"/>
      <c r="F78" s="202"/>
      <c r="G78" s="202"/>
      <c r="H78" s="202"/>
      <c r="I78" s="202"/>
      <c r="J78" s="202"/>
      <c r="K78" s="203"/>
    </row>
    <row r="79" spans="1:11" ht="20.25" customHeight="1" x14ac:dyDescent="0.55000000000000004">
      <c r="A79" s="173"/>
      <c r="B79" s="202"/>
      <c r="C79" s="202"/>
      <c r="D79" s="202"/>
      <c r="E79" s="202"/>
      <c r="F79" s="202"/>
      <c r="G79" s="202"/>
      <c r="H79" s="202"/>
      <c r="I79" s="202"/>
      <c r="J79" s="202"/>
      <c r="K79" s="203"/>
    </row>
    <row r="80" spans="1:11" ht="20.25" customHeight="1" x14ac:dyDescent="0.55000000000000004">
      <c r="A80" s="173"/>
      <c r="B80" s="202"/>
      <c r="C80" s="202"/>
      <c r="D80" s="202"/>
      <c r="E80" s="202"/>
      <c r="F80" s="202"/>
      <c r="G80" s="202"/>
      <c r="H80" s="202"/>
      <c r="I80" s="202"/>
      <c r="J80" s="202"/>
      <c r="K80" s="203"/>
    </row>
    <row r="81" spans="1:11" ht="20.25" customHeight="1" x14ac:dyDescent="0.55000000000000004">
      <c r="A81" s="173"/>
      <c r="B81" s="202"/>
      <c r="C81" s="202"/>
      <c r="D81" s="202"/>
      <c r="E81" s="202"/>
      <c r="F81" s="202"/>
      <c r="G81" s="202"/>
      <c r="H81" s="202"/>
      <c r="I81" s="202"/>
      <c r="J81" s="202"/>
      <c r="K81" s="203"/>
    </row>
    <row r="82" spans="1:11" ht="20.25" customHeight="1" x14ac:dyDescent="0.55000000000000004">
      <c r="A82" s="173"/>
      <c r="B82" s="202"/>
      <c r="C82" s="202"/>
      <c r="D82" s="202"/>
      <c r="E82" s="202"/>
      <c r="F82" s="202"/>
      <c r="G82" s="202"/>
      <c r="H82" s="202"/>
      <c r="I82" s="202"/>
      <c r="J82" s="202"/>
      <c r="K82" s="203"/>
    </row>
    <row r="83" spans="1:11" ht="20.25" customHeight="1" x14ac:dyDescent="0.55000000000000004">
      <c r="A83" s="173"/>
      <c r="B83" s="202"/>
      <c r="C83" s="202"/>
      <c r="D83" s="202"/>
      <c r="E83" s="202"/>
      <c r="F83" s="202"/>
      <c r="G83" s="202"/>
      <c r="H83" s="202"/>
      <c r="I83" s="202"/>
      <c r="J83" s="202"/>
      <c r="K83" s="203"/>
    </row>
    <row r="84" spans="1:11" ht="20.25" customHeight="1" x14ac:dyDescent="0.55000000000000004">
      <c r="A84" s="173"/>
      <c r="B84" s="202"/>
      <c r="C84" s="202"/>
      <c r="D84" s="202"/>
      <c r="E84" s="202"/>
      <c r="F84" s="202"/>
      <c r="G84" s="202"/>
      <c r="H84" s="202"/>
      <c r="I84" s="202"/>
      <c r="J84" s="202"/>
      <c r="K84" s="203"/>
    </row>
    <row r="85" spans="1:11" ht="20.25" customHeight="1" x14ac:dyDescent="0.55000000000000004">
      <c r="A85" s="173"/>
      <c r="B85" s="202"/>
      <c r="C85" s="202"/>
      <c r="D85" s="202"/>
      <c r="E85" s="202"/>
      <c r="F85" s="202"/>
      <c r="G85" s="202"/>
      <c r="H85" s="202"/>
      <c r="I85" s="202"/>
      <c r="J85" s="202"/>
      <c r="K85" s="203"/>
    </row>
    <row r="86" spans="1:11" ht="20.25" customHeight="1" x14ac:dyDescent="0.55000000000000004">
      <c r="A86" s="173"/>
      <c r="B86" s="202"/>
      <c r="C86" s="202"/>
      <c r="D86" s="202"/>
      <c r="E86" s="202"/>
      <c r="F86" s="202"/>
      <c r="G86" s="202"/>
      <c r="H86" s="202"/>
      <c r="I86" s="202"/>
      <c r="J86" s="202"/>
      <c r="K86" s="203"/>
    </row>
    <row r="87" spans="1:11" ht="20.25" customHeight="1" x14ac:dyDescent="0.55000000000000004">
      <c r="A87" s="173"/>
      <c r="B87" s="202"/>
      <c r="C87" s="202"/>
      <c r="D87" s="202"/>
      <c r="E87" s="202"/>
      <c r="F87" s="202"/>
      <c r="G87" s="202"/>
      <c r="H87" s="202"/>
      <c r="I87" s="202"/>
      <c r="J87" s="202"/>
      <c r="K87" s="203"/>
    </row>
    <row r="88" spans="1:11" ht="20.25" customHeight="1" x14ac:dyDescent="0.55000000000000004">
      <c r="A88" s="173"/>
      <c r="B88" s="202"/>
      <c r="C88" s="202"/>
      <c r="D88" s="202"/>
      <c r="E88" s="202"/>
      <c r="F88" s="202"/>
      <c r="G88" s="202"/>
      <c r="H88" s="202"/>
      <c r="I88" s="202"/>
      <c r="J88" s="202"/>
      <c r="K88" s="203"/>
    </row>
    <row r="89" spans="1:11" ht="20.25" customHeight="1" x14ac:dyDescent="0.55000000000000004">
      <c r="A89" s="173"/>
      <c r="B89" s="202"/>
      <c r="C89" s="202"/>
      <c r="D89" s="202"/>
      <c r="E89" s="202"/>
      <c r="F89" s="202"/>
      <c r="G89" s="202"/>
      <c r="H89" s="202"/>
      <c r="I89" s="202"/>
      <c r="J89" s="202"/>
      <c r="K89" s="203"/>
    </row>
    <row r="90" spans="1:11" ht="20.25" customHeight="1" x14ac:dyDescent="0.55000000000000004">
      <c r="A90" s="173"/>
      <c r="B90" s="202"/>
      <c r="C90" s="202"/>
      <c r="D90" s="202"/>
      <c r="E90" s="202"/>
      <c r="F90" s="202"/>
      <c r="G90" s="202"/>
      <c r="H90" s="202"/>
      <c r="I90" s="202"/>
      <c r="J90" s="202"/>
      <c r="K90" s="203"/>
    </row>
    <row r="91" spans="1:11" ht="20.25" customHeight="1" x14ac:dyDescent="0.55000000000000004">
      <c r="A91" s="173"/>
      <c r="B91" s="202"/>
      <c r="C91" s="202"/>
      <c r="D91" s="202"/>
      <c r="E91" s="202"/>
      <c r="F91" s="202"/>
      <c r="G91" s="202"/>
      <c r="H91" s="202"/>
      <c r="I91" s="202"/>
      <c r="J91" s="202"/>
      <c r="K91" s="203"/>
    </row>
    <row r="92" spans="1:11" ht="20.25" customHeight="1" x14ac:dyDescent="0.55000000000000004">
      <c r="A92" s="173"/>
      <c r="B92" s="202"/>
      <c r="C92" s="202"/>
      <c r="D92" s="202"/>
      <c r="E92" s="202"/>
      <c r="F92" s="202"/>
      <c r="G92" s="202"/>
      <c r="H92" s="202"/>
      <c r="I92" s="202"/>
      <c r="J92" s="202"/>
      <c r="K92" s="203"/>
    </row>
    <row r="93" spans="1:11" ht="20.25" customHeight="1" x14ac:dyDescent="0.55000000000000004">
      <c r="A93" s="173"/>
      <c r="B93" s="202"/>
      <c r="C93" s="202"/>
      <c r="D93" s="202"/>
      <c r="E93" s="202"/>
      <c r="F93" s="202"/>
      <c r="G93" s="202"/>
      <c r="H93" s="202"/>
      <c r="I93" s="202"/>
      <c r="J93" s="202"/>
      <c r="K93" s="203"/>
    </row>
    <row r="94" spans="1:11" ht="20.25" customHeight="1" x14ac:dyDescent="0.55000000000000004">
      <c r="A94" s="173"/>
      <c r="B94" s="202"/>
      <c r="C94" s="202"/>
      <c r="D94" s="202"/>
      <c r="E94" s="202"/>
      <c r="F94" s="202"/>
      <c r="G94" s="202"/>
      <c r="H94" s="202"/>
      <c r="I94" s="202"/>
      <c r="J94" s="202"/>
      <c r="K94" s="203"/>
    </row>
    <row r="95" spans="1:11" ht="20.25" customHeight="1" x14ac:dyDescent="0.55000000000000004">
      <c r="A95" s="173"/>
      <c r="B95" s="202"/>
      <c r="C95" s="202"/>
      <c r="D95" s="202"/>
      <c r="E95" s="202"/>
      <c r="F95" s="202"/>
      <c r="G95" s="202"/>
      <c r="H95" s="202"/>
      <c r="I95" s="202"/>
      <c r="J95" s="202"/>
      <c r="K95" s="203"/>
    </row>
    <row r="96" spans="1:11" ht="20.25" customHeight="1" x14ac:dyDescent="0.55000000000000004">
      <c r="A96" s="173"/>
      <c r="B96" s="202"/>
      <c r="C96" s="202"/>
      <c r="D96" s="202"/>
      <c r="E96" s="202"/>
      <c r="F96" s="202"/>
      <c r="G96" s="202"/>
      <c r="H96" s="202"/>
      <c r="I96" s="202"/>
      <c r="J96" s="202"/>
      <c r="K96" s="203"/>
    </row>
    <row r="97" spans="1:11" ht="20.25" customHeight="1" x14ac:dyDescent="0.55000000000000004">
      <c r="A97" s="173"/>
      <c r="B97" s="202"/>
      <c r="C97" s="202"/>
      <c r="D97" s="202"/>
      <c r="E97" s="202"/>
      <c r="F97" s="202"/>
      <c r="G97" s="202"/>
      <c r="H97" s="202"/>
      <c r="I97" s="202"/>
      <c r="J97" s="202"/>
      <c r="K97" s="203"/>
    </row>
    <row r="98" spans="1:11" ht="20.25" customHeight="1" x14ac:dyDescent="0.55000000000000004">
      <c r="A98" s="173"/>
      <c r="B98" s="202"/>
      <c r="C98" s="202"/>
      <c r="D98" s="202"/>
      <c r="E98" s="202"/>
      <c r="F98" s="202"/>
      <c r="G98" s="202"/>
      <c r="H98" s="202"/>
      <c r="I98" s="202"/>
      <c r="J98" s="202"/>
      <c r="K98" s="203"/>
    </row>
    <row r="99" spans="1:11" ht="20.25" customHeight="1" x14ac:dyDescent="0.55000000000000004">
      <c r="A99" s="204"/>
      <c r="B99" s="205"/>
      <c r="C99" s="205"/>
      <c r="D99" s="205"/>
      <c r="E99" s="205"/>
      <c r="F99" s="205"/>
      <c r="G99" s="205"/>
      <c r="H99" s="205"/>
      <c r="I99" s="205"/>
      <c r="J99" s="205"/>
      <c r="K99" s="206"/>
    </row>
    <row r="101" spans="1:11" ht="20.25" customHeight="1" x14ac:dyDescent="0.55000000000000004">
      <c r="A101" s="126" t="s">
        <v>41</v>
      </c>
    </row>
    <row r="102" spans="1:11" ht="20.25" customHeight="1" x14ac:dyDescent="0.55000000000000004">
      <c r="A102" s="126" t="s">
        <v>17</v>
      </c>
      <c r="G102" s="126" t="s">
        <v>18</v>
      </c>
    </row>
    <row r="103" spans="1:11" ht="20.25" customHeight="1" x14ac:dyDescent="0.55000000000000004">
      <c r="A103" s="153"/>
      <c r="B103" s="154"/>
      <c r="C103" s="154"/>
      <c r="D103" s="154"/>
      <c r="E103" s="155"/>
      <c r="G103" s="153"/>
      <c r="H103" s="183"/>
      <c r="I103" s="183"/>
      <c r="J103" s="183"/>
      <c r="K103" s="184"/>
    </row>
    <row r="104" spans="1:11" ht="20.25" customHeight="1" x14ac:dyDescent="0.55000000000000004">
      <c r="A104" s="156"/>
      <c r="B104" s="157"/>
      <c r="C104" s="157"/>
      <c r="D104" s="157"/>
      <c r="E104" s="158"/>
      <c r="G104" s="163"/>
      <c r="H104" s="185"/>
      <c r="I104" s="185"/>
      <c r="J104" s="185"/>
      <c r="K104" s="186"/>
    </row>
    <row r="105" spans="1:11" ht="20.25" customHeight="1" x14ac:dyDescent="0.55000000000000004">
      <c r="A105" s="156"/>
      <c r="B105" s="157"/>
      <c r="C105" s="157"/>
      <c r="D105" s="157"/>
      <c r="E105" s="158"/>
      <c r="G105" s="163"/>
      <c r="H105" s="185"/>
      <c r="I105" s="185"/>
      <c r="J105" s="185"/>
      <c r="K105" s="186"/>
    </row>
    <row r="106" spans="1:11" ht="20.25" customHeight="1" x14ac:dyDescent="0.55000000000000004">
      <c r="A106" s="156"/>
      <c r="B106" s="157"/>
      <c r="C106" s="157"/>
      <c r="D106" s="157"/>
      <c r="E106" s="158"/>
      <c r="F106" s="164"/>
      <c r="G106" s="163"/>
      <c r="H106" s="185"/>
      <c r="I106" s="185"/>
      <c r="J106" s="185"/>
      <c r="K106" s="186"/>
    </row>
    <row r="107" spans="1:11" ht="20.25" customHeight="1" x14ac:dyDescent="0.55000000000000004">
      <c r="A107" s="156"/>
      <c r="B107" s="157"/>
      <c r="C107" s="157"/>
      <c r="D107" s="157"/>
      <c r="E107" s="158"/>
      <c r="F107" s="164"/>
      <c r="G107" s="163"/>
      <c r="H107" s="185"/>
      <c r="I107" s="185"/>
      <c r="J107" s="185"/>
      <c r="K107" s="186"/>
    </row>
    <row r="108" spans="1:11" ht="20.25" customHeight="1" x14ac:dyDescent="0.55000000000000004">
      <c r="A108" s="156"/>
      <c r="B108" s="157"/>
      <c r="C108" s="157"/>
      <c r="D108" s="157"/>
      <c r="E108" s="158"/>
      <c r="G108" s="163"/>
      <c r="H108" s="185"/>
      <c r="I108" s="185"/>
      <c r="J108" s="185"/>
      <c r="K108" s="186"/>
    </row>
    <row r="109" spans="1:11" ht="20.25" customHeight="1" x14ac:dyDescent="0.55000000000000004">
      <c r="A109" s="156"/>
      <c r="B109" s="157"/>
      <c r="C109" s="157"/>
      <c r="D109" s="157"/>
      <c r="E109" s="158"/>
      <c r="G109" s="163"/>
      <c r="H109" s="185"/>
      <c r="I109" s="185"/>
      <c r="J109" s="185"/>
      <c r="K109" s="186"/>
    </row>
    <row r="110" spans="1:11" ht="20.25" customHeight="1" x14ac:dyDescent="0.55000000000000004">
      <c r="A110" s="156"/>
      <c r="B110" s="157"/>
      <c r="C110" s="157"/>
      <c r="D110" s="157"/>
      <c r="E110" s="158"/>
      <c r="G110" s="163"/>
      <c r="H110" s="185"/>
      <c r="I110" s="185"/>
      <c r="J110" s="185"/>
      <c r="K110" s="186"/>
    </row>
    <row r="111" spans="1:11" ht="20.25" customHeight="1" x14ac:dyDescent="0.55000000000000004">
      <c r="A111" s="159"/>
      <c r="B111" s="160"/>
      <c r="C111" s="160"/>
      <c r="D111" s="160"/>
      <c r="E111" s="161"/>
      <c r="G111" s="187"/>
      <c r="H111" s="188"/>
      <c r="I111" s="188"/>
      <c r="J111" s="188"/>
      <c r="K111" s="189"/>
    </row>
    <row r="112" spans="1:11" ht="20.25" customHeight="1" x14ac:dyDescent="0.55000000000000004">
      <c r="A112" s="126" t="s">
        <v>19</v>
      </c>
    </row>
    <row r="113" spans="1:11" ht="20.25" customHeight="1" x14ac:dyDescent="0.55000000000000004">
      <c r="A113" s="207"/>
      <c r="B113" s="154"/>
      <c r="C113" s="154"/>
      <c r="D113" s="154"/>
      <c r="E113" s="154"/>
      <c r="F113" s="154"/>
      <c r="G113" s="154"/>
      <c r="H113" s="154"/>
      <c r="I113" s="154"/>
      <c r="J113" s="154"/>
      <c r="K113" s="155"/>
    </row>
    <row r="114" spans="1:11" ht="20.25" customHeight="1" x14ac:dyDescent="0.55000000000000004">
      <c r="A114" s="159"/>
      <c r="B114" s="160"/>
      <c r="C114" s="160"/>
      <c r="D114" s="160"/>
      <c r="E114" s="160"/>
      <c r="F114" s="160"/>
      <c r="G114" s="160"/>
      <c r="H114" s="160"/>
      <c r="I114" s="160"/>
      <c r="J114" s="160"/>
      <c r="K114" s="161"/>
    </row>
    <row r="115" spans="1:11" ht="20.25" customHeight="1" x14ac:dyDescent="0.55000000000000004">
      <c r="A115" s="126" t="s">
        <v>20</v>
      </c>
    </row>
    <row r="116" spans="1:11" ht="20.25" customHeight="1" x14ac:dyDescent="0.55000000000000004">
      <c r="A116" s="207"/>
      <c r="B116" s="154"/>
      <c r="C116" s="154"/>
      <c r="D116" s="154"/>
      <c r="E116" s="154"/>
      <c r="F116" s="154"/>
      <c r="G116" s="154"/>
      <c r="H116" s="154"/>
      <c r="I116" s="154"/>
      <c r="J116" s="154"/>
      <c r="K116" s="155"/>
    </row>
    <row r="117" spans="1:11" ht="20.25" customHeight="1" x14ac:dyDescent="0.55000000000000004">
      <c r="A117" s="159"/>
      <c r="B117" s="160"/>
      <c r="C117" s="160"/>
      <c r="D117" s="160"/>
      <c r="E117" s="160"/>
      <c r="F117" s="160"/>
      <c r="G117" s="160"/>
      <c r="H117" s="160"/>
      <c r="I117" s="160"/>
      <c r="J117" s="160"/>
      <c r="K117" s="161"/>
    </row>
    <row r="118" spans="1:11" ht="20.25" customHeight="1" x14ac:dyDescent="0.55000000000000004">
      <c r="A118" s="126" t="s">
        <v>31</v>
      </c>
    </row>
    <row r="119" spans="1:11" ht="20.25" customHeight="1" x14ac:dyDescent="0.55000000000000004">
      <c r="A119" s="153"/>
      <c r="B119" s="175"/>
      <c r="C119" s="175"/>
      <c r="D119" s="175"/>
      <c r="E119" s="175"/>
      <c r="F119" s="175"/>
      <c r="G119" s="175"/>
      <c r="H119" s="175"/>
      <c r="I119" s="175"/>
      <c r="J119" s="175"/>
      <c r="K119" s="176"/>
    </row>
    <row r="120" spans="1:11" ht="20.25" customHeight="1" x14ac:dyDescent="0.55000000000000004">
      <c r="A120" s="177"/>
      <c r="B120" s="178"/>
      <c r="C120" s="178"/>
      <c r="D120" s="178"/>
      <c r="E120" s="178"/>
      <c r="F120" s="178"/>
      <c r="G120" s="178"/>
      <c r="H120" s="178"/>
      <c r="I120" s="178"/>
      <c r="J120" s="178"/>
      <c r="K120" s="179"/>
    </row>
    <row r="121" spans="1:11" ht="20.25" customHeight="1" x14ac:dyDescent="0.55000000000000004">
      <c r="A121" s="180"/>
      <c r="B121" s="181"/>
      <c r="C121" s="181"/>
      <c r="D121" s="181"/>
      <c r="E121" s="181"/>
      <c r="F121" s="181"/>
      <c r="G121" s="181"/>
      <c r="H121" s="181"/>
      <c r="I121" s="181"/>
      <c r="J121" s="181"/>
      <c r="K121" s="182"/>
    </row>
    <row r="122" spans="1:11" ht="20.25" customHeight="1" x14ac:dyDescent="0.55000000000000004">
      <c r="A122" s="131"/>
      <c r="B122" s="131"/>
      <c r="C122" s="131"/>
      <c r="D122" s="131"/>
      <c r="E122" s="131"/>
      <c r="F122" s="131"/>
      <c r="G122" s="131"/>
      <c r="H122" s="131"/>
      <c r="I122" s="131"/>
      <c r="J122" s="131"/>
      <c r="K122" s="131"/>
    </row>
    <row r="123" spans="1:11" ht="20.25" customHeight="1" x14ac:dyDescent="0.55000000000000004">
      <c r="A123" s="126" t="s">
        <v>42</v>
      </c>
    </row>
    <row r="124" spans="1:11" ht="20.25" customHeight="1" x14ac:dyDescent="0.55000000000000004">
      <c r="A124" s="126" t="s">
        <v>17</v>
      </c>
      <c r="G124" s="126" t="s">
        <v>18</v>
      </c>
    </row>
    <row r="125" spans="1:11" ht="20.25" customHeight="1" x14ac:dyDescent="0.55000000000000004">
      <c r="A125" s="153"/>
      <c r="B125" s="154"/>
      <c r="C125" s="154"/>
      <c r="D125" s="154"/>
      <c r="E125" s="155"/>
      <c r="G125" s="153"/>
      <c r="H125" s="183"/>
      <c r="I125" s="183"/>
      <c r="J125" s="183"/>
      <c r="K125" s="184"/>
    </row>
    <row r="126" spans="1:11" ht="20.25" customHeight="1" x14ac:dyDescent="0.55000000000000004">
      <c r="A126" s="156"/>
      <c r="B126" s="157"/>
      <c r="C126" s="157"/>
      <c r="D126" s="157"/>
      <c r="E126" s="158"/>
      <c r="G126" s="163"/>
      <c r="H126" s="185"/>
      <c r="I126" s="185"/>
      <c r="J126" s="185"/>
      <c r="K126" s="186"/>
    </row>
    <row r="127" spans="1:11" ht="20.25" customHeight="1" x14ac:dyDescent="0.55000000000000004">
      <c r="A127" s="156"/>
      <c r="B127" s="157"/>
      <c r="C127" s="157"/>
      <c r="D127" s="157"/>
      <c r="E127" s="158"/>
      <c r="G127" s="163"/>
      <c r="H127" s="185"/>
      <c r="I127" s="185"/>
      <c r="J127" s="185"/>
      <c r="K127" s="186"/>
    </row>
    <row r="128" spans="1:11" ht="20.25" customHeight="1" x14ac:dyDescent="0.55000000000000004">
      <c r="A128" s="156"/>
      <c r="B128" s="157"/>
      <c r="C128" s="157"/>
      <c r="D128" s="157"/>
      <c r="E128" s="158"/>
      <c r="F128" s="164"/>
      <c r="G128" s="163"/>
      <c r="H128" s="185"/>
      <c r="I128" s="185"/>
      <c r="J128" s="185"/>
      <c r="K128" s="186"/>
    </row>
    <row r="129" spans="1:11" ht="20.25" customHeight="1" x14ac:dyDescent="0.55000000000000004">
      <c r="A129" s="156"/>
      <c r="B129" s="157"/>
      <c r="C129" s="157"/>
      <c r="D129" s="157"/>
      <c r="E129" s="158"/>
      <c r="F129" s="164"/>
      <c r="G129" s="163"/>
      <c r="H129" s="185"/>
      <c r="I129" s="185"/>
      <c r="J129" s="185"/>
      <c r="K129" s="186"/>
    </row>
    <row r="130" spans="1:11" ht="20.25" customHeight="1" x14ac:dyDescent="0.55000000000000004">
      <c r="A130" s="156"/>
      <c r="B130" s="157"/>
      <c r="C130" s="157"/>
      <c r="D130" s="157"/>
      <c r="E130" s="158"/>
      <c r="G130" s="163"/>
      <c r="H130" s="185"/>
      <c r="I130" s="185"/>
      <c r="J130" s="185"/>
      <c r="K130" s="186"/>
    </row>
    <row r="131" spans="1:11" ht="20.25" customHeight="1" x14ac:dyDescent="0.55000000000000004">
      <c r="A131" s="156"/>
      <c r="B131" s="157"/>
      <c r="C131" s="157"/>
      <c r="D131" s="157"/>
      <c r="E131" s="158"/>
      <c r="G131" s="163"/>
      <c r="H131" s="185"/>
      <c r="I131" s="185"/>
      <c r="J131" s="185"/>
      <c r="K131" s="186"/>
    </row>
    <row r="132" spans="1:11" ht="20.25" customHeight="1" x14ac:dyDescent="0.55000000000000004">
      <c r="A132" s="156"/>
      <c r="B132" s="157"/>
      <c r="C132" s="157"/>
      <c r="D132" s="157"/>
      <c r="E132" s="158"/>
      <c r="G132" s="163"/>
      <c r="H132" s="185"/>
      <c r="I132" s="185"/>
      <c r="J132" s="185"/>
      <c r="K132" s="186"/>
    </row>
    <row r="133" spans="1:11" ht="20.25" customHeight="1" x14ac:dyDescent="0.55000000000000004">
      <c r="A133" s="159"/>
      <c r="B133" s="160"/>
      <c r="C133" s="160"/>
      <c r="D133" s="160"/>
      <c r="E133" s="161"/>
      <c r="G133" s="187"/>
      <c r="H133" s="188"/>
      <c r="I133" s="188"/>
      <c r="J133" s="188"/>
      <c r="K133" s="189"/>
    </row>
    <row r="134" spans="1:11" ht="20.25" customHeight="1" x14ac:dyDescent="0.55000000000000004">
      <c r="A134" s="126" t="s">
        <v>19</v>
      </c>
    </row>
    <row r="135" spans="1:11" ht="20.25" customHeight="1" x14ac:dyDescent="0.55000000000000004">
      <c r="A135" s="190"/>
      <c r="B135" s="191"/>
      <c r="C135" s="191"/>
      <c r="D135" s="191"/>
      <c r="E135" s="191"/>
      <c r="F135" s="191"/>
      <c r="G135" s="191"/>
      <c r="H135" s="191"/>
      <c r="I135" s="191"/>
      <c r="J135" s="191"/>
      <c r="K135" s="192"/>
    </row>
    <row r="136" spans="1:11" ht="20.25" customHeight="1" x14ac:dyDescent="0.55000000000000004">
      <c r="A136" s="193"/>
      <c r="B136" s="194"/>
      <c r="C136" s="194"/>
      <c r="D136" s="194"/>
      <c r="E136" s="194"/>
      <c r="F136" s="194"/>
      <c r="G136" s="194"/>
      <c r="H136" s="194"/>
      <c r="I136" s="194"/>
      <c r="J136" s="194"/>
      <c r="K136" s="195"/>
    </row>
    <row r="137" spans="1:11" ht="20.25" customHeight="1" x14ac:dyDescent="0.55000000000000004">
      <c r="A137" s="126" t="s">
        <v>20</v>
      </c>
    </row>
    <row r="138" spans="1:11" ht="20.25" customHeight="1" x14ac:dyDescent="0.55000000000000004">
      <c r="A138" s="190"/>
      <c r="B138" s="191"/>
      <c r="C138" s="191"/>
      <c r="D138" s="191"/>
      <c r="E138" s="191"/>
      <c r="F138" s="191"/>
      <c r="G138" s="191"/>
      <c r="H138" s="191"/>
      <c r="I138" s="191"/>
      <c r="J138" s="191"/>
      <c r="K138" s="192"/>
    </row>
    <row r="139" spans="1:11" ht="20.25" customHeight="1" x14ac:dyDescent="0.55000000000000004">
      <c r="A139" s="193"/>
      <c r="B139" s="194"/>
      <c r="C139" s="194"/>
      <c r="D139" s="194"/>
      <c r="E139" s="194"/>
      <c r="F139" s="194"/>
      <c r="G139" s="194"/>
      <c r="H139" s="194"/>
      <c r="I139" s="194"/>
      <c r="J139" s="194"/>
      <c r="K139" s="195"/>
    </row>
    <row r="140" spans="1:11" ht="20.25" customHeight="1" x14ac:dyDescent="0.55000000000000004">
      <c r="A140" s="126" t="s">
        <v>31</v>
      </c>
    </row>
    <row r="141" spans="1:11" ht="20.25" customHeight="1" x14ac:dyDescent="0.55000000000000004">
      <c r="A141" s="174"/>
      <c r="B141" s="175"/>
      <c r="C141" s="175"/>
      <c r="D141" s="175"/>
      <c r="E141" s="175"/>
      <c r="F141" s="175"/>
      <c r="G141" s="175"/>
      <c r="H141" s="175"/>
      <c r="I141" s="175"/>
      <c r="J141" s="175"/>
      <c r="K141" s="176"/>
    </row>
    <row r="142" spans="1:11" ht="20.25" customHeight="1" x14ac:dyDescent="0.55000000000000004">
      <c r="A142" s="177"/>
      <c r="B142" s="178"/>
      <c r="C142" s="178"/>
      <c r="D142" s="178"/>
      <c r="E142" s="178"/>
      <c r="F142" s="178"/>
      <c r="G142" s="178"/>
      <c r="H142" s="178"/>
      <c r="I142" s="178"/>
      <c r="J142" s="178"/>
      <c r="K142" s="179"/>
    </row>
    <row r="143" spans="1:11" ht="20.25" customHeight="1" x14ac:dyDescent="0.55000000000000004">
      <c r="A143" s="180"/>
      <c r="B143" s="181"/>
      <c r="C143" s="181"/>
      <c r="D143" s="181"/>
      <c r="E143" s="181"/>
      <c r="F143" s="181"/>
      <c r="G143" s="181"/>
      <c r="H143" s="181"/>
      <c r="I143" s="181"/>
      <c r="J143" s="181"/>
      <c r="K143" s="182"/>
    </row>
    <row r="144" spans="1:11" ht="20.25" customHeight="1" x14ac:dyDescent="0.55000000000000004">
      <c r="A144" s="126" t="s">
        <v>43</v>
      </c>
    </row>
    <row r="145" spans="1:11" ht="20.25" customHeight="1" x14ac:dyDescent="0.55000000000000004">
      <c r="A145" s="126" t="s">
        <v>17</v>
      </c>
      <c r="G145" s="126" t="s">
        <v>18</v>
      </c>
    </row>
    <row r="146" spans="1:11" ht="20.25" customHeight="1" x14ac:dyDescent="0.55000000000000004">
      <c r="A146" s="153"/>
      <c r="B146" s="154"/>
      <c r="C146" s="154"/>
      <c r="D146" s="154"/>
      <c r="E146" s="155"/>
      <c r="G146" s="153"/>
      <c r="H146" s="183"/>
      <c r="I146" s="183"/>
      <c r="J146" s="183"/>
      <c r="K146" s="184"/>
    </row>
    <row r="147" spans="1:11" ht="20.25" customHeight="1" x14ac:dyDescent="0.55000000000000004">
      <c r="A147" s="156"/>
      <c r="B147" s="157"/>
      <c r="C147" s="157"/>
      <c r="D147" s="157"/>
      <c r="E147" s="158"/>
      <c r="G147" s="163"/>
      <c r="H147" s="185"/>
      <c r="I147" s="185"/>
      <c r="J147" s="185"/>
      <c r="K147" s="186"/>
    </row>
    <row r="148" spans="1:11" ht="20.25" customHeight="1" x14ac:dyDescent="0.55000000000000004">
      <c r="A148" s="156"/>
      <c r="B148" s="157"/>
      <c r="C148" s="157"/>
      <c r="D148" s="157"/>
      <c r="E148" s="158"/>
      <c r="G148" s="163"/>
      <c r="H148" s="185"/>
      <c r="I148" s="185"/>
      <c r="J148" s="185"/>
      <c r="K148" s="186"/>
    </row>
    <row r="149" spans="1:11" ht="20.25" customHeight="1" x14ac:dyDescent="0.55000000000000004">
      <c r="A149" s="156"/>
      <c r="B149" s="157"/>
      <c r="C149" s="157"/>
      <c r="D149" s="157"/>
      <c r="E149" s="158"/>
      <c r="F149" s="164"/>
      <c r="G149" s="163"/>
      <c r="H149" s="185"/>
      <c r="I149" s="185"/>
      <c r="J149" s="185"/>
      <c r="K149" s="186"/>
    </row>
    <row r="150" spans="1:11" ht="20.25" customHeight="1" x14ac:dyDescent="0.55000000000000004">
      <c r="A150" s="156"/>
      <c r="B150" s="157"/>
      <c r="C150" s="157"/>
      <c r="D150" s="157"/>
      <c r="E150" s="158"/>
      <c r="F150" s="164"/>
      <c r="G150" s="163"/>
      <c r="H150" s="185"/>
      <c r="I150" s="185"/>
      <c r="J150" s="185"/>
      <c r="K150" s="186"/>
    </row>
    <row r="151" spans="1:11" ht="20.25" customHeight="1" x14ac:dyDescent="0.55000000000000004">
      <c r="A151" s="156"/>
      <c r="B151" s="157"/>
      <c r="C151" s="157"/>
      <c r="D151" s="157"/>
      <c r="E151" s="158"/>
      <c r="G151" s="163"/>
      <c r="H151" s="185"/>
      <c r="I151" s="185"/>
      <c r="J151" s="185"/>
      <c r="K151" s="186"/>
    </row>
    <row r="152" spans="1:11" ht="20.25" customHeight="1" x14ac:dyDescent="0.55000000000000004">
      <c r="A152" s="156"/>
      <c r="B152" s="157"/>
      <c r="C152" s="157"/>
      <c r="D152" s="157"/>
      <c r="E152" s="158"/>
      <c r="G152" s="163"/>
      <c r="H152" s="185"/>
      <c r="I152" s="185"/>
      <c r="J152" s="185"/>
      <c r="K152" s="186"/>
    </row>
    <row r="153" spans="1:11" ht="20.25" customHeight="1" x14ac:dyDescent="0.55000000000000004">
      <c r="A153" s="156"/>
      <c r="B153" s="157"/>
      <c r="C153" s="157"/>
      <c r="D153" s="157"/>
      <c r="E153" s="158"/>
      <c r="G153" s="163"/>
      <c r="H153" s="185"/>
      <c r="I153" s="185"/>
      <c r="J153" s="185"/>
      <c r="K153" s="186"/>
    </row>
    <row r="154" spans="1:11" ht="20.25" customHeight="1" x14ac:dyDescent="0.55000000000000004">
      <c r="A154" s="159"/>
      <c r="B154" s="160"/>
      <c r="C154" s="160"/>
      <c r="D154" s="160"/>
      <c r="E154" s="161"/>
      <c r="G154" s="187"/>
      <c r="H154" s="188"/>
      <c r="I154" s="188"/>
      <c r="J154" s="188"/>
      <c r="K154" s="189"/>
    </row>
    <row r="155" spans="1:11" ht="20.25" customHeight="1" x14ac:dyDescent="0.55000000000000004">
      <c r="A155" s="126" t="s">
        <v>19</v>
      </c>
    </row>
    <row r="156" spans="1:11" ht="20.25" customHeight="1" x14ac:dyDescent="0.55000000000000004">
      <c r="A156" s="190"/>
      <c r="B156" s="191"/>
      <c r="C156" s="191"/>
      <c r="D156" s="191"/>
      <c r="E156" s="191"/>
      <c r="F156" s="191"/>
      <c r="G156" s="191"/>
      <c r="H156" s="191"/>
      <c r="I156" s="191"/>
      <c r="J156" s="191"/>
      <c r="K156" s="192"/>
    </row>
    <row r="157" spans="1:11" ht="20.25" customHeight="1" x14ac:dyDescent="0.55000000000000004">
      <c r="A157" s="193"/>
      <c r="B157" s="194"/>
      <c r="C157" s="194"/>
      <c r="D157" s="194"/>
      <c r="E157" s="194"/>
      <c r="F157" s="194"/>
      <c r="G157" s="194"/>
      <c r="H157" s="194"/>
      <c r="I157" s="194"/>
      <c r="J157" s="194"/>
      <c r="K157" s="195"/>
    </row>
    <row r="158" spans="1:11" ht="20.25" customHeight="1" x14ac:dyDescent="0.55000000000000004">
      <c r="A158" s="126" t="s">
        <v>20</v>
      </c>
    </row>
    <row r="159" spans="1:11" ht="20.25" customHeight="1" x14ac:dyDescent="0.55000000000000004">
      <c r="A159" s="190"/>
      <c r="B159" s="191"/>
      <c r="C159" s="191"/>
      <c r="D159" s="191"/>
      <c r="E159" s="191"/>
      <c r="F159" s="191"/>
      <c r="G159" s="191"/>
      <c r="H159" s="191"/>
      <c r="I159" s="191"/>
      <c r="J159" s="191"/>
      <c r="K159" s="192"/>
    </row>
    <row r="160" spans="1:11" ht="20.25" customHeight="1" x14ac:dyDescent="0.55000000000000004">
      <c r="A160" s="193"/>
      <c r="B160" s="194"/>
      <c r="C160" s="194"/>
      <c r="D160" s="194"/>
      <c r="E160" s="194"/>
      <c r="F160" s="194"/>
      <c r="G160" s="194"/>
      <c r="H160" s="194"/>
      <c r="I160" s="194"/>
      <c r="J160" s="194"/>
      <c r="K160" s="195"/>
    </row>
    <row r="161" spans="1:11" ht="20.25" customHeight="1" x14ac:dyDescent="0.55000000000000004">
      <c r="A161" s="126" t="s">
        <v>31</v>
      </c>
    </row>
    <row r="162" spans="1:11" ht="20.25" customHeight="1" x14ac:dyDescent="0.55000000000000004">
      <c r="A162" s="174"/>
      <c r="B162" s="175"/>
      <c r="C162" s="175"/>
      <c r="D162" s="175"/>
      <c r="E162" s="175"/>
      <c r="F162" s="175"/>
      <c r="G162" s="175"/>
      <c r="H162" s="175"/>
      <c r="I162" s="175"/>
      <c r="J162" s="175"/>
      <c r="K162" s="176"/>
    </row>
    <row r="163" spans="1:11" ht="20.25" customHeight="1" x14ac:dyDescent="0.55000000000000004">
      <c r="A163" s="177"/>
      <c r="B163" s="178"/>
      <c r="C163" s="178"/>
      <c r="D163" s="178"/>
      <c r="E163" s="178"/>
      <c r="F163" s="178"/>
      <c r="G163" s="178"/>
      <c r="H163" s="178"/>
      <c r="I163" s="178"/>
      <c r="J163" s="178"/>
      <c r="K163" s="179"/>
    </row>
    <row r="164" spans="1:11" ht="20.25" customHeight="1" x14ac:dyDescent="0.55000000000000004">
      <c r="A164" s="180"/>
      <c r="B164" s="181"/>
      <c r="C164" s="181"/>
      <c r="D164" s="181"/>
      <c r="E164" s="181"/>
      <c r="F164" s="181"/>
      <c r="G164" s="181"/>
      <c r="H164" s="181"/>
      <c r="I164" s="181"/>
      <c r="J164" s="181"/>
      <c r="K164" s="182"/>
    </row>
    <row r="166" spans="1:11" ht="20.25" customHeight="1" x14ac:dyDescent="0.55000000000000004">
      <c r="A166" s="126" t="s">
        <v>28</v>
      </c>
    </row>
    <row r="168" spans="1:11" ht="20.25" customHeight="1" x14ac:dyDescent="0.55000000000000004">
      <c r="A168" s="126" t="s">
        <v>23</v>
      </c>
    </row>
    <row r="169" spans="1:11" ht="20.25" customHeight="1" x14ac:dyDescent="0.55000000000000004">
      <c r="A169" s="162" t="s">
        <v>172</v>
      </c>
      <c r="B169" s="165"/>
      <c r="C169" s="165"/>
      <c r="D169" s="165"/>
      <c r="E169" s="165"/>
      <c r="F169" s="165"/>
      <c r="G169" s="165"/>
      <c r="H169" s="165"/>
      <c r="I169" s="165"/>
      <c r="J169" s="165"/>
      <c r="K169" s="166"/>
    </row>
    <row r="170" spans="1:11" ht="20.25" customHeight="1" x14ac:dyDescent="0.55000000000000004">
      <c r="A170" s="173"/>
      <c r="B170" s="168"/>
      <c r="C170" s="168"/>
      <c r="D170" s="168"/>
      <c r="E170" s="168"/>
      <c r="F170" s="168"/>
      <c r="G170" s="168"/>
      <c r="H170" s="168"/>
      <c r="I170" s="168"/>
      <c r="J170" s="168"/>
      <c r="K170" s="169"/>
    </row>
    <row r="171" spans="1:11" ht="20.25" customHeight="1" x14ac:dyDescent="0.55000000000000004">
      <c r="A171" s="173"/>
      <c r="B171" s="168"/>
      <c r="C171" s="168"/>
      <c r="D171" s="168"/>
      <c r="E171" s="168"/>
      <c r="F171" s="168"/>
      <c r="G171" s="168"/>
      <c r="H171" s="168"/>
      <c r="I171" s="168"/>
      <c r="J171" s="168"/>
      <c r="K171" s="169"/>
    </row>
    <row r="172" spans="1:11" ht="20.25" customHeight="1" x14ac:dyDescent="0.55000000000000004">
      <c r="A172" s="173"/>
      <c r="B172" s="168"/>
      <c r="C172" s="168"/>
      <c r="D172" s="168"/>
      <c r="E172" s="168"/>
      <c r="F172" s="168"/>
      <c r="G172" s="168"/>
      <c r="H172" s="168"/>
      <c r="I172" s="168"/>
      <c r="J172" s="168"/>
      <c r="K172" s="169"/>
    </row>
    <row r="173" spans="1:11" ht="20.25" customHeight="1" x14ac:dyDescent="0.55000000000000004">
      <c r="A173" s="170"/>
      <c r="B173" s="171"/>
      <c r="C173" s="171"/>
      <c r="D173" s="171"/>
      <c r="E173" s="171"/>
      <c r="F173" s="171"/>
      <c r="G173" s="171"/>
      <c r="H173" s="171"/>
      <c r="I173" s="171"/>
      <c r="J173" s="171"/>
      <c r="K173" s="172"/>
    </row>
    <row r="175" spans="1:11" ht="20.25" customHeight="1" x14ac:dyDescent="0.55000000000000004">
      <c r="A175" s="126" t="s">
        <v>38</v>
      </c>
    </row>
    <row r="176" spans="1:11" ht="20.25" customHeight="1" x14ac:dyDescent="0.55000000000000004">
      <c r="A176" s="196" t="s">
        <v>24</v>
      </c>
      <c r="B176" s="197"/>
      <c r="C176" s="6">
        <f>LEN(A177)</f>
        <v>688</v>
      </c>
      <c r="D176" s="198" t="s">
        <v>39</v>
      </c>
      <c r="E176" s="198"/>
      <c r="F176" s="199" t="str">
        <f>IF($C$176&lt;700,"OK","700文字を越えています。700文字以内になるようご調整ください。")</f>
        <v>OK</v>
      </c>
      <c r="G176" s="199"/>
      <c r="H176" s="199"/>
      <c r="I176" s="199"/>
      <c r="J176" s="199"/>
      <c r="K176" s="199"/>
    </row>
    <row r="177" spans="1:12" ht="20.25" customHeight="1" x14ac:dyDescent="0.55000000000000004">
      <c r="A177" s="162" t="s">
        <v>178</v>
      </c>
      <c r="B177" s="165"/>
      <c r="C177" s="165"/>
      <c r="D177" s="165"/>
      <c r="E177" s="165"/>
      <c r="F177" s="165"/>
      <c r="G177" s="165"/>
      <c r="H177" s="165"/>
      <c r="I177" s="165"/>
      <c r="J177" s="165"/>
      <c r="K177" s="166"/>
      <c r="L177" s="94" t="s">
        <v>36</v>
      </c>
    </row>
    <row r="178" spans="1:12" ht="20.25" customHeight="1" x14ac:dyDescent="0.55000000000000004">
      <c r="A178" s="173"/>
      <c r="B178" s="168"/>
      <c r="C178" s="168"/>
      <c r="D178" s="168"/>
      <c r="E178" s="168"/>
      <c r="F178" s="168"/>
      <c r="G178" s="168"/>
      <c r="H178" s="168"/>
      <c r="I178" s="168"/>
      <c r="J178" s="168"/>
      <c r="K178" s="169"/>
      <c r="L178" s="94" t="s">
        <v>37</v>
      </c>
    </row>
    <row r="179" spans="1:12" ht="20.25" customHeight="1" x14ac:dyDescent="0.55000000000000004">
      <c r="A179" s="173"/>
      <c r="B179" s="168"/>
      <c r="C179" s="168"/>
      <c r="D179" s="168"/>
      <c r="E179" s="168"/>
      <c r="F179" s="168"/>
      <c r="G179" s="168"/>
      <c r="H179" s="168"/>
      <c r="I179" s="168"/>
      <c r="J179" s="168"/>
      <c r="K179" s="169"/>
      <c r="L179" s="94" t="s">
        <v>60</v>
      </c>
    </row>
    <row r="180" spans="1:12" ht="20.25" customHeight="1" x14ac:dyDescent="0.55000000000000004">
      <c r="A180" s="173"/>
      <c r="B180" s="168"/>
      <c r="C180" s="168"/>
      <c r="D180" s="168"/>
      <c r="E180" s="168"/>
      <c r="F180" s="168"/>
      <c r="G180" s="168"/>
      <c r="H180" s="168"/>
      <c r="I180" s="168"/>
      <c r="J180" s="168"/>
      <c r="K180" s="169"/>
    </row>
    <row r="181" spans="1:12" ht="20.25" customHeight="1" x14ac:dyDescent="0.55000000000000004">
      <c r="A181" s="173"/>
      <c r="B181" s="168"/>
      <c r="C181" s="168"/>
      <c r="D181" s="168"/>
      <c r="E181" s="168"/>
      <c r="F181" s="168"/>
      <c r="G181" s="168"/>
      <c r="H181" s="168"/>
      <c r="I181" s="168"/>
      <c r="J181" s="168"/>
      <c r="K181" s="169"/>
    </row>
    <row r="182" spans="1:12" ht="20.25" customHeight="1" x14ac:dyDescent="0.55000000000000004">
      <c r="A182" s="173"/>
      <c r="B182" s="168"/>
      <c r="C182" s="168"/>
      <c r="D182" s="168"/>
      <c r="E182" s="168"/>
      <c r="F182" s="168"/>
      <c r="G182" s="168"/>
      <c r="H182" s="168"/>
      <c r="I182" s="168"/>
      <c r="J182" s="168"/>
      <c r="K182" s="169"/>
    </row>
    <row r="183" spans="1:12" ht="20.25" customHeight="1" x14ac:dyDescent="0.55000000000000004">
      <c r="A183" s="173"/>
      <c r="B183" s="168"/>
      <c r="C183" s="168"/>
      <c r="D183" s="168"/>
      <c r="E183" s="168"/>
      <c r="F183" s="168"/>
      <c r="G183" s="168"/>
      <c r="H183" s="168"/>
      <c r="I183" s="168"/>
      <c r="J183" s="168"/>
      <c r="K183" s="169"/>
    </row>
    <row r="184" spans="1:12" ht="20.25" customHeight="1" x14ac:dyDescent="0.55000000000000004">
      <c r="A184" s="173"/>
      <c r="B184" s="168"/>
      <c r="C184" s="168"/>
      <c r="D184" s="168"/>
      <c r="E184" s="168"/>
      <c r="F184" s="168"/>
      <c r="G184" s="168"/>
      <c r="H184" s="168"/>
      <c r="I184" s="168"/>
      <c r="J184" s="168"/>
      <c r="K184" s="169"/>
    </row>
    <row r="185" spans="1:12" ht="20.25" customHeight="1" x14ac:dyDescent="0.55000000000000004">
      <c r="A185" s="173"/>
      <c r="B185" s="168"/>
      <c r="C185" s="168"/>
      <c r="D185" s="168"/>
      <c r="E185" s="168"/>
      <c r="F185" s="168"/>
      <c r="G185" s="168"/>
      <c r="H185" s="168"/>
      <c r="I185" s="168"/>
      <c r="J185" s="168"/>
      <c r="K185" s="169"/>
    </row>
    <row r="186" spans="1:12" ht="20.25" customHeight="1" x14ac:dyDescent="0.55000000000000004">
      <c r="A186" s="173"/>
      <c r="B186" s="168"/>
      <c r="C186" s="168"/>
      <c r="D186" s="168"/>
      <c r="E186" s="168"/>
      <c r="F186" s="168"/>
      <c r="G186" s="168"/>
      <c r="H186" s="168"/>
      <c r="I186" s="168"/>
      <c r="J186" s="168"/>
      <c r="K186" s="169"/>
    </row>
    <row r="187" spans="1:12" ht="20.25" customHeight="1" x14ac:dyDescent="0.55000000000000004">
      <c r="A187" s="173"/>
      <c r="B187" s="168"/>
      <c r="C187" s="168"/>
      <c r="D187" s="168"/>
      <c r="E187" s="168"/>
      <c r="F187" s="168"/>
      <c r="G187" s="168"/>
      <c r="H187" s="168"/>
      <c r="I187" s="168"/>
      <c r="J187" s="168"/>
      <c r="K187" s="169"/>
    </row>
    <row r="188" spans="1:12" ht="20.25" customHeight="1" x14ac:dyDescent="0.55000000000000004">
      <c r="A188" s="167"/>
      <c r="B188" s="168"/>
      <c r="C188" s="168"/>
      <c r="D188" s="168"/>
      <c r="E188" s="168"/>
      <c r="F188" s="168"/>
      <c r="G188" s="168"/>
      <c r="H188" s="168"/>
      <c r="I188" s="168"/>
      <c r="J188" s="168"/>
      <c r="K188" s="169"/>
    </row>
    <row r="189" spans="1:12" ht="20.25" customHeight="1" x14ac:dyDescent="0.55000000000000004">
      <c r="A189" s="167"/>
      <c r="B189" s="168"/>
      <c r="C189" s="168"/>
      <c r="D189" s="168"/>
      <c r="E189" s="168"/>
      <c r="F189" s="168"/>
      <c r="G189" s="168"/>
      <c r="H189" s="168"/>
      <c r="I189" s="168"/>
      <c r="J189" s="168"/>
      <c r="K189" s="169"/>
    </row>
    <row r="190" spans="1:12" ht="20.25" customHeight="1" x14ac:dyDescent="0.55000000000000004">
      <c r="A190" s="170"/>
      <c r="B190" s="171"/>
      <c r="C190" s="171"/>
      <c r="D190" s="171"/>
      <c r="E190" s="171"/>
      <c r="F190" s="171"/>
      <c r="G190" s="171"/>
      <c r="H190" s="171"/>
      <c r="I190" s="171"/>
      <c r="J190" s="171"/>
      <c r="K190" s="172"/>
    </row>
    <row r="192" spans="1:12" ht="20.25" customHeight="1" x14ac:dyDescent="0.55000000000000004">
      <c r="A192" s="126" t="s">
        <v>29</v>
      </c>
    </row>
    <row r="193" spans="1:11" ht="20.25" customHeight="1" x14ac:dyDescent="0.55000000000000004">
      <c r="A193" s="162" t="s">
        <v>179</v>
      </c>
      <c r="B193" s="154"/>
      <c r="C193" s="154"/>
      <c r="D193" s="154"/>
      <c r="E193" s="154"/>
      <c r="F193" s="154"/>
      <c r="G193" s="154"/>
      <c r="H193" s="154"/>
      <c r="I193" s="154"/>
      <c r="J193" s="154"/>
      <c r="K193" s="155"/>
    </row>
    <row r="194" spans="1:11" ht="20.25" customHeight="1" x14ac:dyDescent="0.55000000000000004">
      <c r="A194" s="163"/>
      <c r="B194" s="157"/>
      <c r="C194" s="157"/>
      <c r="D194" s="157"/>
      <c r="E194" s="157"/>
      <c r="F194" s="157"/>
      <c r="G194" s="157"/>
      <c r="H194" s="157"/>
      <c r="I194" s="157"/>
      <c r="J194" s="157"/>
      <c r="K194" s="158"/>
    </row>
    <row r="195" spans="1:11" ht="20.25" customHeight="1" x14ac:dyDescent="0.55000000000000004">
      <c r="A195" s="163"/>
      <c r="B195" s="157"/>
      <c r="C195" s="157"/>
      <c r="D195" s="157"/>
      <c r="E195" s="157"/>
      <c r="F195" s="157"/>
      <c r="G195" s="157"/>
      <c r="H195" s="157"/>
      <c r="I195" s="157"/>
      <c r="J195" s="157"/>
      <c r="K195" s="158"/>
    </row>
    <row r="196" spans="1:11" ht="20.25" customHeight="1" x14ac:dyDescent="0.55000000000000004">
      <c r="A196" s="163"/>
      <c r="B196" s="157"/>
      <c r="C196" s="157"/>
      <c r="D196" s="157"/>
      <c r="E196" s="157"/>
      <c r="F196" s="157"/>
      <c r="G196" s="157"/>
      <c r="H196" s="157"/>
      <c r="I196" s="157"/>
      <c r="J196" s="157"/>
      <c r="K196" s="158"/>
    </row>
    <row r="197" spans="1:11" ht="20.25" customHeight="1" x14ac:dyDescent="0.55000000000000004">
      <c r="A197" s="163"/>
      <c r="B197" s="157"/>
      <c r="C197" s="157"/>
      <c r="D197" s="157"/>
      <c r="E197" s="157"/>
      <c r="F197" s="157"/>
      <c r="G197" s="157"/>
      <c r="H197" s="157"/>
      <c r="I197" s="157"/>
      <c r="J197" s="157"/>
      <c r="K197" s="158"/>
    </row>
    <row r="198" spans="1:11" ht="20.25" customHeight="1" x14ac:dyDescent="0.55000000000000004">
      <c r="A198" s="163"/>
      <c r="B198" s="157"/>
      <c r="C198" s="157"/>
      <c r="D198" s="157"/>
      <c r="E198" s="157"/>
      <c r="F198" s="157"/>
      <c r="G198" s="157"/>
      <c r="H198" s="157"/>
      <c r="I198" s="157"/>
      <c r="J198" s="157"/>
      <c r="K198" s="158"/>
    </row>
    <row r="199" spans="1:11" ht="20.25" customHeight="1" x14ac:dyDescent="0.55000000000000004">
      <c r="A199" s="163"/>
      <c r="B199" s="157"/>
      <c r="C199" s="157"/>
      <c r="D199" s="157"/>
      <c r="E199" s="157"/>
      <c r="F199" s="157"/>
      <c r="G199" s="157"/>
      <c r="H199" s="157"/>
      <c r="I199" s="157"/>
      <c r="J199" s="157"/>
      <c r="K199" s="158"/>
    </row>
    <row r="200" spans="1:11" ht="20.25" customHeight="1" x14ac:dyDescent="0.55000000000000004">
      <c r="A200" s="163"/>
      <c r="B200" s="157"/>
      <c r="C200" s="157"/>
      <c r="D200" s="157"/>
      <c r="E200" s="157"/>
      <c r="F200" s="157"/>
      <c r="G200" s="157"/>
      <c r="H200" s="157"/>
      <c r="I200" s="157"/>
      <c r="J200" s="157"/>
      <c r="K200" s="158"/>
    </row>
    <row r="201" spans="1:11" ht="20.25" customHeight="1" x14ac:dyDescent="0.55000000000000004">
      <c r="A201" s="163"/>
      <c r="B201" s="157"/>
      <c r="C201" s="157"/>
      <c r="D201" s="157"/>
      <c r="E201" s="157"/>
      <c r="F201" s="157"/>
      <c r="G201" s="157"/>
      <c r="H201" s="157"/>
      <c r="I201" s="157"/>
      <c r="J201" s="157"/>
      <c r="K201" s="158"/>
    </row>
    <row r="202" spans="1:11" ht="20.25" customHeight="1" x14ac:dyDescent="0.55000000000000004">
      <c r="A202" s="163"/>
      <c r="B202" s="157"/>
      <c r="C202" s="157"/>
      <c r="D202" s="157"/>
      <c r="E202" s="157"/>
      <c r="F202" s="157"/>
      <c r="G202" s="157"/>
      <c r="H202" s="157"/>
      <c r="I202" s="157"/>
      <c r="J202" s="157"/>
      <c r="K202" s="158"/>
    </row>
    <row r="203" spans="1:11" ht="20.25" customHeight="1" x14ac:dyDescent="0.55000000000000004">
      <c r="A203" s="163"/>
      <c r="B203" s="157"/>
      <c r="C203" s="157"/>
      <c r="D203" s="157"/>
      <c r="E203" s="157"/>
      <c r="F203" s="157"/>
      <c r="G203" s="157"/>
      <c r="H203" s="157"/>
      <c r="I203" s="157"/>
      <c r="J203" s="157"/>
      <c r="K203" s="158"/>
    </row>
    <row r="204" spans="1:11" ht="20.25" customHeight="1" x14ac:dyDescent="0.55000000000000004">
      <c r="A204" s="163"/>
      <c r="B204" s="157"/>
      <c r="C204" s="157"/>
      <c r="D204" s="157"/>
      <c r="E204" s="157"/>
      <c r="F204" s="157"/>
      <c r="G204" s="157"/>
      <c r="H204" s="157"/>
      <c r="I204" s="157"/>
      <c r="J204" s="157"/>
      <c r="K204" s="158"/>
    </row>
    <row r="205" spans="1:11" ht="20.25" customHeight="1" x14ac:dyDescent="0.55000000000000004">
      <c r="A205" s="163"/>
      <c r="B205" s="157"/>
      <c r="C205" s="157"/>
      <c r="D205" s="157"/>
      <c r="E205" s="157"/>
      <c r="F205" s="157"/>
      <c r="G205" s="157"/>
      <c r="H205" s="157"/>
      <c r="I205" s="157"/>
      <c r="J205" s="157"/>
      <c r="K205" s="158"/>
    </row>
    <row r="206" spans="1:11" ht="20.25" customHeight="1" x14ac:dyDescent="0.55000000000000004">
      <c r="A206" s="163"/>
      <c r="B206" s="157"/>
      <c r="C206" s="157"/>
      <c r="D206" s="157"/>
      <c r="E206" s="157"/>
      <c r="F206" s="157"/>
      <c r="G206" s="157"/>
      <c r="H206" s="157"/>
      <c r="I206" s="157"/>
      <c r="J206" s="157"/>
      <c r="K206" s="158"/>
    </row>
    <row r="207" spans="1:11" ht="20.25" customHeight="1" x14ac:dyDescent="0.55000000000000004">
      <c r="A207" s="163"/>
      <c r="B207" s="157"/>
      <c r="C207" s="157"/>
      <c r="D207" s="157"/>
      <c r="E207" s="157"/>
      <c r="F207" s="157"/>
      <c r="G207" s="157"/>
      <c r="H207" s="157"/>
      <c r="I207" s="157"/>
      <c r="J207" s="157"/>
      <c r="K207" s="158"/>
    </row>
    <row r="208" spans="1:11" ht="20.25" customHeight="1" x14ac:dyDescent="0.55000000000000004">
      <c r="A208" s="163"/>
      <c r="B208" s="157"/>
      <c r="C208" s="157"/>
      <c r="D208" s="157"/>
      <c r="E208" s="157"/>
      <c r="F208" s="157"/>
      <c r="G208" s="157"/>
      <c r="H208" s="157"/>
      <c r="I208" s="157"/>
      <c r="J208" s="157"/>
      <c r="K208" s="158"/>
    </row>
    <row r="209" spans="1:11" ht="20.25" customHeight="1" x14ac:dyDescent="0.55000000000000004">
      <c r="A209" s="159"/>
      <c r="B209" s="160"/>
      <c r="C209" s="160"/>
      <c r="D209" s="160"/>
      <c r="E209" s="160"/>
      <c r="F209" s="160"/>
      <c r="G209" s="160"/>
      <c r="H209" s="160"/>
      <c r="I209" s="160"/>
      <c r="J209" s="160"/>
      <c r="K209" s="161"/>
    </row>
    <row r="211" spans="1:11" ht="20.25" customHeight="1" x14ac:dyDescent="0.55000000000000004">
      <c r="A211" s="126" t="s">
        <v>34</v>
      </c>
    </row>
    <row r="212" spans="1:11" ht="20.25" customHeight="1" x14ac:dyDescent="0.55000000000000004">
      <c r="A212" s="153" t="s">
        <v>174</v>
      </c>
      <c r="B212" s="154"/>
      <c r="C212" s="154"/>
      <c r="D212" s="154"/>
      <c r="E212" s="154"/>
      <c r="F212" s="154"/>
      <c r="G212" s="154"/>
      <c r="H212" s="154"/>
      <c r="I212" s="154"/>
      <c r="J212" s="154"/>
      <c r="K212" s="155"/>
    </row>
    <row r="213" spans="1:11" ht="20.25" customHeight="1" x14ac:dyDescent="0.55000000000000004">
      <c r="A213" s="163"/>
      <c r="B213" s="157"/>
      <c r="C213" s="157"/>
      <c r="D213" s="157"/>
      <c r="E213" s="157"/>
      <c r="F213" s="157"/>
      <c r="G213" s="157"/>
      <c r="H213" s="157"/>
      <c r="I213" s="157"/>
      <c r="J213" s="157"/>
      <c r="K213" s="158"/>
    </row>
    <row r="214" spans="1:11" ht="20.25" customHeight="1" x14ac:dyDescent="0.55000000000000004">
      <c r="A214" s="159"/>
      <c r="B214" s="160"/>
      <c r="C214" s="160"/>
      <c r="D214" s="160"/>
      <c r="E214" s="160"/>
      <c r="F214" s="160"/>
      <c r="G214" s="160"/>
      <c r="H214" s="160"/>
      <c r="I214" s="160"/>
      <c r="J214" s="160"/>
      <c r="K214" s="161"/>
    </row>
    <row r="216" spans="1:11" ht="20.25" customHeight="1" x14ac:dyDescent="0.55000000000000004">
      <c r="A216" s="126" t="s">
        <v>32</v>
      </c>
    </row>
    <row r="217" spans="1:11" ht="20.25" customHeight="1" x14ac:dyDescent="0.55000000000000004">
      <c r="A217" s="126" t="s">
        <v>25</v>
      </c>
      <c r="G217" s="126" t="s">
        <v>26</v>
      </c>
    </row>
    <row r="218" spans="1:11" ht="20.25" customHeight="1" x14ac:dyDescent="0.55000000000000004">
      <c r="A218" s="162" t="s">
        <v>171</v>
      </c>
      <c r="B218" s="154"/>
      <c r="C218" s="154"/>
      <c r="D218" s="154"/>
      <c r="E218" s="155"/>
      <c r="G218" s="162" t="s">
        <v>171</v>
      </c>
      <c r="H218" s="154"/>
      <c r="I218" s="154"/>
      <c r="J218" s="154"/>
      <c r="K218" s="155"/>
    </row>
    <row r="219" spans="1:11" ht="20.25" customHeight="1" x14ac:dyDescent="0.55000000000000004">
      <c r="A219" s="156"/>
      <c r="B219" s="157"/>
      <c r="C219" s="157"/>
      <c r="D219" s="157"/>
      <c r="E219" s="158"/>
      <c r="G219" s="156"/>
      <c r="H219" s="157"/>
      <c r="I219" s="157"/>
      <c r="J219" s="157"/>
      <c r="K219" s="158"/>
    </row>
    <row r="220" spans="1:11" ht="20.25" customHeight="1" x14ac:dyDescent="0.55000000000000004">
      <c r="A220" s="156"/>
      <c r="B220" s="157"/>
      <c r="C220" s="157"/>
      <c r="D220" s="157"/>
      <c r="E220" s="158"/>
      <c r="G220" s="156"/>
      <c r="H220" s="157"/>
      <c r="I220" s="157"/>
      <c r="J220" s="157"/>
      <c r="K220" s="158"/>
    </row>
    <row r="221" spans="1:11" ht="20.25" customHeight="1" x14ac:dyDescent="0.55000000000000004">
      <c r="A221" s="156"/>
      <c r="B221" s="157"/>
      <c r="C221" s="157"/>
      <c r="D221" s="157"/>
      <c r="E221" s="158"/>
      <c r="F221" s="164"/>
      <c r="G221" s="156"/>
      <c r="H221" s="157"/>
      <c r="I221" s="157"/>
      <c r="J221" s="157"/>
      <c r="K221" s="158"/>
    </row>
    <row r="222" spans="1:11" ht="20.25" customHeight="1" x14ac:dyDescent="0.55000000000000004">
      <c r="A222" s="156"/>
      <c r="B222" s="157"/>
      <c r="C222" s="157"/>
      <c r="D222" s="157"/>
      <c r="E222" s="158"/>
      <c r="F222" s="164"/>
      <c r="G222" s="156"/>
      <c r="H222" s="157"/>
      <c r="I222" s="157"/>
      <c r="J222" s="157"/>
      <c r="K222" s="158"/>
    </row>
    <row r="223" spans="1:11" ht="20.25" customHeight="1" x14ac:dyDescent="0.55000000000000004">
      <c r="A223" s="156"/>
      <c r="B223" s="157"/>
      <c r="C223" s="157"/>
      <c r="D223" s="157"/>
      <c r="E223" s="158"/>
      <c r="G223" s="156"/>
      <c r="H223" s="157"/>
      <c r="I223" s="157"/>
      <c r="J223" s="157"/>
      <c r="K223" s="158"/>
    </row>
    <row r="224" spans="1:11" ht="20.25" customHeight="1" x14ac:dyDescent="0.55000000000000004">
      <c r="A224" s="156"/>
      <c r="B224" s="157"/>
      <c r="C224" s="157"/>
      <c r="D224" s="157"/>
      <c r="E224" s="158"/>
      <c r="G224" s="156"/>
      <c r="H224" s="157"/>
      <c r="I224" s="157"/>
      <c r="J224" s="157"/>
      <c r="K224" s="158"/>
    </row>
    <row r="225" spans="1:11" ht="20.25" customHeight="1" x14ac:dyDescent="0.55000000000000004">
      <c r="A225" s="156"/>
      <c r="B225" s="157"/>
      <c r="C225" s="157"/>
      <c r="D225" s="157"/>
      <c r="E225" s="158"/>
      <c r="G225" s="156"/>
      <c r="H225" s="157"/>
      <c r="I225" s="157"/>
      <c r="J225" s="157"/>
      <c r="K225" s="158"/>
    </row>
    <row r="226" spans="1:11" ht="20.25" customHeight="1" x14ac:dyDescent="0.55000000000000004">
      <c r="A226" s="159"/>
      <c r="B226" s="160"/>
      <c r="C226" s="160"/>
      <c r="D226" s="160"/>
      <c r="E226" s="161"/>
      <c r="G226" s="159"/>
      <c r="H226" s="160"/>
      <c r="I226" s="160"/>
      <c r="J226" s="160"/>
      <c r="K226" s="161"/>
    </row>
    <row r="227" spans="1:11" ht="20.25" customHeight="1" x14ac:dyDescent="0.55000000000000004">
      <c r="A227" s="126" t="s">
        <v>30</v>
      </c>
    </row>
    <row r="228" spans="1:11" ht="20.25" customHeight="1" x14ac:dyDescent="0.55000000000000004">
      <c r="A228" s="162" t="s">
        <v>173</v>
      </c>
      <c r="B228" s="165"/>
      <c r="C228" s="165"/>
      <c r="D228" s="165"/>
      <c r="E228" s="165"/>
      <c r="F228" s="165"/>
      <c r="G228" s="165"/>
      <c r="H228" s="165"/>
      <c r="I228" s="165"/>
      <c r="J228" s="165"/>
      <c r="K228" s="166"/>
    </row>
    <row r="229" spans="1:11" ht="20.25" customHeight="1" x14ac:dyDescent="0.55000000000000004">
      <c r="A229" s="167"/>
      <c r="B229" s="168"/>
      <c r="C229" s="168"/>
      <c r="D229" s="168"/>
      <c r="E229" s="168"/>
      <c r="F229" s="168"/>
      <c r="G229" s="168"/>
      <c r="H229" s="168"/>
      <c r="I229" s="168"/>
      <c r="J229" s="168"/>
      <c r="K229" s="169"/>
    </row>
    <row r="230" spans="1:11" ht="20.25" customHeight="1" x14ac:dyDescent="0.55000000000000004">
      <c r="A230" s="167"/>
      <c r="B230" s="168"/>
      <c r="C230" s="168"/>
      <c r="D230" s="168"/>
      <c r="E230" s="168"/>
      <c r="F230" s="168"/>
      <c r="G230" s="168"/>
      <c r="H230" s="168"/>
      <c r="I230" s="168"/>
      <c r="J230" s="168"/>
      <c r="K230" s="169"/>
    </row>
    <row r="231" spans="1:11" ht="20.25" customHeight="1" x14ac:dyDescent="0.55000000000000004">
      <c r="A231" s="170"/>
      <c r="B231" s="171"/>
      <c r="C231" s="171"/>
      <c r="D231" s="171"/>
      <c r="E231" s="171"/>
      <c r="F231" s="171"/>
      <c r="G231" s="171"/>
      <c r="H231" s="171"/>
      <c r="I231" s="171"/>
      <c r="J231" s="171"/>
      <c r="K231" s="172"/>
    </row>
    <row r="233" spans="1:11" ht="20.25" customHeight="1" x14ac:dyDescent="0.55000000000000004">
      <c r="A233" s="126" t="s">
        <v>61</v>
      </c>
    </row>
    <row r="234" spans="1:11" ht="20.25" customHeight="1" x14ac:dyDescent="0.55000000000000004">
      <c r="A234" s="153" t="s">
        <v>125</v>
      </c>
      <c r="B234" s="154"/>
      <c r="C234" s="154"/>
      <c r="D234" s="154"/>
      <c r="E234" s="154"/>
      <c r="F234" s="154"/>
      <c r="G234" s="154"/>
      <c r="H234" s="154"/>
      <c r="I234" s="154"/>
      <c r="J234" s="154"/>
      <c r="K234" s="155"/>
    </row>
    <row r="235" spans="1:11" ht="20.25" customHeight="1" x14ac:dyDescent="0.55000000000000004">
      <c r="A235" s="156"/>
      <c r="B235" s="157"/>
      <c r="C235" s="157"/>
      <c r="D235" s="157"/>
      <c r="E235" s="157"/>
      <c r="F235" s="157"/>
      <c r="G235" s="157"/>
      <c r="H235" s="157"/>
      <c r="I235" s="157"/>
      <c r="J235" s="157"/>
      <c r="K235" s="158"/>
    </row>
    <row r="236" spans="1:11" ht="20.25" customHeight="1" x14ac:dyDescent="0.55000000000000004">
      <c r="A236" s="156"/>
      <c r="B236" s="157"/>
      <c r="C236" s="157"/>
      <c r="D236" s="157"/>
      <c r="E236" s="157"/>
      <c r="F236" s="157"/>
      <c r="G236" s="157"/>
      <c r="H236" s="157"/>
      <c r="I236" s="157"/>
      <c r="J236" s="157"/>
      <c r="K236" s="158"/>
    </row>
    <row r="237" spans="1:11" ht="20.25" customHeight="1" x14ac:dyDescent="0.55000000000000004">
      <c r="A237" s="156"/>
      <c r="B237" s="157"/>
      <c r="C237" s="157"/>
      <c r="D237" s="157"/>
      <c r="E237" s="157"/>
      <c r="F237" s="157"/>
      <c r="G237" s="157"/>
      <c r="H237" s="157"/>
      <c r="I237" s="157"/>
      <c r="J237" s="157"/>
      <c r="K237" s="158"/>
    </row>
    <row r="238" spans="1:11" ht="20.25" customHeight="1" x14ac:dyDescent="0.55000000000000004">
      <c r="A238" s="156"/>
      <c r="B238" s="157"/>
      <c r="C238" s="157"/>
      <c r="D238" s="157"/>
      <c r="E238" s="157"/>
      <c r="F238" s="157"/>
      <c r="G238" s="157"/>
      <c r="H238" s="157"/>
      <c r="I238" s="157"/>
      <c r="J238" s="157"/>
      <c r="K238" s="158"/>
    </row>
    <row r="239" spans="1:11" ht="20.25" customHeight="1" x14ac:dyDescent="0.55000000000000004">
      <c r="A239" s="159"/>
      <c r="B239" s="160"/>
      <c r="C239" s="160"/>
      <c r="D239" s="160"/>
      <c r="E239" s="160"/>
      <c r="F239" s="160"/>
      <c r="G239" s="160"/>
      <c r="H239" s="160"/>
      <c r="I239" s="160"/>
      <c r="J239" s="160"/>
      <c r="K239" s="161"/>
    </row>
  </sheetData>
  <protectedRanges>
    <protectedRange sqref="A176:K176" name="範囲1"/>
  </protectedRanges>
  <mergeCells count="55">
    <mergeCell ref="A20:B20"/>
    <mergeCell ref="D20:E20"/>
    <mergeCell ref="G20:K20"/>
    <mergeCell ref="A21:B21"/>
    <mergeCell ref="D21:E21"/>
    <mergeCell ref="G21:K21"/>
    <mergeCell ref="A49:K51"/>
    <mergeCell ref="A22:B22"/>
    <mergeCell ref="D22:E22"/>
    <mergeCell ref="G22:K22"/>
    <mergeCell ref="A23:B23"/>
    <mergeCell ref="D23:E23"/>
    <mergeCell ref="G23:K23"/>
    <mergeCell ref="A26:K29"/>
    <mergeCell ref="A32:E40"/>
    <mergeCell ref="G32:K40"/>
    <mergeCell ref="F35:F36"/>
    <mergeCell ref="A42:K47"/>
    <mergeCell ref="A138:K139"/>
    <mergeCell ref="A53:K99"/>
    <mergeCell ref="A103:E111"/>
    <mergeCell ref="G103:K111"/>
    <mergeCell ref="F106:F107"/>
    <mergeCell ref="A113:K114"/>
    <mergeCell ref="A116:K117"/>
    <mergeCell ref="A119:K121"/>
    <mergeCell ref="A125:E133"/>
    <mergeCell ref="G125:K133"/>
    <mergeCell ref="F128:F129"/>
    <mergeCell ref="A135:K136"/>
    <mergeCell ref="A177:K190"/>
    <mergeCell ref="A141:K143"/>
    <mergeCell ref="A146:E154"/>
    <mergeCell ref="G146:K154"/>
    <mergeCell ref="F149:F150"/>
    <mergeCell ref="A156:K157"/>
    <mergeCell ref="A159:K160"/>
    <mergeCell ref="A162:K164"/>
    <mergeCell ref="A169:K173"/>
    <mergeCell ref="A176:B176"/>
    <mergeCell ref="D176:E176"/>
    <mergeCell ref="F176:K176"/>
    <mergeCell ref="A234:K239"/>
    <mergeCell ref="A193:K209"/>
    <mergeCell ref="A212:K214"/>
    <mergeCell ref="A218:E226"/>
    <mergeCell ref="G218:K226"/>
    <mergeCell ref="F221:F222"/>
    <mergeCell ref="A228:K231"/>
    <mergeCell ref="D15:E15"/>
    <mergeCell ref="D16:E16"/>
    <mergeCell ref="D17:E17"/>
    <mergeCell ref="A15:B15"/>
    <mergeCell ref="A16:B16"/>
    <mergeCell ref="A17:B17"/>
  </mergeCells>
  <phoneticPr fontId="1"/>
  <conditionalFormatting sqref="A177:K190">
    <cfRule type="expression" dxfId="18" priority="5">
      <formula>$C$176&gt;700</formula>
    </cfRule>
  </conditionalFormatting>
  <conditionalFormatting sqref="C176">
    <cfRule type="expression" dxfId="17" priority="4">
      <formula>$B$176&gt;700</formula>
    </cfRule>
  </conditionalFormatting>
  <conditionalFormatting sqref="D176">
    <cfRule type="expression" dxfId="16" priority="3">
      <formula>$B$176&gt;700</formula>
    </cfRule>
  </conditionalFormatting>
  <conditionalFormatting sqref="F176">
    <cfRule type="expression" dxfId="15" priority="2">
      <formula>$B$176&gt;700</formula>
    </cfRule>
  </conditionalFormatting>
  <conditionalFormatting sqref="F176:K176">
    <cfRule type="expression" dxfId="14" priority="1">
      <formula>$C$176&gt;700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100" max="16383" man="1"/>
    <brk id="143" max="16383" man="1"/>
    <brk id="19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4"/>
  <sheetViews>
    <sheetView tabSelected="1" zoomScale="90" zoomScaleNormal="90" zoomScaleSheetLayoutView="90" workbookViewId="0">
      <selection sqref="A1:C1"/>
    </sheetView>
  </sheetViews>
  <sheetFormatPr defaultColWidth="8.6640625" defaultRowHeight="17.5" x14ac:dyDescent="0.55000000000000004"/>
  <cols>
    <col min="1" max="1" width="22.6640625" style="62" customWidth="1"/>
    <col min="2" max="2" width="17.33203125" style="62" customWidth="1"/>
    <col min="3" max="4" width="13.1640625" style="62" customWidth="1"/>
    <col min="5" max="5" width="14.6640625" style="62" customWidth="1"/>
    <col min="6" max="6" width="27.33203125" style="62" customWidth="1"/>
    <col min="7" max="10" width="8.6640625" style="62"/>
    <col min="11" max="13" width="17.33203125" style="62" customWidth="1"/>
    <col min="14" max="16384" width="8.6640625" style="62"/>
  </cols>
  <sheetData>
    <row r="1" spans="1:7" ht="19.5" customHeight="1" thickBot="1" x14ac:dyDescent="0.6">
      <c r="A1" s="219" t="s">
        <v>120</v>
      </c>
      <c r="B1" s="219"/>
      <c r="C1" s="219"/>
      <c r="D1" s="61" t="s">
        <v>145</v>
      </c>
    </row>
    <row r="2" spans="1:7" ht="18.5" customHeight="1" thickBot="1" x14ac:dyDescent="0.6">
      <c r="B2" s="63"/>
      <c r="C2" s="63"/>
      <c r="D2" s="64" t="s">
        <v>62</v>
      </c>
      <c r="E2" s="220" t="s">
        <v>146</v>
      </c>
      <c r="F2" s="221"/>
    </row>
    <row r="3" spans="1:7" ht="18.5" customHeight="1" thickBot="1" x14ac:dyDescent="0.6">
      <c r="B3" s="63"/>
      <c r="C3" s="63"/>
      <c r="D3" s="64" t="s">
        <v>63</v>
      </c>
      <c r="E3" s="222" t="s">
        <v>147</v>
      </c>
      <c r="F3" s="223"/>
    </row>
    <row r="4" spans="1:7" ht="17" customHeight="1" thickBot="1" x14ac:dyDescent="0.6">
      <c r="A4" s="65" t="s">
        <v>64</v>
      </c>
      <c r="B4" s="224"/>
      <c r="C4" s="224"/>
      <c r="D4" s="224"/>
      <c r="E4" s="224"/>
      <c r="F4" s="64" t="s">
        <v>65</v>
      </c>
    </row>
    <row r="5" spans="1:7" ht="17" customHeight="1" x14ac:dyDescent="0.55000000000000004">
      <c r="A5" s="214" t="s">
        <v>66</v>
      </c>
      <c r="B5" s="216" t="s">
        <v>67</v>
      </c>
      <c r="C5" s="214" t="s">
        <v>68</v>
      </c>
      <c r="D5" s="214" t="s">
        <v>69</v>
      </c>
      <c r="E5" s="132" t="s">
        <v>70</v>
      </c>
      <c r="F5" s="66" t="s">
        <v>71</v>
      </c>
    </row>
    <row r="6" spans="1:7" ht="17" customHeight="1" thickBot="1" x14ac:dyDescent="0.6">
      <c r="A6" s="215"/>
      <c r="B6" s="217"/>
      <c r="C6" s="215"/>
      <c r="D6" s="215"/>
      <c r="E6" s="67" t="s">
        <v>72</v>
      </c>
      <c r="F6" s="68" t="s">
        <v>73</v>
      </c>
    </row>
    <row r="7" spans="1:7" ht="17" customHeight="1" x14ac:dyDescent="0.55000000000000004">
      <c r="A7" s="69" t="s">
        <v>74</v>
      </c>
      <c r="B7" s="70">
        <v>28540000</v>
      </c>
      <c r="C7" s="71">
        <v>27286000</v>
      </c>
      <c r="D7" s="72">
        <v>28540000</v>
      </c>
      <c r="E7" s="109">
        <f>IF(B7-D7&lt;0,"",(B7-D7))</f>
        <v>0</v>
      </c>
      <c r="F7" s="110">
        <f>IF(B7-C7&lt;0,"",(B7-C7))</f>
        <v>1254000</v>
      </c>
    </row>
    <row r="8" spans="1:7" ht="17" customHeight="1" thickBot="1" x14ac:dyDescent="0.6">
      <c r="A8" s="73" t="s">
        <v>75</v>
      </c>
      <c r="B8" s="74">
        <v>0</v>
      </c>
      <c r="C8" s="75">
        <v>968</v>
      </c>
      <c r="D8" s="111">
        <f>IF(C8=0,"",C8)</f>
        <v>968</v>
      </c>
      <c r="E8" s="76"/>
      <c r="F8" s="77"/>
    </row>
    <row r="9" spans="1:7" ht="17" customHeight="1" thickBot="1" x14ac:dyDescent="0.6">
      <c r="A9" s="78" t="s">
        <v>76</v>
      </c>
      <c r="B9" s="112">
        <f>IF(SUM(B7,B8)=0,"",SUM(B7,B8))</f>
        <v>28540000</v>
      </c>
      <c r="C9" s="113">
        <f>IF(SUM(C7,C8)=0,"",SUM(C7,C8))</f>
        <v>27286968</v>
      </c>
      <c r="D9" s="114">
        <f t="shared" ref="D9" si="0">IF(SUM(D7,D8)=0,"",SUM(D7,D8))</f>
        <v>28540968</v>
      </c>
      <c r="E9" s="115">
        <f>E7</f>
        <v>0</v>
      </c>
      <c r="F9" s="112">
        <f>F7</f>
        <v>1254000</v>
      </c>
    </row>
    <row r="10" spans="1:7" ht="17" customHeight="1" x14ac:dyDescent="0.55000000000000004"/>
    <row r="11" spans="1:7" ht="17" customHeight="1" thickBot="1" x14ac:dyDescent="0.6">
      <c r="A11" s="65" t="s">
        <v>77</v>
      </c>
      <c r="B11" s="64"/>
      <c r="C11" s="79"/>
      <c r="D11" s="79"/>
      <c r="E11" s="79"/>
      <c r="F11" s="64" t="s">
        <v>78</v>
      </c>
    </row>
    <row r="12" spans="1:7" ht="18.75" customHeight="1" x14ac:dyDescent="0.55000000000000004">
      <c r="A12" s="214" t="s">
        <v>66</v>
      </c>
      <c r="B12" s="216" t="s">
        <v>79</v>
      </c>
      <c r="C12" s="214" t="s">
        <v>80</v>
      </c>
      <c r="D12" s="214" t="s">
        <v>81</v>
      </c>
      <c r="E12" s="80" t="s">
        <v>82</v>
      </c>
      <c r="F12" s="216" t="s">
        <v>83</v>
      </c>
    </row>
    <row r="13" spans="1:7" ht="29.25" customHeight="1" thickBot="1" x14ac:dyDescent="0.6">
      <c r="A13" s="215"/>
      <c r="B13" s="217"/>
      <c r="C13" s="215"/>
      <c r="D13" s="215"/>
      <c r="E13" s="81" t="s">
        <v>84</v>
      </c>
      <c r="F13" s="217"/>
    </row>
    <row r="14" spans="1:7" ht="16.75" customHeight="1" x14ac:dyDescent="0.55000000000000004">
      <c r="A14" s="133" t="s">
        <v>152</v>
      </c>
      <c r="B14" s="72">
        <v>21300000</v>
      </c>
      <c r="C14" s="72">
        <v>21300000</v>
      </c>
      <c r="D14" s="72">
        <v>21300000</v>
      </c>
      <c r="E14" s="134" t="str">
        <f t="shared" ref="E14:E53" si="1">IF(C14-D14=0,"",C14-D14)</f>
        <v/>
      </c>
      <c r="F14" s="225" t="s">
        <v>183</v>
      </c>
      <c r="G14" s="145" t="s">
        <v>138</v>
      </c>
    </row>
    <row r="15" spans="1:7" ht="17" customHeight="1" x14ac:dyDescent="0.55000000000000004">
      <c r="A15" s="135"/>
      <c r="B15" s="136"/>
      <c r="C15" s="136"/>
      <c r="D15" s="137"/>
      <c r="E15" s="138" t="str">
        <f t="shared" si="1"/>
        <v/>
      </c>
      <c r="F15" s="226"/>
      <c r="G15" s="145" t="s">
        <v>139</v>
      </c>
    </row>
    <row r="16" spans="1:7" ht="17" customHeight="1" x14ac:dyDescent="0.55000000000000004">
      <c r="A16" s="82" t="s">
        <v>182</v>
      </c>
      <c r="B16" s="83">
        <v>0</v>
      </c>
      <c r="C16" s="83">
        <v>25696</v>
      </c>
      <c r="D16" s="84">
        <v>25696</v>
      </c>
      <c r="E16" s="118"/>
      <c r="F16" s="147"/>
      <c r="G16" s="148"/>
    </row>
    <row r="17" spans="1:7" ht="17" customHeight="1" x14ac:dyDescent="0.55000000000000004">
      <c r="A17" s="135"/>
      <c r="B17" s="136"/>
      <c r="C17" s="136"/>
      <c r="D17" s="137"/>
      <c r="E17" s="138"/>
      <c r="F17" s="146"/>
      <c r="G17" s="148"/>
    </row>
    <row r="18" spans="1:7" ht="17" customHeight="1" x14ac:dyDescent="0.55000000000000004">
      <c r="A18" s="82" t="s">
        <v>153</v>
      </c>
      <c r="B18" s="83">
        <v>30000</v>
      </c>
      <c r="C18" s="83">
        <v>13760</v>
      </c>
      <c r="D18" s="84">
        <v>13760</v>
      </c>
      <c r="E18" s="118" t="str">
        <f t="shared" si="1"/>
        <v/>
      </c>
      <c r="F18" s="85"/>
    </row>
    <row r="19" spans="1:7" ht="17" customHeight="1" x14ac:dyDescent="0.55000000000000004">
      <c r="A19" s="135"/>
      <c r="B19" s="136"/>
      <c r="C19" s="136"/>
      <c r="D19" s="137"/>
      <c r="E19" s="138" t="str">
        <f t="shared" si="1"/>
        <v/>
      </c>
      <c r="F19" s="139"/>
    </row>
    <row r="20" spans="1:7" ht="17" customHeight="1" x14ac:dyDescent="0.55000000000000004">
      <c r="A20" s="82" t="s">
        <v>154</v>
      </c>
      <c r="B20" s="83">
        <v>120000</v>
      </c>
      <c r="C20" s="83">
        <v>229624</v>
      </c>
      <c r="D20" s="84">
        <v>229624</v>
      </c>
      <c r="E20" s="118" t="str">
        <f t="shared" si="1"/>
        <v/>
      </c>
      <c r="F20" s="85"/>
    </row>
    <row r="21" spans="1:7" ht="17" customHeight="1" x14ac:dyDescent="0.55000000000000004">
      <c r="A21" s="135"/>
      <c r="B21" s="136"/>
      <c r="C21" s="136"/>
      <c r="D21" s="137"/>
      <c r="E21" s="138" t="str">
        <f t="shared" si="1"/>
        <v/>
      </c>
      <c r="F21" s="139"/>
    </row>
    <row r="22" spans="1:7" ht="17" customHeight="1" x14ac:dyDescent="0.55000000000000004">
      <c r="A22" s="82" t="s">
        <v>180</v>
      </c>
      <c r="B22" s="83">
        <v>0</v>
      </c>
      <c r="C22" s="83">
        <v>104553</v>
      </c>
      <c r="D22" s="84">
        <v>104553</v>
      </c>
      <c r="E22" s="118"/>
      <c r="F22" s="85" t="s">
        <v>181</v>
      </c>
    </row>
    <row r="23" spans="1:7" ht="17" customHeight="1" x14ac:dyDescent="0.55000000000000004">
      <c r="A23" s="135"/>
      <c r="B23" s="136"/>
      <c r="C23" s="136"/>
      <c r="D23" s="137"/>
      <c r="E23" s="138"/>
      <c r="F23" s="139"/>
    </row>
    <row r="24" spans="1:7" ht="17" customHeight="1" x14ac:dyDescent="0.55000000000000004">
      <c r="A24" s="82" t="s">
        <v>155</v>
      </c>
      <c r="B24" s="83">
        <v>100000</v>
      </c>
      <c r="C24" s="83">
        <v>35275</v>
      </c>
      <c r="D24" s="84">
        <v>35275</v>
      </c>
      <c r="E24" s="118" t="str">
        <f>IF(C24-D24=0,"",C24-D24)</f>
        <v/>
      </c>
      <c r="F24" s="85"/>
    </row>
    <row r="25" spans="1:7" ht="17" customHeight="1" x14ac:dyDescent="0.55000000000000004">
      <c r="A25" s="135"/>
      <c r="B25" s="136"/>
      <c r="C25" s="136"/>
      <c r="D25" s="137"/>
      <c r="E25" s="138"/>
      <c r="F25" s="139"/>
    </row>
    <row r="26" spans="1:7" ht="17" customHeight="1" x14ac:dyDescent="0.55000000000000004">
      <c r="A26" s="82" t="s">
        <v>156</v>
      </c>
      <c r="B26" s="83">
        <v>420000</v>
      </c>
      <c r="C26" s="83">
        <v>207065</v>
      </c>
      <c r="D26" s="84">
        <v>207065</v>
      </c>
      <c r="E26" s="118" t="str">
        <f>IF(C26-D26=0,"",C26-D26)</f>
        <v/>
      </c>
      <c r="F26" s="85"/>
    </row>
    <row r="27" spans="1:7" ht="17" customHeight="1" x14ac:dyDescent="0.55000000000000004">
      <c r="A27" s="135"/>
      <c r="B27" s="136"/>
      <c r="C27" s="136"/>
      <c r="D27" s="137"/>
      <c r="E27" s="138"/>
      <c r="F27" s="139"/>
    </row>
    <row r="28" spans="1:7" ht="17" customHeight="1" x14ac:dyDescent="0.55000000000000004">
      <c r="A28" s="82" t="s">
        <v>157</v>
      </c>
      <c r="B28" s="83">
        <v>480000</v>
      </c>
      <c r="C28" s="83">
        <v>857958</v>
      </c>
      <c r="D28" s="83">
        <v>857958</v>
      </c>
      <c r="E28" s="118" t="str">
        <f>IF(C28-D28=0,"",C28-D28)</f>
        <v/>
      </c>
      <c r="F28" s="85" t="s">
        <v>168</v>
      </c>
    </row>
    <row r="29" spans="1:7" ht="17" customHeight="1" x14ac:dyDescent="0.55000000000000004">
      <c r="A29" s="135"/>
      <c r="B29" s="136"/>
      <c r="C29" s="136"/>
      <c r="D29" s="137"/>
      <c r="E29" s="138"/>
      <c r="F29" s="139"/>
    </row>
    <row r="30" spans="1:7" ht="17" customHeight="1" x14ac:dyDescent="0.55000000000000004">
      <c r="A30" s="82" t="s">
        <v>159</v>
      </c>
      <c r="B30" s="83">
        <v>1372000</v>
      </c>
      <c r="C30" s="83">
        <v>605287</v>
      </c>
      <c r="D30" s="84">
        <v>605287</v>
      </c>
      <c r="E30" s="118" t="str">
        <f>IF(C30-D30=0,"",C30-D30)</f>
        <v/>
      </c>
      <c r="F30" s="85"/>
    </row>
    <row r="31" spans="1:7" ht="17" customHeight="1" x14ac:dyDescent="0.55000000000000004">
      <c r="A31" s="135"/>
      <c r="B31" s="136"/>
      <c r="C31" s="136"/>
      <c r="D31" s="137"/>
      <c r="E31" s="138"/>
      <c r="F31" s="139"/>
    </row>
    <row r="32" spans="1:7" ht="17" customHeight="1" x14ac:dyDescent="0.55000000000000004">
      <c r="A32" s="82" t="s">
        <v>158</v>
      </c>
      <c r="B32" s="83">
        <v>0</v>
      </c>
      <c r="C32" s="83">
        <v>0</v>
      </c>
      <c r="D32" s="84">
        <v>0</v>
      </c>
      <c r="E32" s="118" t="str">
        <f>IF(C32-D32=0,"",C32-D32)</f>
        <v/>
      </c>
      <c r="F32" s="85"/>
    </row>
    <row r="33" spans="1:6" ht="17" customHeight="1" x14ac:dyDescent="0.55000000000000004">
      <c r="A33" s="135"/>
      <c r="B33" s="136"/>
      <c r="C33" s="136"/>
      <c r="D33" s="137"/>
      <c r="E33" s="138"/>
      <c r="F33" s="139"/>
    </row>
    <row r="34" spans="1:6" ht="17" customHeight="1" x14ac:dyDescent="0.55000000000000004">
      <c r="A34" s="82" t="s">
        <v>160</v>
      </c>
      <c r="B34" s="83">
        <v>600000</v>
      </c>
      <c r="C34" s="83">
        <v>331483</v>
      </c>
      <c r="D34" s="84">
        <v>296114</v>
      </c>
      <c r="E34" s="118">
        <f>IF(C34-D34=0,"",C34-D34)</f>
        <v>35369</v>
      </c>
      <c r="F34" s="85" t="s">
        <v>184</v>
      </c>
    </row>
    <row r="35" spans="1:6" ht="17" customHeight="1" x14ac:dyDescent="0.55000000000000004">
      <c r="A35" s="135"/>
      <c r="B35" s="136"/>
      <c r="C35" s="136"/>
      <c r="D35" s="137"/>
      <c r="E35" s="138"/>
      <c r="F35" s="139"/>
    </row>
    <row r="36" spans="1:6" ht="17" customHeight="1" x14ac:dyDescent="0.55000000000000004">
      <c r="A36" s="82" t="s">
        <v>161</v>
      </c>
      <c r="B36" s="83">
        <v>733800</v>
      </c>
      <c r="C36" s="83">
        <v>645176</v>
      </c>
      <c r="D36" s="84">
        <v>645176</v>
      </c>
      <c r="E36" s="118" t="str">
        <f>IF(C36-D36=0,"",C36-D36)</f>
        <v/>
      </c>
      <c r="F36" s="85"/>
    </row>
    <row r="37" spans="1:6" ht="17" customHeight="1" x14ac:dyDescent="0.55000000000000004">
      <c r="A37" s="135"/>
      <c r="B37" s="136"/>
      <c r="C37" s="136"/>
      <c r="D37" s="137"/>
      <c r="E37" s="138"/>
      <c r="F37" s="139"/>
    </row>
    <row r="38" spans="1:6" ht="17" customHeight="1" x14ac:dyDescent="0.55000000000000004">
      <c r="A38" s="82" t="s">
        <v>162</v>
      </c>
      <c r="B38" s="83">
        <v>415000</v>
      </c>
      <c r="C38" s="83">
        <v>260000</v>
      </c>
      <c r="D38" s="84">
        <v>260000</v>
      </c>
      <c r="E38" s="118" t="str">
        <f>IF(C38-D38=0,"",C38-D38)</f>
        <v/>
      </c>
      <c r="F38" s="85"/>
    </row>
    <row r="39" spans="1:6" ht="17" customHeight="1" x14ac:dyDescent="0.55000000000000004">
      <c r="A39" s="135"/>
      <c r="B39" s="136"/>
      <c r="C39" s="136"/>
      <c r="D39" s="137"/>
      <c r="E39" s="138"/>
      <c r="F39" s="139"/>
    </row>
    <row r="40" spans="1:6" ht="17" customHeight="1" x14ac:dyDescent="0.55000000000000004">
      <c r="A40" s="140" t="s">
        <v>163</v>
      </c>
      <c r="B40" s="141">
        <v>200000</v>
      </c>
      <c r="C40" s="141">
        <v>33411</v>
      </c>
      <c r="D40" s="142">
        <v>33411</v>
      </c>
      <c r="E40" s="143" t="str">
        <f>IF(C40-D40=0,"",C40-D40)</f>
        <v/>
      </c>
      <c r="F40" s="144"/>
    </row>
    <row r="41" spans="1:6" ht="17" customHeight="1" x14ac:dyDescent="0.55000000000000004">
      <c r="A41" s="135"/>
      <c r="B41" s="136"/>
      <c r="C41" s="136"/>
      <c r="D41" s="137"/>
      <c r="E41" s="138"/>
      <c r="F41" s="139"/>
    </row>
    <row r="42" spans="1:6" ht="17" customHeight="1" x14ac:dyDescent="0.55000000000000004">
      <c r="A42" s="140" t="s">
        <v>164</v>
      </c>
      <c r="B42" s="141">
        <v>420000</v>
      </c>
      <c r="C42" s="141">
        <v>306680</v>
      </c>
      <c r="D42" s="142">
        <v>306680</v>
      </c>
      <c r="E42" s="143"/>
      <c r="F42" s="144"/>
    </row>
    <row r="43" spans="1:6" ht="17" customHeight="1" x14ac:dyDescent="0.55000000000000004">
      <c r="A43" s="135"/>
      <c r="B43" s="136"/>
      <c r="C43" s="136"/>
      <c r="D43" s="137"/>
      <c r="E43" s="138"/>
      <c r="F43" s="139"/>
    </row>
    <row r="44" spans="1:6" ht="17" customHeight="1" x14ac:dyDescent="0.55000000000000004">
      <c r="A44" s="140" t="s">
        <v>165</v>
      </c>
      <c r="B44" s="141">
        <v>3200</v>
      </c>
      <c r="C44" s="141">
        <v>0</v>
      </c>
      <c r="D44" s="142">
        <v>0</v>
      </c>
      <c r="E44" s="143"/>
      <c r="F44" s="227" t="s">
        <v>169</v>
      </c>
    </row>
    <row r="45" spans="1:6" ht="17" customHeight="1" x14ac:dyDescent="0.55000000000000004">
      <c r="A45" s="135"/>
      <c r="B45" s="136"/>
      <c r="C45" s="136"/>
      <c r="D45" s="137"/>
      <c r="E45" s="138"/>
      <c r="F45" s="228"/>
    </row>
    <row r="46" spans="1:6" ht="17" customHeight="1" x14ac:dyDescent="0.55000000000000004">
      <c r="A46" s="140" t="s">
        <v>166</v>
      </c>
      <c r="B46" s="141">
        <v>1350000</v>
      </c>
      <c r="C46" s="141">
        <v>1335000</v>
      </c>
      <c r="D46" s="142">
        <v>1335000</v>
      </c>
      <c r="E46" s="143"/>
      <c r="F46" s="144" t="s">
        <v>185</v>
      </c>
    </row>
    <row r="47" spans="1:6" ht="17" customHeight="1" x14ac:dyDescent="0.55000000000000004">
      <c r="A47" s="135"/>
      <c r="B47" s="136"/>
      <c r="C47" s="136"/>
      <c r="D47" s="137"/>
      <c r="E47" s="138" t="str">
        <f t="shared" si="1"/>
        <v/>
      </c>
      <c r="F47" s="139"/>
    </row>
    <row r="48" spans="1:6" ht="17" customHeight="1" x14ac:dyDescent="0.55000000000000004">
      <c r="A48" s="82" t="s">
        <v>167</v>
      </c>
      <c r="B48" s="83">
        <v>996000</v>
      </c>
      <c r="C48" s="83">
        <v>996000</v>
      </c>
      <c r="D48" s="84">
        <v>996000</v>
      </c>
      <c r="E48" s="118" t="str">
        <f t="shared" si="1"/>
        <v/>
      </c>
      <c r="F48" s="85"/>
    </row>
    <row r="49" spans="1:6" ht="17" customHeight="1" x14ac:dyDescent="0.55000000000000004">
      <c r="A49" s="82"/>
      <c r="B49" s="83"/>
      <c r="C49" s="83"/>
      <c r="D49" s="84"/>
      <c r="E49" s="118" t="str">
        <f t="shared" si="1"/>
        <v/>
      </c>
      <c r="F49" s="85"/>
    </row>
    <row r="50" spans="1:6" ht="17" customHeight="1" x14ac:dyDescent="0.55000000000000004">
      <c r="A50" s="82"/>
      <c r="B50" s="83"/>
      <c r="C50" s="83"/>
      <c r="D50" s="84"/>
      <c r="E50" s="118" t="str">
        <f t="shared" si="1"/>
        <v/>
      </c>
      <c r="F50" s="85"/>
    </row>
    <row r="51" spans="1:6" ht="17" customHeight="1" thickBot="1" x14ac:dyDescent="0.6">
      <c r="A51" s="82"/>
      <c r="B51" s="83"/>
      <c r="C51" s="83"/>
      <c r="D51" s="84"/>
      <c r="E51" s="118" t="str">
        <f t="shared" si="1"/>
        <v/>
      </c>
      <c r="F51" s="85"/>
    </row>
    <row r="52" spans="1:6" ht="17" customHeight="1" thickBot="1" x14ac:dyDescent="0.6">
      <c r="A52" s="86" t="s">
        <v>85</v>
      </c>
      <c r="B52" s="116">
        <f>IF(SUM(B14:B51)=0,"",SUM(B14:B51))</f>
        <v>28540000</v>
      </c>
      <c r="C52" s="87"/>
      <c r="D52" s="88"/>
      <c r="E52" s="118" t="str">
        <f t="shared" si="1"/>
        <v/>
      </c>
      <c r="F52" s="85"/>
    </row>
    <row r="53" spans="1:6" ht="17" customHeight="1" thickBot="1" x14ac:dyDescent="0.6">
      <c r="A53" s="89" t="s">
        <v>86</v>
      </c>
      <c r="B53" s="117">
        <f>IFERROR(B54-B52,"")</f>
        <v>0</v>
      </c>
      <c r="C53" s="90"/>
      <c r="D53" s="91"/>
      <c r="E53" s="118" t="str">
        <f t="shared" si="1"/>
        <v/>
      </c>
      <c r="F53" s="85"/>
    </row>
    <row r="54" spans="1:6" ht="17" customHeight="1" thickBot="1" x14ac:dyDescent="0.6">
      <c r="A54" s="92" t="s">
        <v>87</v>
      </c>
      <c r="B54" s="119">
        <f>IFERROR(ROUNDUP(B52,-4),"")</f>
        <v>28540000</v>
      </c>
      <c r="C54" s="120">
        <f>IF(SUM(C14:C53)=0,"",SUM(C14:C53))</f>
        <v>27286968</v>
      </c>
      <c r="D54" s="119">
        <f t="shared" ref="D54" si="2">IF(SUM(D14:D53)=0,"",SUM(D14:D53))</f>
        <v>27251599</v>
      </c>
      <c r="E54" s="121">
        <f>IF(SUM(E14:E53)=0,"0",SUM(E14:E53))</f>
        <v>35369</v>
      </c>
      <c r="F54" s="93"/>
    </row>
    <row r="55" spans="1:6" ht="15.75" customHeight="1" x14ac:dyDescent="0.55000000000000004">
      <c r="A55" s="94" t="s">
        <v>88</v>
      </c>
      <c r="B55" s="95"/>
    </row>
    <row r="56" spans="1:6" ht="15.75" customHeight="1" x14ac:dyDescent="0.55000000000000004">
      <c r="A56" s="94" t="s">
        <v>89</v>
      </c>
      <c r="B56" s="95"/>
    </row>
    <row r="57" spans="1:6" ht="15.75" customHeight="1" x14ac:dyDescent="0.55000000000000004">
      <c r="A57" s="94"/>
      <c r="B57" s="95"/>
    </row>
    <row r="58" spans="1:6" ht="15.75" customHeight="1" x14ac:dyDescent="0.55000000000000004">
      <c r="A58" s="94" t="s">
        <v>90</v>
      </c>
      <c r="B58" s="95"/>
      <c r="C58" s="96"/>
      <c r="D58" s="96"/>
      <c r="E58" s="96"/>
      <c r="F58" s="96"/>
    </row>
    <row r="59" spans="1:6" ht="15.75" customHeight="1" x14ac:dyDescent="0.55000000000000004">
      <c r="A59" s="218" t="s">
        <v>91</v>
      </c>
      <c r="B59" s="218"/>
    </row>
    <row r="60" spans="1:6" ht="15.75" customHeight="1" x14ac:dyDescent="0.55000000000000004">
      <c r="A60" s="213" t="str">
        <f>IF(C9&lt;B9,"有り","無し")</f>
        <v>有り</v>
      </c>
      <c r="B60" s="213"/>
    </row>
    <row r="61" spans="1:6" ht="15.75" customHeight="1" x14ac:dyDescent="0.55000000000000004">
      <c r="A61" s="97" t="s">
        <v>92</v>
      </c>
      <c r="B61" s="97"/>
      <c r="C61" s="97"/>
      <c r="D61" s="97"/>
      <c r="E61" s="97"/>
      <c r="F61" s="98"/>
    </row>
    <row r="62" spans="1:6" ht="15.75" customHeight="1" x14ac:dyDescent="0.55000000000000004">
      <c r="A62" s="97" t="s">
        <v>93</v>
      </c>
      <c r="B62" s="97"/>
      <c r="C62" s="97"/>
      <c r="D62" s="97"/>
      <c r="E62" s="97"/>
      <c r="F62" s="98"/>
    </row>
    <row r="63" spans="1:6" ht="15.75" customHeight="1" x14ac:dyDescent="0.55000000000000004">
      <c r="A63" s="97"/>
      <c r="B63" s="97"/>
      <c r="C63" s="97"/>
      <c r="D63" s="97"/>
      <c r="E63" s="99"/>
    </row>
    <row r="64" spans="1:6" ht="15.75" customHeight="1" x14ac:dyDescent="0.55000000000000004">
      <c r="A64" s="97"/>
      <c r="B64" s="97"/>
      <c r="C64" s="97"/>
      <c r="D64" s="97"/>
      <c r="E64" s="99"/>
    </row>
    <row r="65" spans="1:6" ht="15.75" customHeight="1" thickBot="1" x14ac:dyDescent="0.6">
      <c r="A65" s="99"/>
      <c r="B65" s="99"/>
      <c r="C65" s="99"/>
      <c r="D65" s="99"/>
      <c r="E65" s="99"/>
    </row>
    <row r="66" spans="1:6" ht="19.5" customHeight="1" thickBot="1" x14ac:dyDescent="0.6">
      <c r="A66" s="100" t="s">
        <v>94</v>
      </c>
      <c r="B66" s="101" t="s">
        <v>95</v>
      </c>
      <c r="C66" s="102"/>
      <c r="D66" s="102"/>
      <c r="E66" s="102"/>
      <c r="F66" s="102"/>
    </row>
    <row r="67" spans="1:6" ht="35" x14ac:dyDescent="0.55000000000000004">
      <c r="A67" s="103" t="s">
        <v>96</v>
      </c>
      <c r="B67" s="122" t="str">
        <f>IF(B9="","",(IF(B9=B54,"OK","NG")))</f>
        <v>OK</v>
      </c>
    </row>
    <row r="68" spans="1:6" ht="35" x14ac:dyDescent="0.55000000000000004">
      <c r="A68" s="104" t="s">
        <v>97</v>
      </c>
      <c r="B68" s="123" t="str">
        <f>IF(B9="","",(IF(C9=C54,"OK","NG")))</f>
        <v>OK</v>
      </c>
      <c r="C68" s="105"/>
    </row>
    <row r="69" spans="1:6" ht="70.5" thickBot="1" x14ac:dyDescent="0.6">
      <c r="A69" s="106" t="s">
        <v>129</v>
      </c>
      <c r="B69" s="124" t="str">
        <f>IFERROR(IF(D9+E9-F9=D54+E54, "OK", "NG"),"")</f>
        <v>OK</v>
      </c>
      <c r="C69" s="107"/>
    </row>
    <row r="70" spans="1:6" ht="17.25" customHeight="1" x14ac:dyDescent="0.55000000000000004">
      <c r="A70" s="108"/>
      <c r="B70" s="108"/>
      <c r="C70" s="108"/>
      <c r="D70" s="108"/>
      <c r="E70" s="108"/>
      <c r="F70" s="108"/>
    </row>
    <row r="83" spans="1:1" x14ac:dyDescent="0.55000000000000004">
      <c r="A83" s="94"/>
    </row>
    <row r="84" spans="1:1" x14ac:dyDescent="0.55000000000000004">
      <c r="A84" s="94"/>
    </row>
  </sheetData>
  <mergeCells count="17">
    <mergeCell ref="F12:F13"/>
    <mergeCell ref="A59:B59"/>
    <mergeCell ref="A1:C1"/>
    <mergeCell ref="E2:F2"/>
    <mergeCell ref="E3:F3"/>
    <mergeCell ref="B4:E4"/>
    <mergeCell ref="A5:A6"/>
    <mergeCell ref="B5:B6"/>
    <mergeCell ref="C5:C6"/>
    <mergeCell ref="D5:D6"/>
    <mergeCell ref="F14:F15"/>
    <mergeCell ref="F44:F45"/>
    <mergeCell ref="A60:B60"/>
    <mergeCell ref="A12:A13"/>
    <mergeCell ref="B12:B13"/>
    <mergeCell ref="C12:C13"/>
    <mergeCell ref="D12:D13"/>
  </mergeCells>
  <phoneticPr fontId="1"/>
  <conditionalFormatting sqref="C69">
    <cfRule type="containsText" dxfId="13" priority="9" operator="containsText" text="NG">
      <formula>NOT(ISERROR(SEARCH("NG",C69)))</formula>
    </cfRule>
    <cfRule type="expression" dxfId="12" priority="10">
      <formula>$B$69</formula>
    </cfRule>
    <cfRule type="expression" priority="11">
      <formula>$B$69</formula>
    </cfRule>
  </conditionalFormatting>
  <conditionalFormatting sqref="C67">
    <cfRule type="containsText" dxfId="11" priority="7" operator="containsText" text="NG">
      <formula>NOT(ISERROR(SEARCH("NG",C67)))</formula>
    </cfRule>
    <cfRule type="containsText" priority="8" operator="containsText" text="NG">
      <formula>NOT(ISERROR(SEARCH("NG",C67)))</formula>
    </cfRule>
  </conditionalFormatting>
  <conditionalFormatting sqref="C68">
    <cfRule type="containsText" dxfId="10" priority="6" operator="containsText" text="NG">
      <formula>NOT(ISERROR(SEARCH("NG",C68)))</formula>
    </cfRule>
  </conditionalFormatting>
  <conditionalFormatting sqref="B69">
    <cfRule type="containsText" dxfId="9" priority="2" operator="containsText" text="NG">
      <formula>NOT(ISERROR(SEARCH("NG",B69)))</formula>
    </cfRule>
    <cfRule type="containsText" dxfId="8" priority="5" operator="containsText" text="NG">
      <formula>NOT(ISERROR(SEARCH("NG",B69)))</formula>
    </cfRule>
  </conditionalFormatting>
  <conditionalFormatting sqref="B67">
    <cfRule type="containsText" dxfId="7" priority="4" operator="containsText" text="NG">
      <formula>NOT(ISERROR(SEARCH("NG",B67)))</formula>
    </cfRule>
  </conditionalFormatting>
  <conditionalFormatting sqref="B68">
    <cfRule type="containsText" dxfId="6" priority="3" operator="containsText" text="NG">
      <formula>NOT(ISERROR(SEARCH("NG",B68)))</formula>
    </cfRule>
  </conditionalFormatting>
  <conditionalFormatting sqref="A60:B60">
    <cfRule type="containsText" dxfId="5" priority="1" operator="containsText" text="有り">
      <formula>NOT(ISERROR(SEARCH("有り",A60)))</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74</xdr:row>
                    <xdr:rowOff>139700</xdr:rowOff>
                  </from>
                  <to>
                    <xdr:col>0</xdr:col>
                    <xdr:colOff>444500</xdr:colOff>
                    <xdr:row>75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101600</xdr:colOff>
                    <xdr:row>78</xdr:row>
                    <xdr:rowOff>12700</xdr:rowOff>
                  </from>
                  <to>
                    <xdr:col>0</xdr:col>
                    <xdr:colOff>431800</xdr:colOff>
                    <xdr:row>79</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139700</xdr:colOff>
                    <xdr:row>82</xdr:row>
                    <xdr:rowOff>38100</xdr:rowOff>
                  </from>
                  <to>
                    <xdr:col>0</xdr:col>
                    <xdr:colOff>469900</xdr:colOff>
                    <xdr:row>83</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E5" sqref="E5"/>
    </sheetView>
  </sheetViews>
  <sheetFormatPr defaultColWidth="8.6640625" defaultRowHeight="17.5" x14ac:dyDescent="0.55000000000000004"/>
  <cols>
    <col min="1" max="1" width="18.1640625" style="7" customWidth="1"/>
    <col min="2" max="2" width="17.33203125" style="7" customWidth="1"/>
    <col min="3" max="3" width="13.1640625" style="7" customWidth="1"/>
    <col min="4" max="4" width="20.6640625" style="7" customWidth="1"/>
    <col min="5" max="5" width="23.6640625" style="7" customWidth="1"/>
    <col min="6" max="6" width="8.6640625" style="7"/>
    <col min="7" max="7" width="7.1640625" style="7" customWidth="1"/>
    <col min="8" max="8" width="8.6640625" style="7" customWidth="1"/>
    <col min="9" max="16384" width="8.6640625" style="7"/>
  </cols>
  <sheetData>
    <row r="1" spans="1:5" ht="22.5" x14ac:dyDescent="0.55000000000000004">
      <c r="A1" s="229" t="s">
        <v>98</v>
      </c>
      <c r="B1" s="229"/>
      <c r="C1" s="50" t="s">
        <v>121</v>
      </c>
      <c r="D1" s="50"/>
    </row>
    <row r="2" spans="1:5" x14ac:dyDescent="0.55000000000000004">
      <c r="A2" s="33" t="s">
        <v>99</v>
      </c>
    </row>
    <row r="3" spans="1:5" ht="18" thickBot="1" x14ac:dyDescent="0.6">
      <c r="A3" s="7" t="s">
        <v>100</v>
      </c>
    </row>
    <row r="4" spans="1:5" ht="53" thickTop="1" x14ac:dyDescent="0.55000000000000004">
      <c r="A4" s="34" t="s">
        <v>101</v>
      </c>
      <c r="B4" s="35" t="s">
        <v>102</v>
      </c>
      <c r="C4" s="36" t="s">
        <v>103</v>
      </c>
      <c r="D4" s="37" t="s">
        <v>104</v>
      </c>
      <c r="E4" s="38" t="s">
        <v>105</v>
      </c>
    </row>
    <row r="5" spans="1:5" ht="18" thickBot="1" x14ac:dyDescent="0.6">
      <c r="A5" s="24">
        <f>'【フォーム】収支計算書　※提出必須'!C9</f>
        <v>27286968</v>
      </c>
      <c r="B5" s="54">
        <v>0.8</v>
      </c>
      <c r="C5" s="39">
        <f>IFERROR(ROUNDDOWN(A5*B5,-3),"")</f>
        <v>21829000</v>
      </c>
      <c r="D5" s="40">
        <f>'【フォーム】収支計算書　※提出必須'!B7</f>
        <v>28540000</v>
      </c>
      <c r="E5" s="41">
        <f>D5-C5</f>
        <v>6711000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zoomScaleNormal="100" zoomScaleSheetLayoutView="100" workbookViewId="0">
      <selection activeCell="D22" sqref="D22:E22"/>
    </sheetView>
  </sheetViews>
  <sheetFormatPr defaultColWidth="9" defaultRowHeight="20.25" customHeight="1" x14ac:dyDescent="0.55000000000000004"/>
  <cols>
    <col min="1" max="11" width="9.5" style="3" customWidth="1"/>
    <col min="12" max="16384" width="9" style="1"/>
  </cols>
  <sheetData>
    <row r="2" spans="1:11" ht="20.25" customHeight="1" x14ac:dyDescent="0.55000000000000004">
      <c r="A2" s="2" t="s">
        <v>33</v>
      </c>
    </row>
    <row r="3" spans="1:11" ht="20.25" customHeight="1" x14ac:dyDescent="0.55000000000000004">
      <c r="A3" s="3" t="s">
        <v>0</v>
      </c>
    </row>
    <row r="4" spans="1:11" ht="20.25" customHeight="1" x14ac:dyDescent="0.55000000000000004">
      <c r="H4" s="3" t="s">
        <v>1</v>
      </c>
    </row>
    <row r="6" spans="1:11" ht="20.25" customHeight="1" x14ac:dyDescent="0.55000000000000004">
      <c r="H6" s="3" t="s">
        <v>2</v>
      </c>
    </row>
    <row r="7" spans="1:11" ht="20.25" customHeight="1" x14ac:dyDescent="0.55000000000000004">
      <c r="H7" s="3" t="s">
        <v>3</v>
      </c>
    </row>
    <row r="8" spans="1:11" ht="20.25" customHeight="1" x14ac:dyDescent="0.55000000000000004">
      <c r="H8" s="3" t="s">
        <v>4</v>
      </c>
    </row>
    <row r="9" spans="1:11" ht="20.25" customHeight="1" x14ac:dyDescent="0.55000000000000004">
      <c r="H9" s="3" t="s">
        <v>5</v>
      </c>
    </row>
    <row r="10" spans="1:11" ht="20.25" customHeight="1" x14ac:dyDescent="0.55000000000000004">
      <c r="H10" s="3" t="s">
        <v>6</v>
      </c>
    </row>
    <row r="11" spans="1:11" ht="20.25" customHeight="1" x14ac:dyDescent="0.55000000000000004">
      <c r="H11" s="3" t="s">
        <v>7</v>
      </c>
    </row>
    <row r="13" spans="1:11" ht="20.25" customHeight="1" thickBot="1" x14ac:dyDescent="0.6">
      <c r="A13" s="4" t="s">
        <v>134</v>
      </c>
      <c r="B13" s="4"/>
      <c r="C13" s="4"/>
      <c r="D13" s="4"/>
      <c r="E13" s="4"/>
      <c r="F13" s="4"/>
    </row>
    <row r="14" spans="1:11" ht="20.25" customHeight="1" thickBot="1" x14ac:dyDescent="0.6">
      <c r="A14" s="235" t="s">
        <v>131</v>
      </c>
      <c r="B14" s="235"/>
      <c r="C14" s="59" t="s">
        <v>27</v>
      </c>
      <c r="D14" s="238">
        <v>3000000</v>
      </c>
      <c r="E14" s="232"/>
      <c r="F14" s="57" t="s">
        <v>130</v>
      </c>
    </row>
    <row r="15" spans="1:11" ht="20.25" customHeight="1" thickBot="1" x14ac:dyDescent="0.6">
      <c r="A15" s="230" t="s">
        <v>132</v>
      </c>
      <c r="B15" s="230"/>
      <c r="C15" s="59" t="s">
        <v>27</v>
      </c>
      <c r="D15" s="238">
        <v>600000</v>
      </c>
      <c r="E15" s="232"/>
      <c r="F15" s="57" t="s">
        <v>130</v>
      </c>
      <c r="H15" s="1"/>
      <c r="I15" s="1"/>
      <c r="J15" s="1"/>
      <c r="K15" s="1"/>
    </row>
    <row r="16" spans="1:11" ht="20.25" customHeight="1" thickBot="1" x14ac:dyDescent="0.6">
      <c r="A16" s="230" t="s">
        <v>133</v>
      </c>
      <c r="B16" s="230"/>
      <c r="C16" s="59" t="s">
        <v>27</v>
      </c>
      <c r="D16" s="238">
        <v>2400000</v>
      </c>
      <c r="E16" s="232"/>
      <c r="F16" s="57" t="s">
        <v>130</v>
      </c>
      <c r="G16" s="60" t="s">
        <v>137</v>
      </c>
      <c r="H16" s="58"/>
      <c r="I16" s="58"/>
      <c r="J16" s="58"/>
      <c r="K16" s="58"/>
    </row>
    <row r="18" spans="1:11" ht="20.25" customHeight="1" thickBot="1" x14ac:dyDescent="0.6">
      <c r="A18" s="4" t="s">
        <v>135</v>
      </c>
      <c r="B18" s="4"/>
      <c r="C18" s="4"/>
      <c r="D18" s="4"/>
      <c r="E18" s="4"/>
      <c r="F18" s="4"/>
      <c r="G18" s="4"/>
      <c r="H18" s="4"/>
      <c r="I18" s="4"/>
      <c r="J18" s="4"/>
      <c r="K18" s="4"/>
    </row>
    <row r="19" spans="1:11" ht="20.25" customHeight="1" thickBot="1" x14ac:dyDescent="0.6">
      <c r="A19" s="235" t="s">
        <v>8</v>
      </c>
      <c r="B19" s="235"/>
      <c r="C19" s="59" t="s">
        <v>27</v>
      </c>
      <c r="D19" s="231">
        <v>3001234</v>
      </c>
      <c r="E19" s="232"/>
      <c r="F19" s="57" t="s">
        <v>130</v>
      </c>
      <c r="G19" s="236" t="s">
        <v>9</v>
      </c>
      <c r="H19" s="236"/>
      <c r="I19" s="236"/>
      <c r="J19" s="236"/>
      <c r="K19" s="236"/>
    </row>
    <row r="20" spans="1:11" ht="20.25" customHeight="1" thickBot="1" x14ac:dyDescent="0.6">
      <c r="A20" s="230" t="s">
        <v>10</v>
      </c>
      <c r="B20" s="230"/>
      <c r="C20" s="59" t="s">
        <v>27</v>
      </c>
      <c r="D20" s="231">
        <v>601234</v>
      </c>
      <c r="E20" s="232"/>
      <c r="F20" s="57" t="s">
        <v>130</v>
      </c>
      <c r="G20" s="237" t="s">
        <v>11</v>
      </c>
      <c r="H20" s="237"/>
      <c r="I20" s="237"/>
      <c r="J20" s="237"/>
      <c r="K20" s="237"/>
    </row>
    <row r="21" spans="1:11" ht="20.25" customHeight="1" thickBot="1" x14ac:dyDescent="0.6">
      <c r="A21" s="230" t="s">
        <v>12</v>
      </c>
      <c r="B21" s="230"/>
      <c r="C21" s="59" t="s">
        <v>27</v>
      </c>
      <c r="D21" s="231">
        <v>2400000</v>
      </c>
      <c r="E21" s="232"/>
      <c r="F21" s="57" t="s">
        <v>130</v>
      </c>
      <c r="G21" s="233" t="s">
        <v>13</v>
      </c>
      <c r="H21" s="233"/>
      <c r="I21" s="233"/>
      <c r="J21" s="233"/>
      <c r="K21" s="233"/>
    </row>
    <row r="22" spans="1:11" ht="20.25" customHeight="1" thickBot="1" x14ac:dyDescent="0.6">
      <c r="A22" s="230" t="s">
        <v>14</v>
      </c>
      <c r="B22" s="230"/>
      <c r="C22" s="59" t="s">
        <v>27</v>
      </c>
      <c r="D22" s="232">
        <v>0</v>
      </c>
      <c r="E22" s="232"/>
      <c r="F22" s="57" t="s">
        <v>130</v>
      </c>
      <c r="G22" s="234" t="s">
        <v>15</v>
      </c>
      <c r="H22" s="234"/>
      <c r="I22" s="234"/>
      <c r="J22" s="234"/>
      <c r="K22" s="234"/>
    </row>
    <row r="24" spans="1:11" ht="20.25" customHeight="1" x14ac:dyDescent="0.55000000000000004">
      <c r="A24" s="3" t="s">
        <v>16</v>
      </c>
    </row>
    <row r="25" spans="1:11" ht="20.25" customHeight="1" x14ac:dyDescent="0.55000000000000004">
      <c r="A25" s="276" t="s">
        <v>44</v>
      </c>
      <c r="B25" s="276"/>
      <c r="C25" s="276"/>
      <c r="D25" s="276"/>
      <c r="E25" s="276"/>
      <c r="F25" s="276"/>
      <c r="G25" s="276"/>
      <c r="H25" s="276"/>
      <c r="I25" s="276"/>
      <c r="J25" s="276"/>
      <c r="K25" s="276"/>
    </row>
    <row r="26" spans="1:11" ht="20.25" customHeight="1" x14ac:dyDescent="0.55000000000000004">
      <c r="A26" s="276"/>
      <c r="B26" s="276"/>
      <c r="C26" s="276"/>
      <c r="D26" s="276"/>
      <c r="E26" s="276"/>
      <c r="F26" s="276"/>
      <c r="G26" s="276"/>
      <c r="H26" s="276"/>
      <c r="I26" s="276"/>
      <c r="J26" s="276"/>
      <c r="K26" s="276"/>
    </row>
    <row r="27" spans="1:11" ht="20.25" customHeight="1" x14ac:dyDescent="0.55000000000000004">
      <c r="A27" s="276"/>
      <c r="B27" s="276"/>
      <c r="C27" s="276"/>
      <c r="D27" s="276"/>
      <c r="E27" s="276"/>
      <c r="F27" s="276"/>
      <c r="G27" s="276"/>
      <c r="H27" s="276"/>
      <c r="I27" s="276"/>
      <c r="J27" s="276"/>
      <c r="K27" s="276"/>
    </row>
    <row r="28" spans="1:11" ht="20.25" customHeight="1" x14ac:dyDescent="0.55000000000000004">
      <c r="A28" s="276"/>
      <c r="B28" s="276"/>
      <c r="C28" s="276"/>
      <c r="D28" s="276"/>
      <c r="E28" s="276"/>
      <c r="F28" s="276"/>
      <c r="G28" s="276"/>
      <c r="H28" s="276"/>
      <c r="I28" s="276"/>
      <c r="J28" s="276"/>
      <c r="K28" s="276"/>
    </row>
    <row r="29" spans="1:11" ht="20.25" customHeight="1" x14ac:dyDescent="0.55000000000000004">
      <c r="A29" s="3" t="s">
        <v>40</v>
      </c>
    </row>
    <row r="30" spans="1:11" ht="20.25" customHeight="1" x14ac:dyDescent="0.55000000000000004">
      <c r="A30" s="3" t="s">
        <v>21</v>
      </c>
      <c r="G30" s="3" t="s">
        <v>22</v>
      </c>
    </row>
    <row r="31" spans="1:11" ht="20.25" customHeight="1" x14ac:dyDescent="0.55000000000000004">
      <c r="A31" s="239" t="s">
        <v>55</v>
      </c>
      <c r="B31" s="240"/>
      <c r="C31" s="240"/>
      <c r="D31" s="240"/>
      <c r="E31" s="241"/>
      <c r="G31" s="239" t="s">
        <v>56</v>
      </c>
      <c r="H31" s="249"/>
      <c r="I31" s="249"/>
      <c r="J31" s="249"/>
      <c r="K31" s="250"/>
    </row>
    <row r="32" spans="1:11" ht="20.25" customHeight="1" x14ac:dyDescent="0.55000000000000004">
      <c r="A32" s="242"/>
      <c r="B32" s="243"/>
      <c r="C32" s="243"/>
      <c r="D32" s="243"/>
      <c r="E32" s="244"/>
      <c r="G32" s="248"/>
      <c r="H32" s="251"/>
      <c r="I32" s="251"/>
      <c r="J32" s="251"/>
      <c r="K32" s="252"/>
    </row>
    <row r="33" spans="1:11" ht="20.25" customHeight="1" x14ac:dyDescent="0.55000000000000004">
      <c r="A33" s="242"/>
      <c r="B33" s="243"/>
      <c r="C33" s="243"/>
      <c r="D33" s="243"/>
      <c r="E33" s="244"/>
      <c r="G33" s="248"/>
      <c r="H33" s="251"/>
      <c r="I33" s="251"/>
      <c r="J33" s="251"/>
      <c r="K33" s="252"/>
    </row>
    <row r="34" spans="1:11" ht="20.25" customHeight="1" x14ac:dyDescent="0.55000000000000004">
      <c r="A34" s="242"/>
      <c r="B34" s="243"/>
      <c r="C34" s="243"/>
      <c r="D34" s="243"/>
      <c r="E34" s="244"/>
      <c r="F34" s="256"/>
      <c r="G34" s="248"/>
      <c r="H34" s="251"/>
      <c r="I34" s="251"/>
      <c r="J34" s="251"/>
      <c r="K34" s="252"/>
    </row>
    <row r="35" spans="1:11" ht="20.25" customHeight="1" x14ac:dyDescent="0.55000000000000004">
      <c r="A35" s="242"/>
      <c r="B35" s="243"/>
      <c r="C35" s="243"/>
      <c r="D35" s="243"/>
      <c r="E35" s="244"/>
      <c r="F35" s="256"/>
      <c r="G35" s="248"/>
      <c r="H35" s="251"/>
      <c r="I35" s="251"/>
      <c r="J35" s="251"/>
      <c r="K35" s="252"/>
    </row>
    <row r="36" spans="1:11" ht="20.25" customHeight="1" x14ac:dyDescent="0.55000000000000004">
      <c r="A36" s="242"/>
      <c r="B36" s="243"/>
      <c r="C36" s="243"/>
      <c r="D36" s="243"/>
      <c r="E36" s="244"/>
      <c r="G36" s="248"/>
      <c r="H36" s="251"/>
      <c r="I36" s="251"/>
      <c r="J36" s="251"/>
      <c r="K36" s="252"/>
    </row>
    <row r="37" spans="1:11" ht="20.25" customHeight="1" x14ac:dyDescent="0.55000000000000004">
      <c r="A37" s="242"/>
      <c r="B37" s="243"/>
      <c r="C37" s="243"/>
      <c r="D37" s="243"/>
      <c r="E37" s="244"/>
      <c r="G37" s="248"/>
      <c r="H37" s="251"/>
      <c r="I37" s="251"/>
      <c r="J37" s="251"/>
      <c r="K37" s="252"/>
    </row>
    <row r="38" spans="1:11" ht="20.25" customHeight="1" x14ac:dyDescent="0.55000000000000004">
      <c r="A38" s="242"/>
      <c r="B38" s="243"/>
      <c r="C38" s="243"/>
      <c r="D38" s="243"/>
      <c r="E38" s="244"/>
      <c r="G38" s="248"/>
      <c r="H38" s="251"/>
      <c r="I38" s="251"/>
      <c r="J38" s="251"/>
      <c r="K38" s="252"/>
    </row>
    <row r="39" spans="1:11" ht="20.25" customHeight="1" x14ac:dyDescent="0.55000000000000004">
      <c r="A39" s="245"/>
      <c r="B39" s="246"/>
      <c r="C39" s="246"/>
      <c r="D39" s="246"/>
      <c r="E39" s="247"/>
      <c r="G39" s="253"/>
      <c r="H39" s="254"/>
      <c r="I39" s="254"/>
      <c r="J39" s="254"/>
      <c r="K39" s="255"/>
    </row>
    <row r="40" spans="1:11" ht="20.25" customHeight="1" x14ac:dyDescent="0.55000000000000004">
      <c r="A40" s="3" t="s">
        <v>19</v>
      </c>
    </row>
    <row r="41" spans="1:11" ht="20.25" customHeight="1" x14ac:dyDescent="0.55000000000000004">
      <c r="A41" s="239" t="s">
        <v>57</v>
      </c>
      <c r="B41" s="240"/>
      <c r="C41" s="240"/>
      <c r="D41" s="240"/>
      <c r="E41" s="240"/>
      <c r="F41" s="240"/>
      <c r="G41" s="240"/>
      <c r="H41" s="240"/>
      <c r="I41" s="240"/>
      <c r="J41" s="240"/>
      <c r="K41" s="241"/>
    </row>
    <row r="42" spans="1:11" ht="20.25" customHeight="1" x14ac:dyDescent="0.55000000000000004">
      <c r="A42" s="245"/>
      <c r="B42" s="246"/>
      <c r="C42" s="246"/>
      <c r="D42" s="246"/>
      <c r="E42" s="246"/>
      <c r="F42" s="246"/>
      <c r="G42" s="246"/>
      <c r="H42" s="246"/>
      <c r="I42" s="246"/>
      <c r="J42" s="246"/>
      <c r="K42" s="247"/>
    </row>
    <row r="43" spans="1:11" ht="20.25" customHeight="1" x14ac:dyDescent="0.55000000000000004">
      <c r="A43" s="3" t="s">
        <v>20</v>
      </c>
    </row>
    <row r="44" spans="1:11" ht="20.25" customHeight="1" x14ac:dyDescent="0.55000000000000004">
      <c r="A44" s="239" t="s">
        <v>58</v>
      </c>
      <c r="B44" s="240"/>
      <c r="C44" s="240"/>
      <c r="D44" s="240"/>
      <c r="E44" s="240"/>
      <c r="F44" s="240"/>
      <c r="G44" s="240"/>
      <c r="H44" s="240"/>
      <c r="I44" s="240"/>
      <c r="J44" s="240"/>
      <c r="K44" s="241"/>
    </row>
    <row r="45" spans="1:11" ht="20.25" customHeight="1" x14ac:dyDescent="0.55000000000000004">
      <c r="A45" s="245"/>
      <c r="B45" s="246"/>
      <c r="C45" s="246"/>
      <c r="D45" s="246"/>
      <c r="E45" s="246"/>
      <c r="F45" s="246"/>
      <c r="G45" s="246"/>
      <c r="H45" s="246"/>
      <c r="I45" s="246"/>
      <c r="J45" s="246"/>
      <c r="K45" s="247"/>
    </row>
    <row r="46" spans="1:11" ht="20.25" customHeight="1" x14ac:dyDescent="0.55000000000000004">
      <c r="A46" s="3" t="s">
        <v>31</v>
      </c>
    </row>
    <row r="47" spans="1:11" ht="20.25" customHeight="1" x14ac:dyDescent="0.55000000000000004">
      <c r="A47" s="257" t="s">
        <v>59</v>
      </c>
      <c r="B47" s="258"/>
      <c r="C47" s="258"/>
      <c r="D47" s="258"/>
      <c r="E47" s="258"/>
      <c r="F47" s="258"/>
      <c r="G47" s="258"/>
      <c r="H47" s="258"/>
      <c r="I47" s="258"/>
      <c r="J47" s="258"/>
      <c r="K47" s="259"/>
    </row>
    <row r="48" spans="1:11" ht="20.25" customHeight="1" x14ac:dyDescent="0.55000000000000004">
      <c r="A48" s="260"/>
      <c r="B48" s="261"/>
      <c r="C48" s="261"/>
      <c r="D48" s="261"/>
      <c r="E48" s="261"/>
      <c r="F48" s="261"/>
      <c r="G48" s="261"/>
      <c r="H48" s="261"/>
      <c r="I48" s="261"/>
      <c r="J48" s="261"/>
      <c r="K48" s="262"/>
    </row>
    <row r="49" spans="1:11" ht="20.25" customHeight="1" x14ac:dyDescent="0.55000000000000004">
      <c r="A49" s="263"/>
      <c r="B49" s="264"/>
      <c r="C49" s="264"/>
      <c r="D49" s="264"/>
      <c r="E49" s="264"/>
      <c r="F49" s="264"/>
      <c r="G49" s="264"/>
      <c r="H49" s="264"/>
      <c r="I49" s="264"/>
      <c r="J49" s="264"/>
      <c r="K49" s="265"/>
    </row>
    <row r="51" spans="1:11" ht="20.25" customHeight="1" x14ac:dyDescent="0.55000000000000004">
      <c r="A51" s="3" t="s">
        <v>41</v>
      </c>
    </row>
    <row r="52" spans="1:11" ht="20.25" customHeight="1" x14ac:dyDescent="0.55000000000000004">
      <c r="A52" s="3" t="s">
        <v>17</v>
      </c>
      <c r="G52" s="3" t="s">
        <v>18</v>
      </c>
    </row>
    <row r="53" spans="1:11" ht="20.25" customHeight="1" x14ac:dyDescent="0.55000000000000004">
      <c r="A53" s="239" t="s">
        <v>53</v>
      </c>
      <c r="B53" s="240"/>
      <c r="C53" s="240"/>
      <c r="D53" s="240"/>
      <c r="E53" s="241"/>
      <c r="G53" s="239" t="s">
        <v>54</v>
      </c>
      <c r="H53" s="249"/>
      <c r="I53" s="249"/>
      <c r="J53" s="249"/>
      <c r="K53" s="250"/>
    </row>
    <row r="54" spans="1:11" ht="20.25" customHeight="1" x14ac:dyDescent="0.55000000000000004">
      <c r="A54" s="242"/>
      <c r="B54" s="243"/>
      <c r="C54" s="243"/>
      <c r="D54" s="243"/>
      <c r="E54" s="244"/>
      <c r="G54" s="248"/>
      <c r="H54" s="251"/>
      <c r="I54" s="251"/>
      <c r="J54" s="251"/>
      <c r="K54" s="252"/>
    </row>
    <row r="55" spans="1:11" ht="20.25" customHeight="1" x14ac:dyDescent="0.55000000000000004">
      <c r="A55" s="242"/>
      <c r="B55" s="243"/>
      <c r="C55" s="243"/>
      <c r="D55" s="243"/>
      <c r="E55" s="244"/>
      <c r="G55" s="248"/>
      <c r="H55" s="251"/>
      <c r="I55" s="251"/>
      <c r="J55" s="251"/>
      <c r="K55" s="252"/>
    </row>
    <row r="56" spans="1:11" ht="20.25" customHeight="1" x14ac:dyDescent="0.55000000000000004">
      <c r="A56" s="242"/>
      <c r="B56" s="243"/>
      <c r="C56" s="243"/>
      <c r="D56" s="243"/>
      <c r="E56" s="244"/>
      <c r="F56" s="256"/>
      <c r="G56" s="248"/>
      <c r="H56" s="251"/>
      <c r="I56" s="251"/>
      <c r="J56" s="251"/>
      <c r="K56" s="252"/>
    </row>
    <row r="57" spans="1:11" ht="20.25" customHeight="1" x14ac:dyDescent="0.55000000000000004">
      <c r="A57" s="242"/>
      <c r="B57" s="243"/>
      <c r="C57" s="243"/>
      <c r="D57" s="243"/>
      <c r="E57" s="244"/>
      <c r="F57" s="256"/>
      <c r="G57" s="248"/>
      <c r="H57" s="251"/>
      <c r="I57" s="251"/>
      <c r="J57" s="251"/>
      <c r="K57" s="252"/>
    </row>
    <row r="58" spans="1:11" ht="20.25" customHeight="1" x14ac:dyDescent="0.55000000000000004">
      <c r="A58" s="242"/>
      <c r="B58" s="243"/>
      <c r="C58" s="243"/>
      <c r="D58" s="243"/>
      <c r="E58" s="244"/>
      <c r="G58" s="248"/>
      <c r="H58" s="251"/>
      <c r="I58" s="251"/>
      <c r="J58" s="251"/>
      <c r="K58" s="252"/>
    </row>
    <row r="59" spans="1:11" ht="20.25" customHeight="1" x14ac:dyDescent="0.55000000000000004">
      <c r="A59" s="242"/>
      <c r="B59" s="243"/>
      <c r="C59" s="243"/>
      <c r="D59" s="243"/>
      <c r="E59" s="244"/>
      <c r="G59" s="248"/>
      <c r="H59" s="251"/>
      <c r="I59" s="251"/>
      <c r="J59" s="251"/>
      <c r="K59" s="252"/>
    </row>
    <row r="60" spans="1:11" ht="20.25" customHeight="1" x14ac:dyDescent="0.55000000000000004">
      <c r="A60" s="242"/>
      <c r="B60" s="243"/>
      <c r="C60" s="243"/>
      <c r="D60" s="243"/>
      <c r="E60" s="244"/>
      <c r="G60" s="248"/>
      <c r="H60" s="251"/>
      <c r="I60" s="251"/>
      <c r="J60" s="251"/>
      <c r="K60" s="252"/>
    </row>
    <row r="61" spans="1:11" ht="20.25" customHeight="1" x14ac:dyDescent="0.55000000000000004">
      <c r="A61" s="245"/>
      <c r="B61" s="246"/>
      <c r="C61" s="246"/>
      <c r="D61" s="246"/>
      <c r="E61" s="247"/>
      <c r="G61" s="253"/>
      <c r="H61" s="254"/>
      <c r="I61" s="254"/>
      <c r="J61" s="254"/>
      <c r="K61" s="255"/>
    </row>
    <row r="62" spans="1:11" ht="20.25" customHeight="1" x14ac:dyDescent="0.55000000000000004">
      <c r="A62" s="3" t="s">
        <v>19</v>
      </c>
    </row>
    <row r="63" spans="1:11" ht="20.25" customHeight="1" x14ac:dyDescent="0.55000000000000004">
      <c r="A63" s="275" t="s">
        <v>52</v>
      </c>
      <c r="B63" s="240"/>
      <c r="C63" s="240"/>
      <c r="D63" s="240"/>
      <c r="E63" s="240"/>
      <c r="F63" s="240"/>
      <c r="G63" s="240"/>
      <c r="H63" s="240"/>
      <c r="I63" s="240"/>
      <c r="J63" s="240"/>
      <c r="K63" s="241"/>
    </row>
    <row r="64" spans="1:11" ht="20.25" customHeight="1" x14ac:dyDescent="0.55000000000000004">
      <c r="A64" s="245"/>
      <c r="B64" s="246"/>
      <c r="C64" s="246"/>
      <c r="D64" s="246"/>
      <c r="E64" s="246"/>
      <c r="F64" s="246"/>
      <c r="G64" s="246"/>
      <c r="H64" s="246"/>
      <c r="I64" s="246"/>
      <c r="J64" s="246"/>
      <c r="K64" s="247"/>
    </row>
    <row r="65" spans="1:11" ht="20.25" customHeight="1" x14ac:dyDescent="0.55000000000000004">
      <c r="A65" s="3" t="s">
        <v>20</v>
      </c>
    </row>
    <row r="66" spans="1:11" ht="20.25" customHeight="1" x14ac:dyDescent="0.55000000000000004">
      <c r="A66" s="275" t="s">
        <v>51</v>
      </c>
      <c r="B66" s="240"/>
      <c r="C66" s="240"/>
      <c r="D66" s="240"/>
      <c r="E66" s="240"/>
      <c r="F66" s="240"/>
      <c r="G66" s="240"/>
      <c r="H66" s="240"/>
      <c r="I66" s="240"/>
      <c r="J66" s="240"/>
      <c r="K66" s="241"/>
    </row>
    <row r="67" spans="1:11" ht="20.25" customHeight="1" x14ac:dyDescent="0.55000000000000004">
      <c r="A67" s="245"/>
      <c r="B67" s="246"/>
      <c r="C67" s="246"/>
      <c r="D67" s="246"/>
      <c r="E67" s="246"/>
      <c r="F67" s="246"/>
      <c r="G67" s="246"/>
      <c r="H67" s="246"/>
      <c r="I67" s="246"/>
      <c r="J67" s="246"/>
      <c r="K67" s="247"/>
    </row>
    <row r="68" spans="1:11" ht="20.25" customHeight="1" x14ac:dyDescent="0.55000000000000004">
      <c r="A68" s="3" t="s">
        <v>31</v>
      </c>
    </row>
    <row r="69" spans="1:11" ht="20.25" customHeight="1" x14ac:dyDescent="0.55000000000000004">
      <c r="A69" s="239" t="s">
        <v>50</v>
      </c>
      <c r="B69" s="258"/>
      <c r="C69" s="258"/>
      <c r="D69" s="258"/>
      <c r="E69" s="258"/>
      <c r="F69" s="258"/>
      <c r="G69" s="258"/>
      <c r="H69" s="258"/>
      <c r="I69" s="258"/>
      <c r="J69" s="258"/>
      <c r="K69" s="259"/>
    </row>
    <row r="70" spans="1:11" ht="20.25" customHeight="1" x14ac:dyDescent="0.55000000000000004">
      <c r="A70" s="260"/>
      <c r="B70" s="261"/>
      <c r="C70" s="261"/>
      <c r="D70" s="261"/>
      <c r="E70" s="261"/>
      <c r="F70" s="261"/>
      <c r="G70" s="261"/>
      <c r="H70" s="261"/>
      <c r="I70" s="261"/>
      <c r="J70" s="261"/>
      <c r="K70" s="262"/>
    </row>
    <row r="71" spans="1:11" ht="20.25" customHeight="1" x14ac:dyDescent="0.55000000000000004">
      <c r="A71" s="263"/>
      <c r="B71" s="264"/>
      <c r="C71" s="264"/>
      <c r="D71" s="264"/>
      <c r="E71" s="264"/>
      <c r="F71" s="264"/>
      <c r="G71" s="264"/>
      <c r="H71" s="264"/>
      <c r="I71" s="264"/>
      <c r="J71" s="264"/>
      <c r="K71" s="265"/>
    </row>
    <row r="72" spans="1:11" ht="20.25" customHeight="1" x14ac:dyDescent="0.55000000000000004">
      <c r="A72" s="5"/>
      <c r="B72" s="5"/>
      <c r="C72" s="5"/>
      <c r="D72" s="5"/>
      <c r="E72" s="5"/>
      <c r="F72" s="5"/>
      <c r="G72" s="5"/>
      <c r="H72" s="5"/>
      <c r="I72" s="5"/>
      <c r="J72" s="5"/>
      <c r="K72" s="5"/>
    </row>
    <row r="73" spans="1:11" ht="20.25" customHeight="1" x14ac:dyDescent="0.55000000000000004">
      <c r="A73" s="3" t="s">
        <v>42</v>
      </c>
    </row>
    <row r="74" spans="1:11" ht="20.25" customHeight="1" x14ac:dyDescent="0.55000000000000004">
      <c r="A74" s="3" t="s">
        <v>17</v>
      </c>
      <c r="G74" s="3" t="s">
        <v>18</v>
      </c>
    </row>
    <row r="75" spans="1:11" ht="20.25" customHeight="1" x14ac:dyDescent="0.55000000000000004">
      <c r="A75" s="239"/>
      <c r="B75" s="240"/>
      <c r="C75" s="240"/>
      <c r="D75" s="240"/>
      <c r="E75" s="241"/>
      <c r="G75" s="239"/>
      <c r="H75" s="249"/>
      <c r="I75" s="249"/>
      <c r="J75" s="249"/>
      <c r="K75" s="250"/>
    </row>
    <row r="76" spans="1:11" ht="20.25" customHeight="1" x14ac:dyDescent="0.55000000000000004">
      <c r="A76" s="242"/>
      <c r="B76" s="243"/>
      <c r="C76" s="243"/>
      <c r="D76" s="243"/>
      <c r="E76" s="244"/>
      <c r="G76" s="248"/>
      <c r="H76" s="251"/>
      <c r="I76" s="251"/>
      <c r="J76" s="251"/>
      <c r="K76" s="252"/>
    </row>
    <row r="77" spans="1:11" ht="20.25" customHeight="1" x14ac:dyDescent="0.55000000000000004">
      <c r="A77" s="242"/>
      <c r="B77" s="243"/>
      <c r="C77" s="243"/>
      <c r="D77" s="243"/>
      <c r="E77" s="244"/>
      <c r="G77" s="248"/>
      <c r="H77" s="251"/>
      <c r="I77" s="251"/>
      <c r="J77" s="251"/>
      <c r="K77" s="252"/>
    </row>
    <row r="78" spans="1:11" ht="20.25" customHeight="1" x14ac:dyDescent="0.55000000000000004">
      <c r="A78" s="242"/>
      <c r="B78" s="243"/>
      <c r="C78" s="243"/>
      <c r="D78" s="243"/>
      <c r="E78" s="244"/>
      <c r="F78" s="256"/>
      <c r="G78" s="248"/>
      <c r="H78" s="251"/>
      <c r="I78" s="251"/>
      <c r="J78" s="251"/>
      <c r="K78" s="252"/>
    </row>
    <row r="79" spans="1:11" ht="20.25" customHeight="1" x14ac:dyDescent="0.55000000000000004">
      <c r="A79" s="242"/>
      <c r="B79" s="243"/>
      <c r="C79" s="243"/>
      <c r="D79" s="243"/>
      <c r="E79" s="244"/>
      <c r="F79" s="256"/>
      <c r="G79" s="248"/>
      <c r="H79" s="251"/>
      <c r="I79" s="251"/>
      <c r="J79" s="251"/>
      <c r="K79" s="252"/>
    </row>
    <row r="80" spans="1:11" ht="20.25" customHeight="1" x14ac:dyDescent="0.55000000000000004">
      <c r="A80" s="242"/>
      <c r="B80" s="243"/>
      <c r="C80" s="243"/>
      <c r="D80" s="243"/>
      <c r="E80" s="244"/>
      <c r="G80" s="248"/>
      <c r="H80" s="251"/>
      <c r="I80" s="251"/>
      <c r="J80" s="251"/>
      <c r="K80" s="252"/>
    </row>
    <row r="81" spans="1:11" ht="20.25" customHeight="1" x14ac:dyDescent="0.55000000000000004">
      <c r="A81" s="242"/>
      <c r="B81" s="243"/>
      <c r="C81" s="243"/>
      <c r="D81" s="243"/>
      <c r="E81" s="244"/>
      <c r="G81" s="248"/>
      <c r="H81" s="251"/>
      <c r="I81" s="251"/>
      <c r="J81" s="251"/>
      <c r="K81" s="252"/>
    </row>
    <row r="82" spans="1:11" ht="20.25" customHeight="1" x14ac:dyDescent="0.55000000000000004">
      <c r="A82" s="242"/>
      <c r="B82" s="243"/>
      <c r="C82" s="243"/>
      <c r="D82" s="243"/>
      <c r="E82" s="244"/>
      <c r="G82" s="248"/>
      <c r="H82" s="251"/>
      <c r="I82" s="251"/>
      <c r="J82" s="251"/>
      <c r="K82" s="252"/>
    </row>
    <row r="83" spans="1:11" ht="20.25" customHeight="1" x14ac:dyDescent="0.55000000000000004">
      <c r="A83" s="245"/>
      <c r="B83" s="246"/>
      <c r="C83" s="246"/>
      <c r="D83" s="246"/>
      <c r="E83" s="247"/>
      <c r="G83" s="253"/>
      <c r="H83" s="254"/>
      <c r="I83" s="254"/>
      <c r="J83" s="254"/>
      <c r="K83" s="255"/>
    </row>
    <row r="84" spans="1:11" ht="20.25" customHeight="1" x14ac:dyDescent="0.55000000000000004">
      <c r="A84" s="3" t="s">
        <v>19</v>
      </c>
    </row>
    <row r="85" spans="1:11" ht="20.25" customHeight="1" x14ac:dyDescent="0.55000000000000004">
      <c r="A85" s="266"/>
      <c r="B85" s="267"/>
      <c r="C85" s="267"/>
      <c r="D85" s="267"/>
      <c r="E85" s="267"/>
      <c r="F85" s="267"/>
      <c r="G85" s="267"/>
      <c r="H85" s="267"/>
      <c r="I85" s="267"/>
      <c r="J85" s="267"/>
      <c r="K85" s="268"/>
    </row>
    <row r="86" spans="1:11" ht="20.25" customHeight="1" x14ac:dyDescent="0.55000000000000004">
      <c r="A86" s="269"/>
      <c r="B86" s="270"/>
      <c r="C86" s="270"/>
      <c r="D86" s="270"/>
      <c r="E86" s="270"/>
      <c r="F86" s="270"/>
      <c r="G86" s="270"/>
      <c r="H86" s="270"/>
      <c r="I86" s="270"/>
      <c r="J86" s="270"/>
      <c r="K86" s="271"/>
    </row>
    <row r="87" spans="1:11" ht="20.25" customHeight="1" x14ac:dyDescent="0.55000000000000004">
      <c r="A87" s="3" t="s">
        <v>20</v>
      </c>
    </row>
    <row r="88" spans="1:11" ht="20.25" customHeight="1" x14ac:dyDescent="0.55000000000000004">
      <c r="A88" s="266"/>
      <c r="B88" s="267"/>
      <c r="C88" s="267"/>
      <c r="D88" s="267"/>
      <c r="E88" s="267"/>
      <c r="F88" s="267"/>
      <c r="G88" s="267"/>
      <c r="H88" s="267"/>
      <c r="I88" s="267"/>
      <c r="J88" s="267"/>
      <c r="K88" s="268"/>
    </row>
    <row r="89" spans="1:11" ht="20.25" customHeight="1" x14ac:dyDescent="0.55000000000000004">
      <c r="A89" s="269"/>
      <c r="B89" s="270"/>
      <c r="C89" s="270"/>
      <c r="D89" s="270"/>
      <c r="E89" s="270"/>
      <c r="F89" s="270"/>
      <c r="G89" s="270"/>
      <c r="H89" s="270"/>
      <c r="I89" s="270"/>
      <c r="J89" s="270"/>
      <c r="K89" s="271"/>
    </row>
    <row r="90" spans="1:11" ht="20.25" customHeight="1" x14ac:dyDescent="0.55000000000000004">
      <c r="A90" s="3" t="s">
        <v>31</v>
      </c>
    </row>
    <row r="91" spans="1:11" ht="20.25" customHeight="1" x14ac:dyDescent="0.55000000000000004">
      <c r="A91" s="257"/>
      <c r="B91" s="258"/>
      <c r="C91" s="258"/>
      <c r="D91" s="258"/>
      <c r="E91" s="258"/>
      <c r="F91" s="258"/>
      <c r="G91" s="258"/>
      <c r="H91" s="258"/>
      <c r="I91" s="258"/>
      <c r="J91" s="258"/>
      <c r="K91" s="259"/>
    </row>
    <row r="92" spans="1:11" ht="20.25" customHeight="1" x14ac:dyDescent="0.55000000000000004">
      <c r="A92" s="260"/>
      <c r="B92" s="261"/>
      <c r="C92" s="261"/>
      <c r="D92" s="261"/>
      <c r="E92" s="261"/>
      <c r="F92" s="261"/>
      <c r="G92" s="261"/>
      <c r="H92" s="261"/>
      <c r="I92" s="261"/>
      <c r="J92" s="261"/>
      <c r="K92" s="262"/>
    </row>
    <row r="93" spans="1:11" ht="20.25" customHeight="1" x14ac:dyDescent="0.55000000000000004">
      <c r="A93" s="263"/>
      <c r="B93" s="264"/>
      <c r="C93" s="264"/>
      <c r="D93" s="264"/>
      <c r="E93" s="264"/>
      <c r="F93" s="264"/>
      <c r="G93" s="264"/>
      <c r="H93" s="264"/>
      <c r="I93" s="264"/>
      <c r="J93" s="264"/>
      <c r="K93" s="265"/>
    </row>
    <row r="94" spans="1:11" ht="20.25" customHeight="1" x14ac:dyDescent="0.55000000000000004">
      <c r="A94" s="3" t="s">
        <v>43</v>
      </c>
    </row>
    <row r="95" spans="1:11" ht="20.25" customHeight="1" x14ac:dyDescent="0.55000000000000004">
      <c r="A95" s="3" t="s">
        <v>17</v>
      </c>
      <c r="G95" s="3" t="s">
        <v>18</v>
      </c>
    </row>
    <row r="96" spans="1:11" ht="20.25" customHeight="1" x14ac:dyDescent="0.55000000000000004">
      <c r="A96" s="239"/>
      <c r="B96" s="240"/>
      <c r="C96" s="240"/>
      <c r="D96" s="240"/>
      <c r="E96" s="241"/>
      <c r="G96" s="239"/>
      <c r="H96" s="249"/>
      <c r="I96" s="249"/>
      <c r="J96" s="249"/>
      <c r="K96" s="250"/>
    </row>
    <row r="97" spans="1:11" ht="20.25" customHeight="1" x14ac:dyDescent="0.55000000000000004">
      <c r="A97" s="242"/>
      <c r="B97" s="243"/>
      <c r="C97" s="243"/>
      <c r="D97" s="243"/>
      <c r="E97" s="244"/>
      <c r="G97" s="248"/>
      <c r="H97" s="251"/>
      <c r="I97" s="251"/>
      <c r="J97" s="251"/>
      <c r="K97" s="252"/>
    </row>
    <row r="98" spans="1:11" ht="20.25" customHeight="1" x14ac:dyDescent="0.55000000000000004">
      <c r="A98" s="242"/>
      <c r="B98" s="243"/>
      <c r="C98" s="243"/>
      <c r="D98" s="243"/>
      <c r="E98" s="244"/>
      <c r="G98" s="248"/>
      <c r="H98" s="251"/>
      <c r="I98" s="251"/>
      <c r="J98" s="251"/>
      <c r="K98" s="252"/>
    </row>
    <row r="99" spans="1:11" ht="20.25" customHeight="1" x14ac:dyDescent="0.55000000000000004">
      <c r="A99" s="242"/>
      <c r="B99" s="243"/>
      <c r="C99" s="243"/>
      <c r="D99" s="243"/>
      <c r="E99" s="244"/>
      <c r="F99" s="256"/>
      <c r="G99" s="248"/>
      <c r="H99" s="251"/>
      <c r="I99" s="251"/>
      <c r="J99" s="251"/>
      <c r="K99" s="252"/>
    </row>
    <row r="100" spans="1:11" ht="20.25" customHeight="1" x14ac:dyDescent="0.55000000000000004">
      <c r="A100" s="242"/>
      <c r="B100" s="243"/>
      <c r="C100" s="243"/>
      <c r="D100" s="243"/>
      <c r="E100" s="244"/>
      <c r="F100" s="256"/>
      <c r="G100" s="248"/>
      <c r="H100" s="251"/>
      <c r="I100" s="251"/>
      <c r="J100" s="251"/>
      <c r="K100" s="252"/>
    </row>
    <row r="101" spans="1:11" ht="20.25" customHeight="1" x14ac:dyDescent="0.55000000000000004">
      <c r="A101" s="242"/>
      <c r="B101" s="243"/>
      <c r="C101" s="243"/>
      <c r="D101" s="243"/>
      <c r="E101" s="244"/>
      <c r="G101" s="248"/>
      <c r="H101" s="251"/>
      <c r="I101" s="251"/>
      <c r="J101" s="251"/>
      <c r="K101" s="252"/>
    </row>
    <row r="102" spans="1:11" ht="20.25" customHeight="1" x14ac:dyDescent="0.55000000000000004">
      <c r="A102" s="242"/>
      <c r="B102" s="243"/>
      <c r="C102" s="243"/>
      <c r="D102" s="243"/>
      <c r="E102" s="244"/>
      <c r="G102" s="248"/>
      <c r="H102" s="251"/>
      <c r="I102" s="251"/>
      <c r="J102" s="251"/>
      <c r="K102" s="252"/>
    </row>
    <row r="103" spans="1:11" ht="20.25" customHeight="1" x14ac:dyDescent="0.55000000000000004">
      <c r="A103" s="242"/>
      <c r="B103" s="243"/>
      <c r="C103" s="243"/>
      <c r="D103" s="243"/>
      <c r="E103" s="244"/>
      <c r="G103" s="248"/>
      <c r="H103" s="251"/>
      <c r="I103" s="251"/>
      <c r="J103" s="251"/>
      <c r="K103" s="252"/>
    </row>
    <row r="104" spans="1:11" ht="20.25" customHeight="1" x14ac:dyDescent="0.55000000000000004">
      <c r="A104" s="245"/>
      <c r="B104" s="246"/>
      <c r="C104" s="246"/>
      <c r="D104" s="246"/>
      <c r="E104" s="247"/>
      <c r="G104" s="253"/>
      <c r="H104" s="254"/>
      <c r="I104" s="254"/>
      <c r="J104" s="254"/>
      <c r="K104" s="255"/>
    </row>
    <row r="105" spans="1:11" ht="20.25" customHeight="1" x14ac:dyDescent="0.55000000000000004">
      <c r="A105" s="3" t="s">
        <v>19</v>
      </c>
    </row>
    <row r="106" spans="1:11" ht="20.25" customHeight="1" x14ac:dyDescent="0.55000000000000004">
      <c r="A106" s="266"/>
      <c r="B106" s="267"/>
      <c r="C106" s="267"/>
      <c r="D106" s="267"/>
      <c r="E106" s="267"/>
      <c r="F106" s="267"/>
      <c r="G106" s="267"/>
      <c r="H106" s="267"/>
      <c r="I106" s="267"/>
      <c r="J106" s="267"/>
      <c r="K106" s="268"/>
    </row>
    <row r="107" spans="1:11" ht="20.25" customHeight="1" x14ac:dyDescent="0.55000000000000004">
      <c r="A107" s="269"/>
      <c r="B107" s="270"/>
      <c r="C107" s="270"/>
      <c r="D107" s="270"/>
      <c r="E107" s="270"/>
      <c r="F107" s="270"/>
      <c r="G107" s="270"/>
      <c r="H107" s="270"/>
      <c r="I107" s="270"/>
      <c r="J107" s="270"/>
      <c r="K107" s="271"/>
    </row>
    <row r="108" spans="1:11" ht="20.25" customHeight="1" x14ac:dyDescent="0.55000000000000004">
      <c r="A108" s="3" t="s">
        <v>20</v>
      </c>
    </row>
    <row r="109" spans="1:11" ht="20.25" customHeight="1" x14ac:dyDescent="0.55000000000000004">
      <c r="A109" s="266"/>
      <c r="B109" s="267"/>
      <c r="C109" s="267"/>
      <c r="D109" s="267"/>
      <c r="E109" s="267"/>
      <c r="F109" s="267"/>
      <c r="G109" s="267"/>
      <c r="H109" s="267"/>
      <c r="I109" s="267"/>
      <c r="J109" s="267"/>
      <c r="K109" s="268"/>
    </row>
    <row r="110" spans="1:11" ht="20.25" customHeight="1" x14ac:dyDescent="0.55000000000000004">
      <c r="A110" s="269"/>
      <c r="B110" s="270"/>
      <c r="C110" s="270"/>
      <c r="D110" s="270"/>
      <c r="E110" s="270"/>
      <c r="F110" s="270"/>
      <c r="G110" s="270"/>
      <c r="H110" s="270"/>
      <c r="I110" s="270"/>
      <c r="J110" s="270"/>
      <c r="K110" s="271"/>
    </row>
    <row r="111" spans="1:11" ht="20.25" customHeight="1" x14ac:dyDescent="0.55000000000000004">
      <c r="A111" s="3" t="s">
        <v>31</v>
      </c>
    </row>
    <row r="112" spans="1:11" ht="20.25" customHeight="1" x14ac:dyDescent="0.55000000000000004">
      <c r="A112" s="257"/>
      <c r="B112" s="258"/>
      <c r="C112" s="258"/>
      <c r="D112" s="258"/>
      <c r="E112" s="258"/>
      <c r="F112" s="258"/>
      <c r="G112" s="258"/>
      <c r="H112" s="258"/>
      <c r="I112" s="258"/>
      <c r="J112" s="258"/>
      <c r="K112" s="259"/>
    </row>
    <row r="113" spans="1:12" ht="20.25" customHeight="1" x14ac:dyDescent="0.55000000000000004">
      <c r="A113" s="260"/>
      <c r="B113" s="261"/>
      <c r="C113" s="261"/>
      <c r="D113" s="261"/>
      <c r="E113" s="261"/>
      <c r="F113" s="261"/>
      <c r="G113" s="261"/>
      <c r="H113" s="261"/>
      <c r="I113" s="261"/>
      <c r="J113" s="261"/>
      <c r="K113" s="262"/>
    </row>
    <row r="114" spans="1:12" ht="20.25" customHeight="1" x14ac:dyDescent="0.55000000000000004">
      <c r="A114" s="263"/>
      <c r="B114" s="264"/>
      <c r="C114" s="264"/>
      <c r="D114" s="264"/>
      <c r="E114" s="264"/>
      <c r="F114" s="264"/>
      <c r="G114" s="264"/>
      <c r="H114" s="264"/>
      <c r="I114" s="264"/>
      <c r="J114" s="264"/>
      <c r="K114" s="265"/>
    </row>
    <row r="116" spans="1:12" ht="20.25" customHeight="1" x14ac:dyDescent="0.55000000000000004">
      <c r="A116" s="3" t="s">
        <v>28</v>
      </c>
    </row>
    <row r="118" spans="1:12" ht="20.25" customHeight="1" x14ac:dyDescent="0.55000000000000004">
      <c r="A118" s="3" t="s">
        <v>23</v>
      </c>
    </row>
    <row r="119" spans="1:12" ht="20.25" customHeight="1" x14ac:dyDescent="0.55000000000000004">
      <c r="A119" s="239" t="s">
        <v>45</v>
      </c>
      <c r="B119" s="240"/>
      <c r="C119" s="240"/>
      <c r="D119" s="240"/>
      <c r="E119" s="240"/>
      <c r="F119" s="240"/>
      <c r="G119" s="240"/>
      <c r="H119" s="240"/>
      <c r="I119" s="240"/>
      <c r="J119" s="240"/>
      <c r="K119" s="241"/>
    </row>
    <row r="120" spans="1:12" ht="20.25" customHeight="1" x14ac:dyDescent="0.55000000000000004">
      <c r="A120" s="248"/>
      <c r="B120" s="243"/>
      <c r="C120" s="243"/>
      <c r="D120" s="243"/>
      <c r="E120" s="243"/>
      <c r="F120" s="243"/>
      <c r="G120" s="243"/>
      <c r="H120" s="243"/>
      <c r="I120" s="243"/>
      <c r="J120" s="243"/>
      <c r="K120" s="244"/>
    </row>
    <row r="121" spans="1:12" ht="20.25" customHeight="1" x14ac:dyDescent="0.55000000000000004">
      <c r="A121" s="248"/>
      <c r="B121" s="243"/>
      <c r="C121" s="243"/>
      <c r="D121" s="243"/>
      <c r="E121" s="243"/>
      <c r="F121" s="243"/>
      <c r="G121" s="243"/>
      <c r="H121" s="243"/>
      <c r="I121" s="243"/>
      <c r="J121" s="243"/>
      <c r="K121" s="244"/>
    </row>
    <row r="122" spans="1:12" ht="20.25" customHeight="1" x14ac:dyDescent="0.55000000000000004">
      <c r="A122" s="248"/>
      <c r="B122" s="243"/>
      <c r="C122" s="243"/>
      <c r="D122" s="243"/>
      <c r="E122" s="243"/>
      <c r="F122" s="243"/>
      <c r="G122" s="243"/>
      <c r="H122" s="243"/>
      <c r="I122" s="243"/>
      <c r="J122" s="243"/>
      <c r="K122" s="244"/>
    </row>
    <row r="123" spans="1:12" ht="20.25" customHeight="1" x14ac:dyDescent="0.55000000000000004">
      <c r="A123" s="248"/>
      <c r="B123" s="243"/>
      <c r="C123" s="243"/>
      <c r="D123" s="243"/>
      <c r="E123" s="243"/>
      <c r="F123" s="243"/>
      <c r="G123" s="243"/>
      <c r="H123" s="243"/>
      <c r="I123" s="243"/>
      <c r="J123" s="243"/>
      <c r="K123" s="244"/>
    </row>
    <row r="124" spans="1:12" ht="20.25" customHeight="1" x14ac:dyDescent="0.55000000000000004">
      <c r="A124" s="248"/>
      <c r="B124" s="243"/>
      <c r="C124" s="243"/>
      <c r="D124" s="243"/>
      <c r="E124" s="243"/>
      <c r="F124" s="243"/>
      <c r="G124" s="243"/>
      <c r="H124" s="243"/>
      <c r="I124" s="243"/>
      <c r="J124" s="243"/>
      <c r="K124" s="244"/>
    </row>
    <row r="125" spans="1:12" ht="20.25" customHeight="1" x14ac:dyDescent="0.55000000000000004">
      <c r="A125" s="248"/>
      <c r="B125" s="243"/>
      <c r="C125" s="243"/>
      <c r="D125" s="243"/>
      <c r="E125" s="243"/>
      <c r="F125" s="243"/>
      <c r="G125" s="243"/>
      <c r="H125" s="243"/>
      <c r="I125" s="243"/>
      <c r="J125" s="243"/>
      <c r="K125" s="244"/>
      <c r="L125" s="1" t="s">
        <v>36</v>
      </c>
    </row>
    <row r="126" spans="1:12" ht="20.25" customHeight="1" x14ac:dyDescent="0.55000000000000004">
      <c r="A126" s="248"/>
      <c r="B126" s="243"/>
      <c r="C126" s="243"/>
      <c r="D126" s="243"/>
      <c r="E126" s="243"/>
      <c r="F126" s="243"/>
      <c r="G126" s="243"/>
      <c r="H126" s="243"/>
      <c r="I126" s="243"/>
      <c r="J126" s="243"/>
      <c r="K126" s="244"/>
      <c r="L126" s="1" t="s">
        <v>37</v>
      </c>
    </row>
    <row r="127" spans="1:12" ht="20.25" customHeight="1" x14ac:dyDescent="0.55000000000000004">
      <c r="A127" s="245"/>
      <c r="B127" s="246"/>
      <c r="C127" s="246"/>
      <c r="D127" s="246"/>
      <c r="E127" s="246"/>
      <c r="F127" s="246"/>
      <c r="G127" s="246"/>
      <c r="H127" s="246"/>
      <c r="I127" s="246"/>
      <c r="J127" s="246"/>
      <c r="K127" s="247"/>
      <c r="L127" s="1" t="s">
        <v>60</v>
      </c>
    </row>
    <row r="129" spans="1:11" ht="20.25" customHeight="1" x14ac:dyDescent="0.55000000000000004">
      <c r="A129" s="3" t="s">
        <v>38</v>
      </c>
    </row>
    <row r="130" spans="1:11" ht="20.25" customHeight="1" x14ac:dyDescent="0.55000000000000004">
      <c r="A130" s="272" t="s">
        <v>24</v>
      </c>
      <c r="B130" s="273"/>
      <c r="C130" s="6">
        <f>LEN(A131)</f>
        <v>158</v>
      </c>
      <c r="D130" s="274" t="s">
        <v>39</v>
      </c>
      <c r="E130" s="274"/>
      <c r="F130" s="199" t="str">
        <f>IF($C$130&lt;700,"OK","700文字を越えています。700文字以内になるようご調整ください。")</f>
        <v>OK</v>
      </c>
      <c r="G130" s="199"/>
      <c r="H130" s="199"/>
      <c r="I130" s="199"/>
      <c r="J130" s="199"/>
      <c r="K130" s="199"/>
    </row>
    <row r="131" spans="1:11" ht="20.25" customHeight="1" x14ac:dyDescent="0.55000000000000004">
      <c r="A131" s="239" t="s">
        <v>46</v>
      </c>
      <c r="B131" s="240"/>
      <c r="C131" s="240"/>
      <c r="D131" s="240"/>
      <c r="E131" s="240"/>
      <c r="F131" s="240"/>
      <c r="G131" s="240"/>
      <c r="H131" s="240"/>
      <c r="I131" s="240"/>
      <c r="J131" s="240"/>
      <c r="K131" s="241"/>
    </row>
    <row r="132" spans="1:11" ht="20.25" customHeight="1" x14ac:dyDescent="0.55000000000000004">
      <c r="A132" s="248"/>
      <c r="B132" s="243"/>
      <c r="C132" s="243"/>
      <c r="D132" s="243"/>
      <c r="E132" s="243"/>
      <c r="F132" s="243"/>
      <c r="G132" s="243"/>
      <c r="H132" s="243"/>
      <c r="I132" s="243"/>
      <c r="J132" s="243"/>
      <c r="K132" s="244"/>
    </row>
    <row r="133" spans="1:11" ht="20.25" customHeight="1" x14ac:dyDescent="0.55000000000000004">
      <c r="A133" s="248"/>
      <c r="B133" s="243"/>
      <c r="C133" s="243"/>
      <c r="D133" s="243"/>
      <c r="E133" s="243"/>
      <c r="F133" s="243"/>
      <c r="G133" s="243"/>
      <c r="H133" s="243"/>
      <c r="I133" s="243"/>
      <c r="J133" s="243"/>
      <c r="K133" s="244"/>
    </row>
    <row r="134" spans="1:11" ht="20.25" customHeight="1" x14ac:dyDescent="0.55000000000000004">
      <c r="A134" s="248"/>
      <c r="B134" s="243"/>
      <c r="C134" s="243"/>
      <c r="D134" s="243"/>
      <c r="E134" s="243"/>
      <c r="F134" s="243"/>
      <c r="G134" s="243"/>
      <c r="H134" s="243"/>
      <c r="I134" s="243"/>
      <c r="J134" s="243"/>
      <c r="K134" s="244"/>
    </row>
    <row r="135" spans="1:11" ht="20.25" customHeight="1" x14ac:dyDescent="0.55000000000000004">
      <c r="A135" s="248"/>
      <c r="B135" s="243"/>
      <c r="C135" s="243"/>
      <c r="D135" s="243"/>
      <c r="E135" s="243"/>
      <c r="F135" s="243"/>
      <c r="G135" s="243"/>
      <c r="H135" s="243"/>
      <c r="I135" s="243"/>
      <c r="J135" s="243"/>
      <c r="K135" s="244"/>
    </row>
    <row r="136" spans="1:11" ht="20.25" customHeight="1" x14ac:dyDescent="0.55000000000000004">
      <c r="A136" s="248"/>
      <c r="B136" s="243"/>
      <c r="C136" s="243"/>
      <c r="D136" s="243"/>
      <c r="E136" s="243"/>
      <c r="F136" s="243"/>
      <c r="G136" s="243"/>
      <c r="H136" s="243"/>
      <c r="I136" s="243"/>
      <c r="J136" s="243"/>
      <c r="K136" s="244"/>
    </row>
    <row r="137" spans="1:11" ht="20.25" customHeight="1" x14ac:dyDescent="0.55000000000000004">
      <c r="A137" s="242"/>
      <c r="B137" s="243"/>
      <c r="C137" s="243"/>
      <c r="D137" s="243"/>
      <c r="E137" s="243"/>
      <c r="F137" s="243"/>
      <c r="G137" s="243"/>
      <c r="H137" s="243"/>
      <c r="I137" s="243"/>
      <c r="J137" s="243"/>
      <c r="K137" s="244"/>
    </row>
    <row r="138" spans="1:11" ht="20.25" customHeight="1" x14ac:dyDescent="0.55000000000000004">
      <c r="A138" s="242"/>
      <c r="B138" s="243"/>
      <c r="C138" s="243"/>
      <c r="D138" s="243"/>
      <c r="E138" s="243"/>
      <c r="F138" s="243"/>
      <c r="G138" s="243"/>
      <c r="H138" s="243"/>
      <c r="I138" s="243"/>
      <c r="J138" s="243"/>
      <c r="K138" s="244"/>
    </row>
    <row r="139" spans="1:11" ht="20.25" customHeight="1" x14ac:dyDescent="0.55000000000000004">
      <c r="A139" s="245"/>
      <c r="B139" s="246"/>
      <c r="C139" s="246"/>
      <c r="D139" s="246"/>
      <c r="E139" s="246"/>
      <c r="F139" s="246"/>
      <c r="G139" s="246"/>
      <c r="H139" s="246"/>
      <c r="I139" s="246"/>
      <c r="J139" s="246"/>
      <c r="K139" s="247"/>
    </row>
    <row r="141" spans="1:11" ht="20.25" customHeight="1" x14ac:dyDescent="0.55000000000000004">
      <c r="A141" s="3" t="s">
        <v>29</v>
      </c>
    </row>
    <row r="142" spans="1:11" ht="20.25" customHeight="1" x14ac:dyDescent="0.55000000000000004">
      <c r="A142" s="239" t="s">
        <v>35</v>
      </c>
      <c r="B142" s="240"/>
      <c r="C142" s="240"/>
      <c r="D142" s="240"/>
      <c r="E142" s="240"/>
      <c r="F142" s="240"/>
      <c r="G142" s="240"/>
      <c r="H142" s="240"/>
      <c r="I142" s="240"/>
      <c r="J142" s="240"/>
      <c r="K142" s="241"/>
    </row>
    <row r="143" spans="1:11" ht="20.25" customHeight="1" x14ac:dyDescent="0.55000000000000004">
      <c r="A143" s="248"/>
      <c r="B143" s="243"/>
      <c r="C143" s="243"/>
      <c r="D143" s="243"/>
      <c r="E143" s="243"/>
      <c r="F143" s="243"/>
      <c r="G143" s="243"/>
      <c r="H143" s="243"/>
      <c r="I143" s="243"/>
      <c r="J143" s="243"/>
      <c r="K143" s="244"/>
    </row>
    <row r="144" spans="1:11" ht="20.25" customHeight="1" x14ac:dyDescent="0.55000000000000004">
      <c r="A144" s="248"/>
      <c r="B144" s="243"/>
      <c r="C144" s="243"/>
      <c r="D144" s="243"/>
      <c r="E144" s="243"/>
      <c r="F144" s="243"/>
      <c r="G144" s="243"/>
      <c r="H144" s="243"/>
      <c r="I144" s="243"/>
      <c r="J144" s="243"/>
      <c r="K144" s="244"/>
    </row>
    <row r="145" spans="1:11" ht="20.25" customHeight="1" x14ac:dyDescent="0.55000000000000004">
      <c r="A145" s="248"/>
      <c r="B145" s="243"/>
      <c r="C145" s="243"/>
      <c r="D145" s="243"/>
      <c r="E145" s="243"/>
      <c r="F145" s="243"/>
      <c r="G145" s="243"/>
      <c r="H145" s="243"/>
      <c r="I145" s="243"/>
      <c r="J145" s="243"/>
      <c r="K145" s="244"/>
    </row>
    <row r="146" spans="1:11" ht="20.25" customHeight="1" x14ac:dyDescent="0.55000000000000004">
      <c r="A146" s="248"/>
      <c r="B146" s="243"/>
      <c r="C146" s="243"/>
      <c r="D146" s="243"/>
      <c r="E146" s="243"/>
      <c r="F146" s="243"/>
      <c r="G146" s="243"/>
      <c r="H146" s="243"/>
      <c r="I146" s="243"/>
      <c r="J146" s="243"/>
      <c r="K146" s="244"/>
    </row>
    <row r="147" spans="1:11" ht="20.25" customHeight="1" x14ac:dyDescent="0.55000000000000004">
      <c r="A147" s="248"/>
      <c r="B147" s="243"/>
      <c r="C147" s="243"/>
      <c r="D147" s="243"/>
      <c r="E147" s="243"/>
      <c r="F147" s="243"/>
      <c r="G147" s="243"/>
      <c r="H147" s="243"/>
      <c r="I147" s="243"/>
      <c r="J147" s="243"/>
      <c r="K147" s="244"/>
    </row>
    <row r="148" spans="1:11" ht="20.25" customHeight="1" x14ac:dyDescent="0.55000000000000004">
      <c r="A148" s="248"/>
      <c r="B148" s="243"/>
      <c r="C148" s="243"/>
      <c r="D148" s="243"/>
      <c r="E148" s="243"/>
      <c r="F148" s="243"/>
      <c r="G148" s="243"/>
      <c r="H148" s="243"/>
      <c r="I148" s="243"/>
      <c r="J148" s="243"/>
      <c r="K148" s="244"/>
    </row>
    <row r="149" spans="1:11" ht="20.25" customHeight="1" x14ac:dyDescent="0.55000000000000004">
      <c r="A149" s="248"/>
      <c r="B149" s="243"/>
      <c r="C149" s="243"/>
      <c r="D149" s="243"/>
      <c r="E149" s="243"/>
      <c r="F149" s="243"/>
      <c r="G149" s="243"/>
      <c r="H149" s="243"/>
      <c r="I149" s="243"/>
      <c r="J149" s="243"/>
      <c r="K149" s="244"/>
    </row>
    <row r="150" spans="1:11" ht="20.25" customHeight="1" x14ac:dyDescent="0.55000000000000004">
      <c r="A150" s="245"/>
      <c r="B150" s="246"/>
      <c r="C150" s="246"/>
      <c r="D150" s="246"/>
      <c r="E150" s="246"/>
      <c r="F150" s="246"/>
      <c r="G150" s="246"/>
      <c r="H150" s="246"/>
      <c r="I150" s="246"/>
      <c r="J150" s="246"/>
      <c r="K150" s="247"/>
    </row>
    <row r="152" spans="1:11" ht="20.25" customHeight="1" x14ac:dyDescent="0.55000000000000004">
      <c r="A152" s="3" t="s">
        <v>34</v>
      </c>
    </row>
    <row r="153" spans="1:11" ht="20.25" customHeight="1" x14ac:dyDescent="0.55000000000000004">
      <c r="A153" s="239"/>
      <c r="B153" s="240"/>
      <c r="C153" s="240"/>
      <c r="D153" s="240"/>
      <c r="E153" s="240"/>
      <c r="F153" s="240"/>
      <c r="G153" s="240"/>
      <c r="H153" s="240"/>
      <c r="I153" s="240"/>
      <c r="J153" s="240"/>
      <c r="K153" s="241"/>
    </row>
    <row r="154" spans="1:11" ht="20.25" customHeight="1" x14ac:dyDescent="0.55000000000000004">
      <c r="A154" s="248"/>
      <c r="B154" s="243"/>
      <c r="C154" s="243"/>
      <c r="D154" s="243"/>
      <c r="E154" s="243"/>
      <c r="F154" s="243"/>
      <c r="G154" s="243"/>
      <c r="H154" s="243"/>
      <c r="I154" s="243"/>
      <c r="J154" s="243"/>
      <c r="K154" s="244"/>
    </row>
    <row r="155" spans="1:11" ht="20.25" customHeight="1" x14ac:dyDescent="0.55000000000000004">
      <c r="A155" s="248"/>
      <c r="B155" s="243"/>
      <c r="C155" s="243"/>
      <c r="D155" s="243"/>
      <c r="E155" s="243"/>
      <c r="F155" s="243"/>
      <c r="G155" s="243"/>
      <c r="H155" s="243"/>
      <c r="I155" s="243"/>
      <c r="J155" s="243"/>
      <c r="K155" s="244"/>
    </row>
    <row r="156" spans="1:11" ht="20.25" customHeight="1" x14ac:dyDescent="0.55000000000000004">
      <c r="A156" s="248"/>
      <c r="B156" s="243"/>
      <c r="C156" s="243"/>
      <c r="D156" s="243"/>
      <c r="E156" s="243"/>
      <c r="F156" s="243"/>
      <c r="G156" s="243"/>
      <c r="H156" s="243"/>
      <c r="I156" s="243"/>
      <c r="J156" s="243"/>
      <c r="K156" s="244"/>
    </row>
    <row r="157" spans="1:11" ht="20.25" customHeight="1" x14ac:dyDescent="0.55000000000000004">
      <c r="A157" s="248"/>
      <c r="B157" s="243"/>
      <c r="C157" s="243"/>
      <c r="D157" s="243"/>
      <c r="E157" s="243"/>
      <c r="F157" s="243"/>
      <c r="G157" s="243"/>
      <c r="H157" s="243"/>
      <c r="I157" s="243"/>
      <c r="J157" s="243"/>
      <c r="K157" s="244"/>
    </row>
    <row r="158" spans="1:11" ht="20.25" customHeight="1" x14ac:dyDescent="0.55000000000000004">
      <c r="A158" s="248"/>
      <c r="B158" s="243"/>
      <c r="C158" s="243"/>
      <c r="D158" s="243"/>
      <c r="E158" s="243"/>
      <c r="F158" s="243"/>
      <c r="G158" s="243"/>
      <c r="H158" s="243"/>
      <c r="I158" s="243"/>
      <c r="J158" s="243"/>
      <c r="K158" s="244"/>
    </row>
    <row r="159" spans="1:11" ht="20.25" customHeight="1" x14ac:dyDescent="0.55000000000000004">
      <c r="A159" s="248"/>
      <c r="B159" s="243"/>
      <c r="C159" s="243"/>
      <c r="D159" s="243"/>
      <c r="E159" s="243"/>
      <c r="F159" s="243"/>
      <c r="G159" s="243"/>
      <c r="H159" s="243"/>
      <c r="I159" s="243"/>
      <c r="J159" s="243"/>
      <c r="K159" s="244"/>
    </row>
    <row r="160" spans="1:11" ht="20.25" customHeight="1" x14ac:dyDescent="0.55000000000000004">
      <c r="A160" s="248"/>
      <c r="B160" s="243"/>
      <c r="C160" s="243"/>
      <c r="D160" s="243"/>
      <c r="E160" s="243"/>
      <c r="F160" s="243"/>
      <c r="G160" s="243"/>
      <c r="H160" s="243"/>
      <c r="I160" s="243"/>
      <c r="J160" s="243"/>
      <c r="K160" s="244"/>
    </row>
    <row r="161" spans="1:11" ht="20.25" customHeight="1" x14ac:dyDescent="0.55000000000000004">
      <c r="A161" s="245"/>
      <c r="B161" s="246"/>
      <c r="C161" s="246"/>
      <c r="D161" s="246"/>
      <c r="E161" s="246"/>
      <c r="F161" s="246"/>
      <c r="G161" s="246"/>
      <c r="H161" s="246"/>
      <c r="I161" s="246"/>
      <c r="J161" s="246"/>
      <c r="K161" s="247"/>
    </row>
    <row r="163" spans="1:11" ht="20.25" customHeight="1" x14ac:dyDescent="0.55000000000000004">
      <c r="A163" s="3" t="s">
        <v>32</v>
      </c>
    </row>
    <row r="164" spans="1:11" ht="20.25" customHeight="1" x14ac:dyDescent="0.55000000000000004">
      <c r="A164" s="3" t="s">
        <v>25</v>
      </c>
      <c r="G164" s="3" t="s">
        <v>26</v>
      </c>
    </row>
    <row r="165" spans="1:11" ht="20.25" customHeight="1" x14ac:dyDescent="0.55000000000000004">
      <c r="A165" s="239" t="s">
        <v>47</v>
      </c>
      <c r="B165" s="240"/>
      <c r="C165" s="240"/>
      <c r="D165" s="240"/>
      <c r="E165" s="241"/>
      <c r="G165" s="239" t="s">
        <v>48</v>
      </c>
      <c r="H165" s="249"/>
      <c r="I165" s="249"/>
      <c r="J165" s="249"/>
      <c r="K165" s="250"/>
    </row>
    <row r="166" spans="1:11" ht="20.25" customHeight="1" x14ac:dyDescent="0.55000000000000004">
      <c r="A166" s="242"/>
      <c r="B166" s="243"/>
      <c r="C166" s="243"/>
      <c r="D166" s="243"/>
      <c r="E166" s="244"/>
      <c r="G166" s="248"/>
      <c r="H166" s="251"/>
      <c r="I166" s="251"/>
      <c r="J166" s="251"/>
      <c r="K166" s="252"/>
    </row>
    <row r="167" spans="1:11" ht="20.25" customHeight="1" x14ac:dyDescent="0.55000000000000004">
      <c r="A167" s="242"/>
      <c r="B167" s="243"/>
      <c r="C167" s="243"/>
      <c r="D167" s="243"/>
      <c r="E167" s="244"/>
      <c r="G167" s="248"/>
      <c r="H167" s="251"/>
      <c r="I167" s="251"/>
      <c r="J167" s="251"/>
      <c r="K167" s="252"/>
    </row>
    <row r="168" spans="1:11" ht="20.25" customHeight="1" x14ac:dyDescent="0.55000000000000004">
      <c r="A168" s="242"/>
      <c r="B168" s="243"/>
      <c r="C168" s="243"/>
      <c r="D168" s="243"/>
      <c r="E168" s="244"/>
      <c r="F168" s="256"/>
      <c r="G168" s="248"/>
      <c r="H168" s="251"/>
      <c r="I168" s="251"/>
      <c r="J168" s="251"/>
      <c r="K168" s="252"/>
    </row>
    <row r="169" spans="1:11" ht="20.25" customHeight="1" x14ac:dyDescent="0.55000000000000004">
      <c r="A169" s="242"/>
      <c r="B169" s="243"/>
      <c r="C169" s="243"/>
      <c r="D169" s="243"/>
      <c r="E169" s="244"/>
      <c r="F169" s="256"/>
      <c r="G169" s="248"/>
      <c r="H169" s="251"/>
      <c r="I169" s="251"/>
      <c r="J169" s="251"/>
      <c r="K169" s="252"/>
    </row>
    <row r="170" spans="1:11" ht="20.25" customHeight="1" x14ac:dyDescent="0.55000000000000004">
      <c r="A170" s="242"/>
      <c r="B170" s="243"/>
      <c r="C170" s="243"/>
      <c r="D170" s="243"/>
      <c r="E170" s="244"/>
      <c r="G170" s="248"/>
      <c r="H170" s="251"/>
      <c r="I170" s="251"/>
      <c r="J170" s="251"/>
      <c r="K170" s="252"/>
    </row>
    <row r="171" spans="1:11" ht="20.25" customHeight="1" x14ac:dyDescent="0.55000000000000004">
      <c r="A171" s="242"/>
      <c r="B171" s="243"/>
      <c r="C171" s="243"/>
      <c r="D171" s="243"/>
      <c r="E171" s="244"/>
      <c r="G171" s="248"/>
      <c r="H171" s="251"/>
      <c r="I171" s="251"/>
      <c r="J171" s="251"/>
      <c r="K171" s="252"/>
    </row>
    <row r="172" spans="1:11" ht="20.25" customHeight="1" x14ac:dyDescent="0.55000000000000004">
      <c r="A172" s="242"/>
      <c r="B172" s="243"/>
      <c r="C172" s="243"/>
      <c r="D172" s="243"/>
      <c r="E172" s="244"/>
      <c r="G172" s="248"/>
      <c r="H172" s="251"/>
      <c r="I172" s="251"/>
      <c r="J172" s="251"/>
      <c r="K172" s="252"/>
    </row>
    <row r="173" spans="1:11" ht="20.25" customHeight="1" x14ac:dyDescent="0.55000000000000004">
      <c r="A173" s="245"/>
      <c r="B173" s="246"/>
      <c r="C173" s="246"/>
      <c r="D173" s="246"/>
      <c r="E173" s="247"/>
      <c r="G173" s="253"/>
      <c r="H173" s="254"/>
      <c r="I173" s="254"/>
      <c r="J173" s="254"/>
      <c r="K173" s="255"/>
    </row>
    <row r="174" spans="1:11" ht="20.25" customHeight="1" x14ac:dyDescent="0.55000000000000004">
      <c r="A174" s="3" t="s">
        <v>30</v>
      </c>
    </row>
    <row r="175" spans="1:11" ht="20.25" customHeight="1" x14ac:dyDescent="0.55000000000000004">
      <c r="A175" s="239" t="s">
        <v>49</v>
      </c>
      <c r="B175" s="240"/>
      <c r="C175" s="240"/>
      <c r="D175" s="240"/>
      <c r="E175" s="240"/>
      <c r="F175" s="240"/>
      <c r="G175" s="240"/>
      <c r="H175" s="240"/>
      <c r="I175" s="240"/>
      <c r="J175" s="240"/>
      <c r="K175" s="241"/>
    </row>
    <row r="176" spans="1:11" ht="20.25" customHeight="1" x14ac:dyDescent="0.55000000000000004">
      <c r="A176" s="242"/>
      <c r="B176" s="243"/>
      <c r="C176" s="243"/>
      <c r="D176" s="243"/>
      <c r="E176" s="243"/>
      <c r="F176" s="243"/>
      <c r="G176" s="243"/>
      <c r="H176" s="243"/>
      <c r="I176" s="243"/>
      <c r="J176" s="243"/>
      <c r="K176" s="244"/>
    </row>
    <row r="177" spans="1:11" ht="20.25" customHeight="1" x14ac:dyDescent="0.55000000000000004">
      <c r="A177" s="242"/>
      <c r="B177" s="243"/>
      <c r="C177" s="243"/>
      <c r="D177" s="243"/>
      <c r="E177" s="243"/>
      <c r="F177" s="243"/>
      <c r="G177" s="243"/>
      <c r="H177" s="243"/>
      <c r="I177" s="243"/>
      <c r="J177" s="243"/>
      <c r="K177" s="244"/>
    </row>
    <row r="178" spans="1:11" ht="20.25" customHeight="1" x14ac:dyDescent="0.55000000000000004">
      <c r="A178" s="245"/>
      <c r="B178" s="246"/>
      <c r="C178" s="246"/>
      <c r="D178" s="246"/>
      <c r="E178" s="246"/>
      <c r="F178" s="246"/>
      <c r="G178" s="246"/>
      <c r="H178" s="246"/>
      <c r="I178" s="246"/>
      <c r="J178" s="246"/>
      <c r="K178" s="247"/>
    </row>
    <row r="180" spans="1:11" ht="20.25" customHeight="1" x14ac:dyDescent="0.55000000000000004">
      <c r="A180" s="3" t="s">
        <v>61</v>
      </c>
    </row>
    <row r="181" spans="1:11" ht="20.25" customHeight="1" x14ac:dyDescent="0.55000000000000004">
      <c r="A181" s="239" t="s">
        <v>124</v>
      </c>
      <c r="B181" s="240"/>
      <c r="C181" s="240"/>
      <c r="D181" s="240"/>
      <c r="E181" s="240"/>
      <c r="F181" s="240"/>
      <c r="G181" s="240"/>
      <c r="H181" s="240"/>
      <c r="I181" s="240"/>
      <c r="J181" s="240"/>
      <c r="K181" s="241"/>
    </row>
    <row r="182" spans="1:11" ht="20.25" customHeight="1" x14ac:dyDescent="0.55000000000000004">
      <c r="A182" s="242"/>
      <c r="B182" s="243"/>
      <c r="C182" s="243"/>
      <c r="D182" s="243"/>
      <c r="E182" s="243"/>
      <c r="F182" s="243"/>
      <c r="G182" s="243"/>
      <c r="H182" s="243"/>
      <c r="I182" s="243"/>
      <c r="J182" s="243"/>
      <c r="K182" s="244"/>
    </row>
    <row r="183" spans="1:11" ht="20.25" customHeight="1" x14ac:dyDescent="0.55000000000000004">
      <c r="A183" s="242"/>
      <c r="B183" s="243"/>
      <c r="C183" s="243"/>
      <c r="D183" s="243"/>
      <c r="E183" s="243"/>
      <c r="F183" s="243"/>
      <c r="G183" s="243"/>
      <c r="H183" s="243"/>
      <c r="I183" s="243"/>
      <c r="J183" s="243"/>
      <c r="K183" s="244"/>
    </row>
    <row r="184" spans="1:11" ht="20.25" customHeight="1" x14ac:dyDescent="0.55000000000000004">
      <c r="A184" s="242"/>
      <c r="B184" s="243"/>
      <c r="C184" s="243"/>
      <c r="D184" s="243"/>
      <c r="E184" s="243"/>
      <c r="F184" s="243"/>
      <c r="G184" s="243"/>
      <c r="H184" s="243"/>
      <c r="I184" s="243"/>
      <c r="J184" s="243"/>
      <c r="K184" s="244"/>
    </row>
    <row r="185" spans="1:11" ht="20.25" customHeight="1" x14ac:dyDescent="0.55000000000000004">
      <c r="A185" s="242"/>
      <c r="B185" s="243"/>
      <c r="C185" s="243"/>
      <c r="D185" s="243"/>
      <c r="E185" s="243"/>
      <c r="F185" s="243"/>
      <c r="G185" s="243"/>
      <c r="H185" s="243"/>
      <c r="I185" s="243"/>
      <c r="J185" s="243"/>
      <c r="K185" s="244"/>
    </row>
    <row r="186" spans="1:11" ht="20.25" customHeight="1" x14ac:dyDescent="0.55000000000000004">
      <c r="A186" s="245"/>
      <c r="B186" s="246"/>
      <c r="C186" s="246"/>
      <c r="D186" s="246"/>
      <c r="E186" s="246"/>
      <c r="F186" s="246"/>
      <c r="G186" s="246"/>
      <c r="H186" s="246"/>
      <c r="I186" s="246"/>
      <c r="J186" s="246"/>
      <c r="K186" s="247"/>
    </row>
  </sheetData>
  <protectedRanges>
    <protectedRange sqref="A130:K130" name="範囲1"/>
  </protectedRanges>
  <mergeCells count="55">
    <mergeCell ref="A44:K45"/>
    <mergeCell ref="A25:K28"/>
    <mergeCell ref="A31:E39"/>
    <mergeCell ref="G31:K39"/>
    <mergeCell ref="F34:F35"/>
    <mergeCell ref="A41:K42"/>
    <mergeCell ref="A88:K89"/>
    <mergeCell ref="A47:K49"/>
    <mergeCell ref="A53:E61"/>
    <mergeCell ref="G53:K61"/>
    <mergeCell ref="F56:F57"/>
    <mergeCell ref="A63:K64"/>
    <mergeCell ref="A66:K67"/>
    <mergeCell ref="A69:K71"/>
    <mergeCell ref="A75:E83"/>
    <mergeCell ref="G75:K83"/>
    <mergeCell ref="F78:F79"/>
    <mergeCell ref="A85:K86"/>
    <mergeCell ref="A131:K139"/>
    <mergeCell ref="A91:K93"/>
    <mergeCell ref="A96:E104"/>
    <mergeCell ref="G96:K104"/>
    <mergeCell ref="F99:F100"/>
    <mergeCell ref="A106:K107"/>
    <mergeCell ref="A109:K110"/>
    <mergeCell ref="A112:K114"/>
    <mergeCell ref="A119:K127"/>
    <mergeCell ref="A130:B130"/>
    <mergeCell ref="D130:E130"/>
    <mergeCell ref="F130:K130"/>
    <mergeCell ref="A181:K186"/>
    <mergeCell ref="A142:K150"/>
    <mergeCell ref="A153:K161"/>
    <mergeCell ref="A165:E173"/>
    <mergeCell ref="G165:K173"/>
    <mergeCell ref="F168:F169"/>
    <mergeCell ref="A175:K178"/>
    <mergeCell ref="A14:B14"/>
    <mergeCell ref="D14:E14"/>
    <mergeCell ref="A15:B15"/>
    <mergeCell ref="D15:E15"/>
    <mergeCell ref="A16:B16"/>
    <mergeCell ref="D16:E16"/>
    <mergeCell ref="A19:B19"/>
    <mergeCell ref="D19:E19"/>
    <mergeCell ref="G19:K19"/>
    <mergeCell ref="A20:B20"/>
    <mergeCell ref="D20:E20"/>
    <mergeCell ref="G20:K20"/>
    <mergeCell ref="A21:B21"/>
    <mergeCell ref="D21:E21"/>
    <mergeCell ref="G21:K21"/>
    <mergeCell ref="A22:B22"/>
    <mergeCell ref="D22:E22"/>
    <mergeCell ref="G22:K22"/>
  </mergeCells>
  <phoneticPr fontId="1"/>
  <conditionalFormatting sqref="A131:K139">
    <cfRule type="expression" dxfId="4" priority="5">
      <formula>$C$130&gt;700</formula>
    </cfRule>
  </conditionalFormatting>
  <conditionalFormatting sqref="C130">
    <cfRule type="expression" dxfId="3" priority="4">
      <formula>$B$130&gt;700</formula>
    </cfRule>
  </conditionalFormatting>
  <conditionalFormatting sqref="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7"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2" workbookViewId="0">
      <selection activeCell="B26" sqref="B26"/>
    </sheetView>
  </sheetViews>
  <sheetFormatPr defaultColWidth="8.6640625" defaultRowHeight="17.5" x14ac:dyDescent="0.55000000000000004"/>
  <cols>
    <col min="1" max="1" width="19.6640625" style="7" customWidth="1"/>
    <col min="2" max="5" width="13.1640625" style="7" customWidth="1"/>
    <col min="6" max="6" width="45.6640625" style="7" customWidth="1"/>
    <col min="7" max="16384" width="8.6640625" style="7"/>
  </cols>
  <sheetData>
    <row r="1" spans="1:8" ht="19.5" customHeight="1" thickBot="1" x14ac:dyDescent="0.6">
      <c r="A1" s="281" t="s">
        <v>122</v>
      </c>
      <c r="B1" s="281"/>
      <c r="C1" s="281"/>
      <c r="D1" s="9" t="s">
        <v>62</v>
      </c>
      <c r="E1" s="282"/>
      <c r="F1" s="283"/>
    </row>
    <row r="2" spans="1:8" ht="18.5" customHeight="1" thickBot="1" x14ac:dyDescent="0.6">
      <c r="B2" s="8"/>
      <c r="C2" s="8"/>
      <c r="D2" s="9" t="s">
        <v>63</v>
      </c>
      <c r="E2" s="284"/>
      <c r="F2" s="285"/>
    </row>
    <row r="3" spans="1:8" ht="17" customHeight="1" thickBot="1" x14ac:dyDescent="0.6">
      <c r="A3" s="10" t="s">
        <v>64</v>
      </c>
      <c r="B3" s="286" t="s">
        <v>106</v>
      </c>
      <c r="C3" s="286"/>
      <c r="D3" s="286"/>
      <c r="E3" s="286"/>
      <c r="F3" s="9" t="s">
        <v>65</v>
      </c>
    </row>
    <row r="4" spans="1:8" ht="17" customHeight="1" x14ac:dyDescent="0.55000000000000004">
      <c r="A4" s="277" t="s">
        <v>66</v>
      </c>
      <c r="B4" s="279" t="s">
        <v>67</v>
      </c>
      <c r="C4" s="277" t="s">
        <v>107</v>
      </c>
      <c r="D4" s="277" t="s">
        <v>69</v>
      </c>
      <c r="E4" s="11" t="s">
        <v>70</v>
      </c>
      <c r="F4" s="12" t="s">
        <v>71</v>
      </c>
    </row>
    <row r="5" spans="1:8" ht="17" customHeight="1" thickBot="1" x14ac:dyDescent="0.6">
      <c r="A5" s="278"/>
      <c r="B5" s="280"/>
      <c r="C5" s="278"/>
      <c r="D5" s="278"/>
      <c r="E5" s="13" t="s">
        <v>72</v>
      </c>
      <c r="F5" s="14" t="s">
        <v>73</v>
      </c>
    </row>
    <row r="6" spans="1:8" ht="17" customHeight="1" x14ac:dyDescent="0.55000000000000004">
      <c r="A6" s="15" t="s">
        <v>74</v>
      </c>
      <c r="B6" s="16">
        <v>2400000</v>
      </c>
      <c r="C6" s="56">
        <v>2400000</v>
      </c>
      <c r="D6" s="17">
        <v>2400000</v>
      </c>
      <c r="E6" s="18">
        <f>IF(B6-D6&lt;0,"",(B6-D6))</f>
        <v>0</v>
      </c>
      <c r="F6" s="55">
        <f>IF(B6-C6&lt;0,"",(B6-C6))</f>
        <v>0</v>
      </c>
    </row>
    <row r="7" spans="1:8" ht="17" customHeight="1" thickBot="1" x14ac:dyDescent="0.6">
      <c r="A7" s="19" t="s">
        <v>75</v>
      </c>
      <c r="B7" s="20">
        <v>600000</v>
      </c>
      <c r="C7" s="51">
        <v>601234</v>
      </c>
      <c r="D7" s="42">
        <v>601234</v>
      </c>
      <c r="E7" s="21"/>
      <c r="F7" s="22"/>
    </row>
    <row r="8" spans="1:8" ht="17" customHeight="1" thickBot="1" x14ac:dyDescent="0.6">
      <c r="A8" s="23" t="s">
        <v>76</v>
      </c>
      <c r="B8" s="24">
        <f>IF(SUM(B6,B7)=0,"",SUM(B6,B7))</f>
        <v>3000000</v>
      </c>
      <c r="C8" s="52">
        <f t="shared" ref="C8:D8" si="0">IF(SUM(C6,C7)=0,"",SUM(C6,C7))</f>
        <v>3001234</v>
      </c>
      <c r="D8" s="31">
        <f t="shared" si="0"/>
        <v>3001234</v>
      </c>
      <c r="E8" s="25">
        <f>E6</f>
        <v>0</v>
      </c>
      <c r="F8" s="24">
        <f>F6</f>
        <v>0</v>
      </c>
    </row>
    <row r="9" spans="1:8" ht="17" customHeight="1" x14ac:dyDescent="0.55000000000000004"/>
    <row r="10" spans="1:8" ht="17" customHeight="1" thickBot="1" x14ac:dyDescent="0.6">
      <c r="A10" s="10" t="s">
        <v>77</v>
      </c>
      <c r="B10" s="9"/>
      <c r="C10" s="26"/>
      <c r="D10" s="26"/>
      <c r="E10" s="26"/>
      <c r="F10" s="9" t="s">
        <v>78</v>
      </c>
      <c r="H10" s="43"/>
    </row>
    <row r="11" spans="1:8" ht="17" customHeight="1" x14ac:dyDescent="0.55000000000000004">
      <c r="A11" s="277" t="s">
        <v>66</v>
      </c>
      <c r="B11" s="279" t="s">
        <v>79</v>
      </c>
      <c r="C11" s="277" t="s">
        <v>80</v>
      </c>
      <c r="D11" s="277" t="s">
        <v>81</v>
      </c>
      <c r="E11" s="27" t="s">
        <v>108</v>
      </c>
      <c r="F11" s="279" t="s">
        <v>83</v>
      </c>
    </row>
    <row r="12" spans="1:8" ht="17" customHeight="1" thickBot="1" x14ac:dyDescent="0.6">
      <c r="A12" s="278"/>
      <c r="B12" s="280"/>
      <c r="C12" s="278"/>
      <c r="D12" s="278"/>
      <c r="E12" s="28" t="s">
        <v>84</v>
      </c>
      <c r="F12" s="280"/>
    </row>
    <row r="13" spans="1:8" ht="17" customHeight="1" x14ac:dyDescent="0.55000000000000004">
      <c r="A13" s="44" t="s">
        <v>109</v>
      </c>
      <c r="B13" s="17">
        <v>997380</v>
      </c>
      <c r="C13" s="17">
        <v>1150000</v>
      </c>
      <c r="D13" s="29">
        <v>1150000</v>
      </c>
      <c r="E13" s="18" t="str">
        <f>IF(C13-D13=0,"",C13-D13)</f>
        <v/>
      </c>
      <c r="F13" s="45"/>
    </row>
    <row r="14" spans="1:8" ht="17" customHeight="1" x14ac:dyDescent="0.55000000000000004">
      <c r="A14" s="44" t="s">
        <v>110</v>
      </c>
      <c r="B14" s="29">
        <v>500000</v>
      </c>
      <c r="C14" s="29">
        <v>300000</v>
      </c>
      <c r="D14" s="29">
        <v>300000</v>
      </c>
      <c r="E14" s="46" t="str">
        <f>IF(C14-D14=0,"",C14-D14)</f>
        <v/>
      </c>
      <c r="F14" s="47"/>
    </row>
    <row r="15" spans="1:8" ht="17" customHeight="1" x14ac:dyDescent="0.55000000000000004">
      <c r="A15" s="44" t="s">
        <v>111</v>
      </c>
      <c r="B15" s="29">
        <v>500000</v>
      </c>
      <c r="C15" s="29">
        <v>601234</v>
      </c>
      <c r="D15" s="29">
        <v>601234</v>
      </c>
      <c r="E15" s="46" t="str">
        <f t="shared" ref="E15:E26" si="1">IF(C15-D15=0,"",C15-D15)</f>
        <v/>
      </c>
      <c r="F15" s="47"/>
    </row>
    <row r="16" spans="1:8" ht="17" customHeight="1" x14ac:dyDescent="0.55000000000000004">
      <c r="A16" s="44" t="s">
        <v>112</v>
      </c>
      <c r="B16" s="29">
        <v>340000</v>
      </c>
      <c r="C16" s="29">
        <v>300000</v>
      </c>
      <c r="D16" s="29">
        <v>300000</v>
      </c>
      <c r="E16" s="46" t="str">
        <f t="shared" si="1"/>
        <v/>
      </c>
      <c r="F16" s="47"/>
    </row>
    <row r="17" spans="1:6" ht="17" customHeight="1" x14ac:dyDescent="0.55000000000000004">
      <c r="A17" s="44" t="s">
        <v>113</v>
      </c>
      <c r="B17" s="29">
        <v>660000</v>
      </c>
      <c r="C17" s="29">
        <v>650000</v>
      </c>
      <c r="D17" s="29">
        <v>0</v>
      </c>
      <c r="E17" s="46">
        <f t="shared" si="1"/>
        <v>650000</v>
      </c>
      <c r="F17" s="47"/>
    </row>
    <row r="18" spans="1:6" ht="17" customHeight="1" x14ac:dyDescent="0.55000000000000004">
      <c r="A18" s="44"/>
      <c r="B18" s="29"/>
      <c r="C18" s="29"/>
      <c r="D18" s="29"/>
      <c r="E18" s="46" t="str">
        <f t="shared" si="1"/>
        <v/>
      </c>
      <c r="F18" s="47"/>
    </row>
    <row r="19" spans="1:6" ht="17" customHeight="1" x14ac:dyDescent="0.55000000000000004">
      <c r="A19" s="44"/>
      <c r="B19" s="29"/>
      <c r="C19" s="29"/>
      <c r="D19" s="29"/>
      <c r="E19" s="46" t="str">
        <f t="shared" si="1"/>
        <v/>
      </c>
      <c r="F19" s="47"/>
    </row>
    <row r="20" spans="1:6" ht="17" customHeight="1" x14ac:dyDescent="0.55000000000000004">
      <c r="A20" s="44"/>
      <c r="B20" s="29"/>
      <c r="C20" s="29"/>
      <c r="D20" s="29"/>
      <c r="E20" s="46" t="str">
        <f t="shared" si="1"/>
        <v/>
      </c>
      <c r="F20" s="47"/>
    </row>
    <row r="21" spans="1:6" ht="17" customHeight="1" x14ac:dyDescent="0.55000000000000004">
      <c r="A21" s="44"/>
      <c r="B21" s="29"/>
      <c r="C21" s="29"/>
      <c r="D21" s="29"/>
      <c r="E21" s="46" t="str">
        <f t="shared" si="1"/>
        <v/>
      </c>
      <c r="F21" s="47"/>
    </row>
    <row r="22" spans="1:6" ht="17" customHeight="1" x14ac:dyDescent="0.55000000000000004">
      <c r="A22" s="44"/>
      <c r="B22" s="29"/>
      <c r="C22" s="29"/>
      <c r="D22" s="29"/>
      <c r="E22" s="46" t="str">
        <f t="shared" si="1"/>
        <v/>
      </c>
      <c r="F22" s="47"/>
    </row>
    <row r="23" spans="1:6" ht="17" customHeight="1" x14ac:dyDescent="0.55000000000000004">
      <c r="A23" s="44"/>
      <c r="B23" s="29"/>
      <c r="C23" s="29"/>
      <c r="D23" s="29"/>
      <c r="E23" s="46" t="str">
        <f t="shared" si="1"/>
        <v/>
      </c>
      <c r="F23" s="47"/>
    </row>
    <row r="24" spans="1:6" ht="17" customHeight="1" thickBot="1" x14ac:dyDescent="0.6">
      <c r="A24" s="44"/>
      <c r="B24" s="29"/>
      <c r="C24" s="29"/>
      <c r="D24" s="29"/>
      <c r="E24" s="46" t="str">
        <f t="shared" si="1"/>
        <v/>
      </c>
      <c r="F24" s="47"/>
    </row>
    <row r="25" spans="1:6" ht="17" customHeight="1" thickBot="1" x14ac:dyDescent="0.6">
      <c r="A25" s="86" t="s">
        <v>85</v>
      </c>
      <c r="B25" s="116">
        <f>IF(SUM(B13:B24)=0,"",SUM(B13:B24))</f>
        <v>2997380</v>
      </c>
      <c r="C25" s="87"/>
      <c r="D25" s="88"/>
      <c r="E25" s="118" t="str">
        <f t="shared" si="1"/>
        <v/>
      </c>
      <c r="F25" s="85"/>
    </row>
    <row r="26" spans="1:6" ht="17" customHeight="1" thickBot="1" x14ac:dyDescent="0.6">
      <c r="A26" s="89" t="s">
        <v>86</v>
      </c>
      <c r="B26" s="117">
        <f>IFERROR(B27-B25,"")</f>
        <v>2620</v>
      </c>
      <c r="C26" s="90"/>
      <c r="D26" s="91"/>
      <c r="E26" s="118" t="str">
        <f t="shared" si="1"/>
        <v/>
      </c>
      <c r="F26" s="85"/>
    </row>
    <row r="27" spans="1:6" ht="17" customHeight="1" thickBot="1" x14ac:dyDescent="0.6">
      <c r="A27" s="30" t="s">
        <v>114</v>
      </c>
      <c r="B27" s="31">
        <f>IFERROR(ROUNDUP(B25,-4),"")</f>
        <v>3000000</v>
      </c>
      <c r="C27" s="53">
        <f>IF(SUM(C13:C26)=0,"",SUM(C13:C26))</f>
        <v>3001234</v>
      </c>
      <c r="D27" s="31">
        <f>IF(SUM(D13:D26)=0,"",SUM(D13:D26))</f>
        <v>2351234</v>
      </c>
      <c r="E27" s="49">
        <f>IF(SUM(E13:E26)=0,"",SUM(E13:E26))</f>
        <v>650000</v>
      </c>
      <c r="F27" s="32"/>
    </row>
    <row r="28" spans="1:6" x14ac:dyDescent="0.55000000000000004">
      <c r="A28" s="7" t="s">
        <v>115</v>
      </c>
    </row>
    <row r="29" spans="1:6" x14ac:dyDescent="0.55000000000000004">
      <c r="A29" s="7" t="s">
        <v>89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topLeftCell="A2" workbookViewId="0">
      <selection activeCell="B25" sqref="B25"/>
    </sheetView>
  </sheetViews>
  <sheetFormatPr defaultColWidth="8.6640625" defaultRowHeight="17.5" x14ac:dyDescent="0.55000000000000004"/>
  <cols>
    <col min="1" max="1" width="19.33203125" style="7" customWidth="1"/>
    <col min="2" max="5" width="13.1640625" style="7" customWidth="1"/>
    <col min="6" max="6" width="48.33203125" style="7" customWidth="1"/>
    <col min="7" max="16384" width="8.6640625" style="7"/>
  </cols>
  <sheetData>
    <row r="1" spans="1:8" ht="19.5" customHeight="1" thickBot="1" x14ac:dyDescent="0.6">
      <c r="A1" s="281" t="s">
        <v>123</v>
      </c>
      <c r="B1" s="281"/>
      <c r="C1" s="281"/>
      <c r="D1" s="9" t="s">
        <v>62</v>
      </c>
      <c r="E1" s="282"/>
      <c r="F1" s="283"/>
    </row>
    <row r="2" spans="1:8" ht="18.5" customHeight="1" thickBot="1" x14ac:dyDescent="0.6">
      <c r="B2" s="8"/>
      <c r="C2" s="8"/>
      <c r="D2" s="9" t="s">
        <v>63</v>
      </c>
      <c r="E2" s="284"/>
      <c r="F2" s="285"/>
    </row>
    <row r="3" spans="1:8" ht="17" customHeight="1" thickBot="1" x14ac:dyDescent="0.6">
      <c r="A3" s="10" t="s">
        <v>64</v>
      </c>
      <c r="B3" s="286" t="s">
        <v>106</v>
      </c>
      <c r="C3" s="286"/>
      <c r="D3" s="286"/>
      <c r="E3" s="286"/>
      <c r="F3" s="9" t="s">
        <v>65</v>
      </c>
    </row>
    <row r="4" spans="1:8" ht="17" customHeight="1" x14ac:dyDescent="0.55000000000000004">
      <c r="A4" s="277" t="s">
        <v>66</v>
      </c>
      <c r="B4" s="279" t="s">
        <v>67</v>
      </c>
      <c r="C4" s="277" t="s">
        <v>107</v>
      </c>
      <c r="D4" s="277" t="s">
        <v>69</v>
      </c>
      <c r="E4" s="11" t="s">
        <v>70</v>
      </c>
      <c r="F4" s="12" t="s">
        <v>71</v>
      </c>
    </row>
    <row r="5" spans="1:8" ht="17" customHeight="1" thickBot="1" x14ac:dyDescent="0.6">
      <c r="A5" s="278"/>
      <c r="B5" s="280"/>
      <c r="C5" s="278"/>
      <c r="D5" s="278"/>
      <c r="E5" s="13" t="s">
        <v>72</v>
      </c>
      <c r="F5" s="14" t="s">
        <v>73</v>
      </c>
    </row>
    <row r="6" spans="1:8" ht="17" customHeight="1" x14ac:dyDescent="0.55000000000000004">
      <c r="A6" s="15" t="s">
        <v>74</v>
      </c>
      <c r="B6" s="16">
        <v>2400000</v>
      </c>
      <c r="C6" s="56">
        <v>2242000</v>
      </c>
      <c r="D6" s="17">
        <v>2400000</v>
      </c>
      <c r="E6" s="18">
        <f>IF(B6-D6&lt;0,"",(B6-D6))</f>
        <v>0</v>
      </c>
      <c r="F6" s="55">
        <f>IF(B6-C6&lt;0,"",(B6-C6))</f>
        <v>158000</v>
      </c>
    </row>
    <row r="7" spans="1:8" ht="17" customHeight="1" thickBot="1" x14ac:dyDescent="0.6">
      <c r="A7" s="19" t="s">
        <v>75</v>
      </c>
      <c r="B7" s="20">
        <v>600000</v>
      </c>
      <c r="C7" s="51">
        <v>560700</v>
      </c>
      <c r="D7" s="42">
        <v>560700</v>
      </c>
      <c r="E7" s="21"/>
      <c r="F7" s="22"/>
    </row>
    <row r="8" spans="1:8" ht="17" customHeight="1" thickBot="1" x14ac:dyDescent="0.6">
      <c r="A8" s="23" t="s">
        <v>76</v>
      </c>
      <c r="B8" s="24">
        <f>IF(SUM(B6,B7)=0,"",SUM(B6,B7))</f>
        <v>3000000</v>
      </c>
      <c r="C8" s="52">
        <f>IF(SUM(C6,C7)=0,"",SUM(C6,C7))</f>
        <v>2802700</v>
      </c>
      <c r="D8" s="31">
        <f>IF(SUM(D6,D7)=0,"",SUM(D6,D7))</f>
        <v>2960700</v>
      </c>
      <c r="E8" s="25">
        <f>E6</f>
        <v>0</v>
      </c>
      <c r="F8" s="24">
        <f>F6</f>
        <v>158000</v>
      </c>
    </row>
    <row r="9" spans="1:8" ht="17" customHeight="1" x14ac:dyDescent="0.55000000000000004"/>
    <row r="10" spans="1:8" ht="17" customHeight="1" thickBot="1" x14ac:dyDescent="0.6">
      <c r="A10" s="10" t="s">
        <v>77</v>
      </c>
      <c r="B10" s="9"/>
      <c r="C10" s="26"/>
      <c r="D10" s="26"/>
      <c r="E10" s="26"/>
      <c r="F10" s="9" t="s">
        <v>78</v>
      </c>
      <c r="H10" s="43"/>
    </row>
    <row r="11" spans="1:8" ht="17" customHeight="1" x14ac:dyDescent="0.55000000000000004">
      <c r="A11" s="277" t="s">
        <v>66</v>
      </c>
      <c r="B11" s="279" t="s">
        <v>79</v>
      </c>
      <c r="C11" s="277" t="s">
        <v>80</v>
      </c>
      <c r="D11" s="277" t="s">
        <v>81</v>
      </c>
      <c r="E11" s="27" t="s">
        <v>108</v>
      </c>
      <c r="F11" s="279" t="s">
        <v>83</v>
      </c>
    </row>
    <row r="12" spans="1:8" ht="17" customHeight="1" thickBot="1" x14ac:dyDescent="0.6">
      <c r="A12" s="278"/>
      <c r="B12" s="280"/>
      <c r="C12" s="278"/>
      <c r="D12" s="278"/>
      <c r="E12" s="28" t="s">
        <v>84</v>
      </c>
      <c r="F12" s="280"/>
    </row>
    <row r="13" spans="1:8" ht="17" customHeight="1" x14ac:dyDescent="0.55000000000000004">
      <c r="A13" s="44" t="s">
        <v>109</v>
      </c>
      <c r="B13" s="17">
        <v>997380</v>
      </c>
      <c r="C13" s="17">
        <v>430000</v>
      </c>
      <c r="D13" s="29">
        <v>430000</v>
      </c>
      <c r="E13" s="18" t="str">
        <f t="shared" ref="E13:E26" si="0">IF(C13-D13=0,"",C13-D13)</f>
        <v/>
      </c>
      <c r="F13" s="45" t="s">
        <v>116</v>
      </c>
    </row>
    <row r="14" spans="1:8" ht="17" customHeight="1" x14ac:dyDescent="0.55000000000000004">
      <c r="A14" s="44" t="s">
        <v>110</v>
      </c>
      <c r="B14" s="29">
        <v>500000</v>
      </c>
      <c r="C14" s="29">
        <v>490000</v>
      </c>
      <c r="D14" s="29">
        <v>490000</v>
      </c>
      <c r="E14" s="46" t="str">
        <f t="shared" si="0"/>
        <v/>
      </c>
      <c r="F14" s="47"/>
    </row>
    <row r="15" spans="1:8" ht="17" customHeight="1" x14ac:dyDescent="0.55000000000000004">
      <c r="A15" s="44" t="s">
        <v>111</v>
      </c>
      <c r="B15" s="29">
        <v>500000</v>
      </c>
      <c r="C15" s="29">
        <v>600700</v>
      </c>
      <c r="D15" s="29">
        <v>600700</v>
      </c>
      <c r="E15" s="46" t="str">
        <f t="shared" si="0"/>
        <v/>
      </c>
      <c r="F15" s="47"/>
    </row>
    <row r="16" spans="1:8" ht="17" customHeight="1" x14ac:dyDescent="0.55000000000000004">
      <c r="A16" s="44" t="s">
        <v>112</v>
      </c>
      <c r="B16" s="29">
        <v>340000</v>
      </c>
      <c r="C16" s="29">
        <v>510000</v>
      </c>
      <c r="D16" s="29">
        <v>510000</v>
      </c>
      <c r="E16" s="46" t="str">
        <f t="shared" si="0"/>
        <v/>
      </c>
      <c r="F16" s="47"/>
    </row>
    <row r="17" spans="1:6" ht="17" customHeight="1" x14ac:dyDescent="0.55000000000000004">
      <c r="A17" s="44" t="s">
        <v>113</v>
      </c>
      <c r="B17" s="29">
        <v>660000</v>
      </c>
      <c r="C17" s="29">
        <v>772000</v>
      </c>
      <c r="D17" s="29">
        <v>0</v>
      </c>
      <c r="E17" s="46">
        <f t="shared" si="0"/>
        <v>772000</v>
      </c>
      <c r="F17" s="47"/>
    </row>
    <row r="18" spans="1:6" ht="17" customHeight="1" x14ac:dyDescent="0.55000000000000004">
      <c r="A18" s="44"/>
      <c r="B18" s="29"/>
      <c r="C18" s="29"/>
      <c r="D18" s="29"/>
      <c r="E18" s="46" t="str">
        <f t="shared" si="0"/>
        <v/>
      </c>
      <c r="F18" s="47"/>
    </row>
    <row r="19" spans="1:6" ht="17" customHeight="1" x14ac:dyDescent="0.55000000000000004">
      <c r="A19" s="44"/>
      <c r="B19" s="29"/>
      <c r="C19" s="29"/>
      <c r="D19" s="29"/>
      <c r="E19" s="46" t="str">
        <f t="shared" si="0"/>
        <v/>
      </c>
      <c r="F19" s="47"/>
    </row>
    <row r="20" spans="1:6" ht="17" customHeight="1" x14ac:dyDescent="0.55000000000000004">
      <c r="A20" s="44"/>
      <c r="B20" s="29"/>
      <c r="C20" s="29"/>
      <c r="D20" s="29"/>
      <c r="E20" s="46" t="str">
        <f t="shared" si="0"/>
        <v/>
      </c>
      <c r="F20" s="47"/>
    </row>
    <row r="21" spans="1:6" ht="17" customHeight="1" x14ac:dyDescent="0.55000000000000004">
      <c r="A21" s="44"/>
      <c r="B21" s="29"/>
      <c r="C21" s="29"/>
      <c r="D21" s="29"/>
      <c r="E21" s="46" t="str">
        <f t="shared" si="0"/>
        <v/>
      </c>
      <c r="F21" s="47"/>
    </row>
    <row r="22" spans="1:6" ht="17" customHeight="1" x14ac:dyDescent="0.55000000000000004">
      <c r="A22" s="44"/>
      <c r="B22" s="29"/>
      <c r="C22" s="29"/>
      <c r="D22" s="29"/>
      <c r="E22" s="46" t="str">
        <f t="shared" si="0"/>
        <v/>
      </c>
      <c r="F22" s="47"/>
    </row>
    <row r="23" spans="1:6" ht="17" customHeight="1" x14ac:dyDescent="0.55000000000000004">
      <c r="A23" s="44"/>
      <c r="B23" s="29"/>
      <c r="C23" s="29"/>
      <c r="D23" s="29"/>
      <c r="E23" s="46" t="str">
        <f t="shared" si="0"/>
        <v/>
      </c>
      <c r="F23" s="47"/>
    </row>
    <row r="24" spans="1:6" ht="17" customHeight="1" thickBot="1" x14ac:dyDescent="0.6">
      <c r="A24" s="44"/>
      <c r="B24" s="29"/>
      <c r="C24" s="29"/>
      <c r="D24" s="29"/>
      <c r="E24" s="46" t="str">
        <f t="shared" si="0"/>
        <v/>
      </c>
      <c r="F24" s="47"/>
    </row>
    <row r="25" spans="1:6" ht="17" customHeight="1" thickBot="1" x14ac:dyDescent="0.6">
      <c r="A25" s="86" t="s">
        <v>85</v>
      </c>
      <c r="B25" s="116">
        <f>IF(SUM(B13:B24)=0,"",SUM(B13:B24))</f>
        <v>2997380</v>
      </c>
      <c r="C25" s="87"/>
      <c r="D25" s="88"/>
      <c r="E25" s="46" t="str">
        <f t="shared" si="0"/>
        <v/>
      </c>
      <c r="F25" s="47"/>
    </row>
    <row r="26" spans="1:6" ht="17" customHeight="1" thickBot="1" x14ac:dyDescent="0.6">
      <c r="A26" s="89" t="s">
        <v>86</v>
      </c>
      <c r="B26" s="117">
        <f>IFERROR(B27-B25,"")</f>
        <v>2620</v>
      </c>
      <c r="C26" s="90"/>
      <c r="D26" s="91"/>
      <c r="E26" s="48" t="str">
        <f t="shared" si="0"/>
        <v/>
      </c>
      <c r="F26" s="47"/>
    </row>
    <row r="27" spans="1:6" ht="17" customHeight="1" thickBot="1" x14ac:dyDescent="0.6">
      <c r="A27" s="30" t="s">
        <v>114</v>
      </c>
      <c r="B27" s="31">
        <f>IFERROR(ROUNDUP(B25,-4),"")</f>
        <v>3000000</v>
      </c>
      <c r="C27" s="53">
        <f>IF(SUM(C13:C26)=0,"",SUM(C13:C26))</f>
        <v>2802700</v>
      </c>
      <c r="D27" s="31">
        <f>IF(SUM(D13:D26)=0,"",SUM(D13:D26))</f>
        <v>2030700</v>
      </c>
      <c r="E27" s="49">
        <f>IF(SUM(E13:E26)=0,"",SUM(E13:E26))</f>
        <v>772000</v>
      </c>
      <c r="F27" s="32"/>
    </row>
    <row r="28" spans="1:6" x14ac:dyDescent="0.55000000000000004">
      <c r="A28" s="7" t="s">
        <v>115</v>
      </c>
    </row>
    <row r="29" spans="1:6" x14ac:dyDescent="0.55000000000000004">
      <c r="A29" s="7" t="s">
        <v>89</v>
      </c>
    </row>
    <row r="30" spans="1:6" x14ac:dyDescent="0.55000000000000004">
      <c r="A30" s="7" t="s">
        <v>128</v>
      </c>
    </row>
    <row r="31" spans="1:6" x14ac:dyDescent="0.55000000000000004">
      <c r="A31" s="7" t="s">
        <v>117</v>
      </c>
    </row>
    <row r="32" spans="1:6" x14ac:dyDescent="0.55000000000000004">
      <c r="A32" s="7" t="s">
        <v>118</v>
      </c>
    </row>
    <row r="33" spans="1:1" x14ac:dyDescent="0.55000000000000004">
      <c r="A33" s="7" t="s">
        <v>119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2023-04-14T11:05:15Z</dcterms:modified>
  <cp:category/>
</cp:coreProperties>
</file>